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enzo\Desktop\MODULISTICA\"/>
    </mc:Choice>
  </mc:AlternateContent>
  <xr:revisionPtr revIDLastSave="0" documentId="8_{D22E7BC0-EC49-473A-9F34-456436C0CAC9}" xr6:coauthVersionLast="46" xr6:coauthVersionMax="46" xr10:uidLastSave="{00000000-0000-0000-0000-000000000000}"/>
  <bookViews>
    <workbookView xWindow="3120" yWindow="1800" windowWidth="14760" windowHeight="14400" tabRatio="756" firstSheet="3" activeTab="5" xr2:uid="{00000000-000D-0000-FFFF-FFFF00000000}"/>
  </bookViews>
  <sheets>
    <sheet name="RSA MANTENIMENTO ALTO" sheetId="1" r:id="rId1"/>
    <sheet name="RSA MANTENIMENTO BASSO" sheetId="2" r:id="rId2"/>
    <sheet name="RSA FUORI REGIONE" sheetId="6" r:id="rId3"/>
    <sheet name="RSA SEMIRESIDENZIALE LIV. ALTO " sheetId="8" r:id="rId4"/>
    <sheet name="TABELLA RIEPILOGATIVA" sheetId="9" r:id="rId5"/>
    <sheet name="NOTE COMPILAZIONE E LEGENDA " sheetId="5" r:id="rId6"/>
    <sheet name="MENU TENDINA" sheetId="4" r:id="rId7"/>
  </sheets>
  <externalReferences>
    <externalReference r:id="rId8"/>
    <externalReference r:id="rId9"/>
  </externalReferences>
  <definedNames>
    <definedName name="_xlnm._FilterDatabase" localSheetId="6" hidden="1">'MENU TENDINA'!$A$2:$H$2</definedName>
    <definedName name="_Hlk66201155" localSheetId="4">'TABELLA RIEPILOGATIVA'!$A$21</definedName>
    <definedName name="_Hlk66281040" localSheetId="4">'TABELLA RIEPILOGATIVA'!$A$32</definedName>
    <definedName name="ACCOMPAGNO" localSheetId="5">'[1]MENU TENDINA ELENCO STRUTTURE  '!$E$2:$E$3</definedName>
    <definedName name="ACCOMPAGNO">'[2]ELENCO STRUTTURE Menu tendina  '!$E$2:$E$3</definedName>
    <definedName name="_xlnm.Print_Area" localSheetId="5">'NOTE COMPILAZIONE E LEGENDA '!$A$1:$C$53</definedName>
    <definedName name="STRUTTURE_SRSR_FO">'[1]MENU TENDINA ELENCO STRUTTURE  '!$C$2:$C$14</definedName>
    <definedName name="STRUTTURE_SRSR24H" localSheetId="5">'[1]MENU TENDINA ELENCO STRUTTURE  '!$A$2:$A$41</definedName>
    <definedName name="STRUTTURE_SRSR24H">'[2]ELENCO STRUTTURE Menu tendina  '!$A$2:$A$41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8" i="1" l="1"/>
  <c r="Z148" i="1"/>
  <c r="Y148" i="1"/>
  <c r="X148" i="1"/>
  <c r="AB148" i="1" s="1"/>
  <c r="W148" i="1"/>
  <c r="U148" i="1"/>
  <c r="V148" i="1" s="1"/>
  <c r="R148" i="1"/>
  <c r="Q148" i="1"/>
  <c r="S148" i="1" s="1"/>
  <c r="P148" i="1"/>
  <c r="K148" i="1"/>
  <c r="AC148" i="1" s="1"/>
  <c r="L148" i="1" l="1"/>
  <c r="T148" i="1"/>
  <c r="M148" i="1"/>
  <c r="D10" i="9"/>
  <c r="D9" i="9"/>
  <c r="N7" i="8" l="1"/>
  <c r="N148" i="8"/>
  <c r="N149" i="8"/>
  <c r="J150" i="2"/>
  <c r="P7" i="2"/>
  <c r="N139" i="8" l="1"/>
  <c r="O139" i="8"/>
  <c r="Q139" i="8" s="1"/>
  <c r="S139" i="8"/>
  <c r="U139" i="8" s="1"/>
  <c r="T139" i="8"/>
  <c r="V139" i="8" s="1"/>
  <c r="AA139" i="8"/>
  <c r="AB139" i="8" s="1"/>
  <c r="AC139" i="8"/>
  <c r="AD139" i="8"/>
  <c r="AE139" i="8"/>
  <c r="AF139" i="8"/>
  <c r="AG139" i="8"/>
  <c r="AH139" i="8"/>
  <c r="AI139" i="8"/>
  <c r="AJ139" i="8"/>
  <c r="AK139" i="8"/>
  <c r="AN139" i="8"/>
  <c r="Y139" i="8" l="1"/>
  <c r="W139" i="8"/>
  <c r="AL139" i="8"/>
  <c r="AM139" i="8"/>
  <c r="X139" i="8"/>
  <c r="P139" i="8"/>
  <c r="Z139" i="8" l="1"/>
  <c r="D11" i="9"/>
  <c r="I150" i="8" l="1"/>
  <c r="D58" i="9" s="1"/>
  <c r="A150" i="8" l="1"/>
  <c r="D57" i="9" s="1"/>
  <c r="A150" i="6"/>
  <c r="D46" i="9" s="1"/>
  <c r="A150" i="2"/>
  <c r="D36" i="9" s="1"/>
  <c r="T8" i="8" l="1"/>
  <c r="V8" i="8" s="1"/>
  <c r="AA8" i="8"/>
  <c r="AB8" i="8" s="1"/>
  <c r="AC8" i="8"/>
  <c r="AD8" i="8"/>
  <c r="AE8" i="8"/>
  <c r="AF8" i="8"/>
  <c r="AG8" i="8"/>
  <c r="AH8" i="8"/>
  <c r="AI8" i="8"/>
  <c r="AJ8" i="8"/>
  <c r="AK8" i="8"/>
  <c r="T9" i="8"/>
  <c r="X9" i="8" s="1"/>
  <c r="AA9" i="8"/>
  <c r="AB9" i="8" s="1"/>
  <c r="AC9" i="8"/>
  <c r="AD9" i="8"/>
  <c r="AE9" i="8"/>
  <c r="AF9" i="8"/>
  <c r="AG9" i="8"/>
  <c r="AL9" i="8" s="1"/>
  <c r="AH9" i="8"/>
  <c r="AI9" i="8"/>
  <c r="AJ9" i="8"/>
  <c r="AK9" i="8"/>
  <c r="T10" i="8"/>
  <c r="Y10" i="8" s="1"/>
  <c r="AA10" i="8"/>
  <c r="AB10" i="8" s="1"/>
  <c r="AC10" i="8"/>
  <c r="AD10" i="8"/>
  <c r="AE10" i="8"/>
  <c r="AF10" i="8"/>
  <c r="AG10" i="8"/>
  <c r="AL10" i="8" s="1"/>
  <c r="AH10" i="8"/>
  <c r="AI10" i="8"/>
  <c r="AJ10" i="8"/>
  <c r="AK10" i="8"/>
  <c r="T11" i="8"/>
  <c r="V11" i="8" s="1"/>
  <c r="Y11" i="8"/>
  <c r="AA11" i="8"/>
  <c r="AB11" i="8" s="1"/>
  <c r="AC11" i="8"/>
  <c r="AD11" i="8"/>
  <c r="AE11" i="8"/>
  <c r="AF11" i="8"/>
  <c r="AG11" i="8"/>
  <c r="AH11" i="8"/>
  <c r="AI11" i="8"/>
  <c r="AJ11" i="8"/>
  <c r="AK11" i="8"/>
  <c r="T12" i="8"/>
  <c r="V12" i="8" s="1"/>
  <c r="X12" i="8"/>
  <c r="AA12" i="8"/>
  <c r="AB12" i="8" s="1"/>
  <c r="AC12" i="8"/>
  <c r="AD12" i="8"/>
  <c r="AE12" i="8"/>
  <c r="AF12" i="8"/>
  <c r="AG12" i="8"/>
  <c r="AH12" i="8"/>
  <c r="AI12" i="8"/>
  <c r="AJ12" i="8"/>
  <c r="AK12" i="8"/>
  <c r="T13" i="8"/>
  <c r="X13" i="8" s="1"/>
  <c r="AA13" i="8"/>
  <c r="AB13" i="8" s="1"/>
  <c r="AC13" i="8"/>
  <c r="AD13" i="8"/>
  <c r="AE13" i="8"/>
  <c r="AF13" i="8"/>
  <c r="AG13" i="8"/>
  <c r="AL13" i="8" s="1"/>
  <c r="AH13" i="8"/>
  <c r="AI13" i="8"/>
  <c r="AJ13" i="8"/>
  <c r="AK13" i="8"/>
  <c r="T14" i="8"/>
  <c r="AA14" i="8"/>
  <c r="AB14" i="8" s="1"/>
  <c r="AC14" i="8"/>
  <c r="AD14" i="8"/>
  <c r="AE14" i="8"/>
  <c r="AF14" i="8"/>
  <c r="AG14" i="8"/>
  <c r="AL14" i="8" s="1"/>
  <c r="AH14" i="8"/>
  <c r="AI14" i="8"/>
  <c r="AJ14" i="8"/>
  <c r="AK14" i="8"/>
  <c r="T15" i="8"/>
  <c r="V15" i="8" s="1"/>
  <c r="AA15" i="8"/>
  <c r="AB15" i="8" s="1"/>
  <c r="AC15" i="8"/>
  <c r="AD15" i="8"/>
  <c r="AE15" i="8"/>
  <c r="AF15" i="8"/>
  <c r="AG15" i="8"/>
  <c r="AL15" i="8" s="1"/>
  <c r="AH15" i="8"/>
  <c r="AI15" i="8"/>
  <c r="AJ15" i="8"/>
  <c r="AK15" i="8"/>
  <c r="T16" i="8"/>
  <c r="V16" i="8" s="1"/>
  <c r="AA16" i="8"/>
  <c r="AB16" i="8" s="1"/>
  <c r="AC16" i="8"/>
  <c r="AD16" i="8"/>
  <c r="AE16" i="8"/>
  <c r="AF16" i="8"/>
  <c r="AG16" i="8"/>
  <c r="AL16" i="8" s="1"/>
  <c r="AH16" i="8"/>
  <c r="AI16" i="8"/>
  <c r="AJ16" i="8"/>
  <c r="AK16" i="8"/>
  <c r="T17" i="8"/>
  <c r="X17" i="8" s="1"/>
  <c r="Y17" i="8"/>
  <c r="AA17" i="8"/>
  <c r="AB17" i="8" s="1"/>
  <c r="AC17" i="8"/>
  <c r="AD17" i="8"/>
  <c r="AE17" i="8"/>
  <c r="AF17" i="8"/>
  <c r="AG17" i="8"/>
  <c r="AL17" i="8" s="1"/>
  <c r="AH17" i="8"/>
  <c r="AI17" i="8"/>
  <c r="AJ17" i="8"/>
  <c r="AK17" i="8"/>
  <c r="T18" i="8"/>
  <c r="Y18" i="8" s="1"/>
  <c r="AA18" i="8"/>
  <c r="AB18" i="8" s="1"/>
  <c r="AC18" i="8"/>
  <c r="AD18" i="8"/>
  <c r="AE18" i="8"/>
  <c r="AF18" i="8"/>
  <c r="AG18" i="8"/>
  <c r="AL18" i="8" s="1"/>
  <c r="AH18" i="8"/>
  <c r="AI18" i="8"/>
  <c r="AJ18" i="8"/>
  <c r="AK18" i="8"/>
  <c r="T19" i="8"/>
  <c r="V19" i="8" s="1"/>
  <c r="X19" i="8"/>
  <c r="AA19" i="8"/>
  <c r="AB19" i="8" s="1"/>
  <c r="AC19" i="8"/>
  <c r="AD19" i="8"/>
  <c r="AE19" i="8"/>
  <c r="AF19" i="8"/>
  <c r="AG19" i="8"/>
  <c r="AH19" i="8"/>
  <c r="AI19" i="8"/>
  <c r="AJ19" i="8"/>
  <c r="AK19" i="8"/>
  <c r="T20" i="8"/>
  <c r="V20" i="8" s="1"/>
  <c r="AA20" i="8"/>
  <c r="AB20" i="8" s="1"/>
  <c r="AC20" i="8"/>
  <c r="AD20" i="8"/>
  <c r="AE20" i="8"/>
  <c r="AF20" i="8"/>
  <c r="AG20" i="8"/>
  <c r="AH20" i="8"/>
  <c r="AI20" i="8"/>
  <c r="AJ20" i="8"/>
  <c r="AK20" i="8"/>
  <c r="T21" i="8"/>
  <c r="Y21" i="8" s="1"/>
  <c r="AA21" i="8"/>
  <c r="AB21" i="8" s="1"/>
  <c r="AC21" i="8"/>
  <c r="AD21" i="8"/>
  <c r="AE21" i="8"/>
  <c r="AF21" i="8"/>
  <c r="AG21" i="8"/>
  <c r="AL21" i="8" s="1"/>
  <c r="AH21" i="8"/>
  <c r="AI21" i="8"/>
  <c r="AJ21" i="8"/>
  <c r="AK21" i="8"/>
  <c r="T22" i="8"/>
  <c r="Y22" i="8" s="1"/>
  <c r="AA22" i="8"/>
  <c r="AB22" i="8" s="1"/>
  <c r="AC22" i="8"/>
  <c r="AD22" i="8"/>
  <c r="AE22" i="8"/>
  <c r="AF22" i="8"/>
  <c r="AG22" i="8"/>
  <c r="AL22" i="8" s="1"/>
  <c r="AH22" i="8"/>
  <c r="AI22" i="8"/>
  <c r="AJ22" i="8"/>
  <c r="AK22" i="8"/>
  <c r="T23" i="8"/>
  <c r="V23" i="8" s="1"/>
  <c r="AA23" i="8"/>
  <c r="AB23" i="8" s="1"/>
  <c r="AC23" i="8"/>
  <c r="AD23" i="8"/>
  <c r="AE23" i="8"/>
  <c r="AF23" i="8"/>
  <c r="AG23" i="8"/>
  <c r="AL23" i="8" s="1"/>
  <c r="AH23" i="8"/>
  <c r="AI23" i="8"/>
  <c r="AJ23" i="8"/>
  <c r="AK23" i="8"/>
  <c r="T24" i="8"/>
  <c r="V24" i="8" s="1"/>
  <c r="AA24" i="8"/>
  <c r="AB24" i="8" s="1"/>
  <c r="AC24" i="8"/>
  <c r="AD24" i="8"/>
  <c r="AE24" i="8"/>
  <c r="AF24" i="8"/>
  <c r="AG24" i="8"/>
  <c r="AH24" i="8"/>
  <c r="AI24" i="8"/>
  <c r="AJ24" i="8"/>
  <c r="AK24" i="8"/>
  <c r="T25" i="8"/>
  <c r="AA25" i="8"/>
  <c r="AB25" i="8" s="1"/>
  <c r="AC25" i="8"/>
  <c r="AD25" i="8"/>
  <c r="AE25" i="8"/>
  <c r="AF25" i="8"/>
  <c r="AG25" i="8"/>
  <c r="AL25" i="8" s="1"/>
  <c r="AH25" i="8"/>
  <c r="AI25" i="8"/>
  <c r="AJ25" i="8"/>
  <c r="AK25" i="8"/>
  <c r="T26" i="8"/>
  <c r="V26" i="8" s="1"/>
  <c r="AA26" i="8"/>
  <c r="AB26" i="8" s="1"/>
  <c r="AC26" i="8"/>
  <c r="AD26" i="8"/>
  <c r="AE26" i="8"/>
  <c r="AF26" i="8"/>
  <c r="AG26" i="8"/>
  <c r="AL26" i="8" s="1"/>
  <c r="AH26" i="8"/>
  <c r="AI26" i="8"/>
  <c r="AJ26" i="8"/>
  <c r="AK26" i="8"/>
  <c r="T27" i="8"/>
  <c r="X27" i="8" s="1"/>
  <c r="AA27" i="8"/>
  <c r="AB27" i="8" s="1"/>
  <c r="AC27" i="8"/>
  <c r="AD27" i="8"/>
  <c r="AE27" i="8"/>
  <c r="AF27" i="8"/>
  <c r="AG27" i="8"/>
  <c r="AL27" i="8" s="1"/>
  <c r="AH27" i="8"/>
  <c r="AI27" i="8"/>
  <c r="AJ27" i="8"/>
  <c r="AK27" i="8"/>
  <c r="T28" i="8"/>
  <c r="X28" i="8" s="1"/>
  <c r="AA28" i="8"/>
  <c r="AB28" i="8" s="1"/>
  <c r="AC28" i="8"/>
  <c r="AD28" i="8"/>
  <c r="AE28" i="8"/>
  <c r="AF28" i="8"/>
  <c r="AG28" i="8"/>
  <c r="AL28" i="8" s="1"/>
  <c r="AH28" i="8"/>
  <c r="AI28" i="8"/>
  <c r="AJ28" i="8"/>
  <c r="AK28" i="8"/>
  <c r="T29" i="8"/>
  <c r="AA29" i="8"/>
  <c r="AB29" i="8" s="1"/>
  <c r="AC29" i="8"/>
  <c r="AD29" i="8"/>
  <c r="AE29" i="8"/>
  <c r="AF29" i="8"/>
  <c r="AG29" i="8"/>
  <c r="AL29" i="8" s="1"/>
  <c r="AH29" i="8"/>
  <c r="AI29" i="8"/>
  <c r="AJ29" i="8"/>
  <c r="AK29" i="8"/>
  <c r="T30" i="8"/>
  <c r="AA30" i="8"/>
  <c r="AB30" i="8" s="1"/>
  <c r="AC30" i="8"/>
  <c r="AD30" i="8"/>
  <c r="AE30" i="8"/>
  <c r="AF30" i="8"/>
  <c r="AG30" i="8"/>
  <c r="AL30" i="8" s="1"/>
  <c r="AH30" i="8"/>
  <c r="AI30" i="8"/>
  <c r="AJ30" i="8"/>
  <c r="AK30" i="8"/>
  <c r="T31" i="8"/>
  <c r="V31" i="8" s="1"/>
  <c r="AA31" i="8"/>
  <c r="AB31" i="8" s="1"/>
  <c r="AC31" i="8"/>
  <c r="AD31" i="8"/>
  <c r="AE31" i="8"/>
  <c r="AF31" i="8"/>
  <c r="AG31" i="8"/>
  <c r="AL31" i="8" s="1"/>
  <c r="AH31" i="8"/>
  <c r="AI31" i="8"/>
  <c r="AJ31" i="8"/>
  <c r="AK31" i="8"/>
  <c r="T32" i="8"/>
  <c r="V32" i="8" s="1"/>
  <c r="AA32" i="8"/>
  <c r="AB32" i="8" s="1"/>
  <c r="AC32" i="8"/>
  <c r="AD32" i="8"/>
  <c r="AE32" i="8"/>
  <c r="AF32" i="8"/>
  <c r="AG32" i="8"/>
  <c r="AH32" i="8"/>
  <c r="AI32" i="8"/>
  <c r="AJ32" i="8"/>
  <c r="AK32" i="8"/>
  <c r="T33" i="8"/>
  <c r="Y33" i="8" s="1"/>
  <c r="AA33" i="8"/>
  <c r="AB33" i="8" s="1"/>
  <c r="AC33" i="8"/>
  <c r="AD33" i="8"/>
  <c r="AE33" i="8"/>
  <c r="AF33" i="8"/>
  <c r="AG33" i="8"/>
  <c r="AL33" i="8" s="1"/>
  <c r="AH33" i="8"/>
  <c r="AI33" i="8"/>
  <c r="AJ33" i="8"/>
  <c r="AK33" i="8"/>
  <c r="T34" i="8"/>
  <c r="V34" i="8" s="1"/>
  <c r="AA34" i="8"/>
  <c r="AB34" i="8" s="1"/>
  <c r="AC34" i="8"/>
  <c r="AD34" i="8"/>
  <c r="AE34" i="8"/>
  <c r="AF34" i="8"/>
  <c r="AG34" i="8"/>
  <c r="AL34" i="8" s="1"/>
  <c r="AH34" i="8"/>
  <c r="AI34" i="8"/>
  <c r="AJ34" i="8"/>
  <c r="AK34" i="8"/>
  <c r="T35" i="8"/>
  <c r="Y35" i="8" s="1"/>
  <c r="AA35" i="8"/>
  <c r="AB35" i="8" s="1"/>
  <c r="AC35" i="8"/>
  <c r="AD35" i="8"/>
  <c r="AE35" i="8"/>
  <c r="AF35" i="8"/>
  <c r="AG35" i="8"/>
  <c r="AL35" i="8" s="1"/>
  <c r="AH35" i="8"/>
  <c r="AI35" i="8"/>
  <c r="AJ35" i="8"/>
  <c r="AK35" i="8"/>
  <c r="T36" i="8"/>
  <c r="Y36" i="8" s="1"/>
  <c r="AA36" i="8"/>
  <c r="AB36" i="8" s="1"/>
  <c r="AC36" i="8"/>
  <c r="AD36" i="8"/>
  <c r="AE36" i="8"/>
  <c r="AF36" i="8"/>
  <c r="AG36" i="8"/>
  <c r="AL36" i="8" s="1"/>
  <c r="AH36" i="8"/>
  <c r="AI36" i="8"/>
  <c r="AJ36" i="8"/>
  <c r="AK36" i="8"/>
  <c r="T37" i="8"/>
  <c r="AA37" i="8"/>
  <c r="AB37" i="8" s="1"/>
  <c r="AC37" i="8"/>
  <c r="AD37" i="8"/>
  <c r="AE37" i="8"/>
  <c r="AF37" i="8"/>
  <c r="AG37" i="8"/>
  <c r="AL37" i="8" s="1"/>
  <c r="AH37" i="8"/>
  <c r="AI37" i="8"/>
  <c r="AJ37" i="8"/>
  <c r="AK37" i="8"/>
  <c r="T38" i="8"/>
  <c r="AA38" i="8"/>
  <c r="AB38" i="8" s="1"/>
  <c r="AC38" i="8"/>
  <c r="AD38" i="8"/>
  <c r="AE38" i="8"/>
  <c r="AF38" i="8"/>
  <c r="AG38" i="8"/>
  <c r="AL38" i="8" s="1"/>
  <c r="AH38" i="8"/>
  <c r="AI38" i="8"/>
  <c r="AJ38" i="8"/>
  <c r="AK38" i="8"/>
  <c r="T39" i="8"/>
  <c r="X39" i="8" s="1"/>
  <c r="AA39" i="8"/>
  <c r="AB39" i="8" s="1"/>
  <c r="AC39" i="8"/>
  <c r="AD39" i="8"/>
  <c r="AE39" i="8"/>
  <c r="AF39" i="8"/>
  <c r="AG39" i="8"/>
  <c r="AL39" i="8" s="1"/>
  <c r="AH39" i="8"/>
  <c r="AI39" i="8"/>
  <c r="AJ39" i="8"/>
  <c r="AK39" i="8"/>
  <c r="T40" i="8"/>
  <c r="AA40" i="8"/>
  <c r="AB40" i="8" s="1"/>
  <c r="AC40" i="8"/>
  <c r="AD40" i="8"/>
  <c r="AE40" i="8"/>
  <c r="AF40" i="8"/>
  <c r="AG40" i="8"/>
  <c r="AL40" i="8" s="1"/>
  <c r="AH40" i="8"/>
  <c r="AI40" i="8"/>
  <c r="AJ40" i="8"/>
  <c r="AK40" i="8"/>
  <c r="T41" i="8"/>
  <c r="AA41" i="8"/>
  <c r="AB41" i="8" s="1"/>
  <c r="AC41" i="8"/>
  <c r="AD41" i="8"/>
  <c r="AE41" i="8"/>
  <c r="AF41" i="8"/>
  <c r="AG41" i="8"/>
  <c r="AL41" i="8" s="1"/>
  <c r="AH41" i="8"/>
  <c r="AI41" i="8"/>
  <c r="AJ41" i="8"/>
  <c r="AK41" i="8"/>
  <c r="T42" i="8"/>
  <c r="X42" i="8" s="1"/>
  <c r="AA42" i="8"/>
  <c r="AB42" i="8" s="1"/>
  <c r="AC42" i="8"/>
  <c r="AD42" i="8"/>
  <c r="AE42" i="8"/>
  <c r="AF42" i="8"/>
  <c r="AG42" i="8"/>
  <c r="AL42" i="8" s="1"/>
  <c r="AH42" i="8"/>
  <c r="AI42" i="8"/>
  <c r="AJ42" i="8"/>
  <c r="AK42" i="8"/>
  <c r="T43" i="8"/>
  <c r="X43" i="8" s="1"/>
  <c r="AA43" i="8"/>
  <c r="AB43" i="8" s="1"/>
  <c r="AC43" i="8"/>
  <c r="AD43" i="8"/>
  <c r="AE43" i="8"/>
  <c r="AF43" i="8"/>
  <c r="AG43" i="8"/>
  <c r="AL43" i="8" s="1"/>
  <c r="AH43" i="8"/>
  <c r="AI43" i="8"/>
  <c r="AJ43" i="8"/>
  <c r="AK43" i="8"/>
  <c r="T44" i="8"/>
  <c r="AA44" i="8"/>
  <c r="AB44" i="8" s="1"/>
  <c r="AC44" i="8"/>
  <c r="AD44" i="8"/>
  <c r="AE44" i="8"/>
  <c r="AF44" i="8"/>
  <c r="AG44" i="8"/>
  <c r="AL44" i="8" s="1"/>
  <c r="AH44" i="8"/>
  <c r="AI44" i="8"/>
  <c r="AJ44" i="8"/>
  <c r="AK44" i="8"/>
  <c r="T45" i="8"/>
  <c r="AA45" i="8"/>
  <c r="AB45" i="8" s="1"/>
  <c r="AC45" i="8"/>
  <c r="AD45" i="8"/>
  <c r="AE45" i="8"/>
  <c r="AF45" i="8"/>
  <c r="AG45" i="8"/>
  <c r="AL45" i="8" s="1"/>
  <c r="AH45" i="8"/>
  <c r="AI45" i="8"/>
  <c r="AJ45" i="8"/>
  <c r="AK45" i="8"/>
  <c r="T46" i="8"/>
  <c r="AA46" i="8"/>
  <c r="AB46" i="8" s="1"/>
  <c r="AC46" i="8"/>
  <c r="AD46" i="8"/>
  <c r="AE46" i="8"/>
  <c r="AF46" i="8"/>
  <c r="AG46" i="8"/>
  <c r="AL46" i="8" s="1"/>
  <c r="AH46" i="8"/>
  <c r="AI46" i="8"/>
  <c r="AJ46" i="8"/>
  <c r="AK46" i="8"/>
  <c r="T47" i="8"/>
  <c r="X47" i="8" s="1"/>
  <c r="AA47" i="8"/>
  <c r="AB47" i="8" s="1"/>
  <c r="AC47" i="8"/>
  <c r="AD47" i="8"/>
  <c r="AE47" i="8"/>
  <c r="AF47" i="8"/>
  <c r="AG47" i="8"/>
  <c r="AL47" i="8" s="1"/>
  <c r="AH47" i="8"/>
  <c r="AI47" i="8"/>
  <c r="AJ47" i="8"/>
  <c r="AK47" i="8"/>
  <c r="T48" i="8"/>
  <c r="X48" i="8" s="1"/>
  <c r="AA48" i="8"/>
  <c r="AB48" i="8" s="1"/>
  <c r="AC48" i="8"/>
  <c r="AD48" i="8"/>
  <c r="AE48" i="8"/>
  <c r="AF48" i="8"/>
  <c r="AG48" i="8"/>
  <c r="AL48" i="8" s="1"/>
  <c r="AH48" i="8"/>
  <c r="AI48" i="8"/>
  <c r="AJ48" i="8"/>
  <c r="AK48" i="8"/>
  <c r="T49" i="8"/>
  <c r="AA49" i="8"/>
  <c r="AB49" i="8" s="1"/>
  <c r="AC49" i="8"/>
  <c r="AD49" i="8"/>
  <c r="AE49" i="8"/>
  <c r="AF49" i="8"/>
  <c r="AG49" i="8"/>
  <c r="AL49" i="8" s="1"/>
  <c r="AH49" i="8"/>
  <c r="AI49" i="8"/>
  <c r="AJ49" i="8"/>
  <c r="AK49" i="8"/>
  <c r="T50" i="8"/>
  <c r="X50" i="8" s="1"/>
  <c r="AA50" i="8"/>
  <c r="AB50" i="8" s="1"/>
  <c r="AC50" i="8"/>
  <c r="AD50" i="8"/>
  <c r="AE50" i="8"/>
  <c r="AF50" i="8"/>
  <c r="AG50" i="8"/>
  <c r="AL50" i="8" s="1"/>
  <c r="AH50" i="8"/>
  <c r="AI50" i="8"/>
  <c r="AJ50" i="8"/>
  <c r="AK50" i="8"/>
  <c r="T51" i="8"/>
  <c r="X51" i="8" s="1"/>
  <c r="AA51" i="8"/>
  <c r="AB51" i="8" s="1"/>
  <c r="AC51" i="8"/>
  <c r="AD51" i="8"/>
  <c r="AE51" i="8"/>
  <c r="AF51" i="8"/>
  <c r="AG51" i="8"/>
  <c r="AL51" i="8" s="1"/>
  <c r="AH51" i="8"/>
  <c r="AI51" i="8"/>
  <c r="AJ51" i="8"/>
  <c r="AK51" i="8"/>
  <c r="T52" i="8"/>
  <c r="AA52" i="8"/>
  <c r="AB52" i="8" s="1"/>
  <c r="AC52" i="8"/>
  <c r="AD52" i="8"/>
  <c r="AE52" i="8"/>
  <c r="AF52" i="8"/>
  <c r="AG52" i="8"/>
  <c r="AL52" i="8" s="1"/>
  <c r="AH52" i="8"/>
  <c r="AI52" i="8"/>
  <c r="AJ52" i="8"/>
  <c r="AK52" i="8"/>
  <c r="T53" i="8"/>
  <c r="AA53" i="8"/>
  <c r="AB53" i="8" s="1"/>
  <c r="AC53" i="8"/>
  <c r="AD53" i="8"/>
  <c r="AE53" i="8"/>
  <c r="AF53" i="8"/>
  <c r="AG53" i="8"/>
  <c r="AL53" i="8" s="1"/>
  <c r="AH53" i="8"/>
  <c r="AI53" i="8"/>
  <c r="AJ53" i="8"/>
  <c r="AK53" i="8"/>
  <c r="T54" i="8"/>
  <c r="AA54" i="8"/>
  <c r="AB54" i="8" s="1"/>
  <c r="AC54" i="8"/>
  <c r="AD54" i="8"/>
  <c r="AE54" i="8"/>
  <c r="AF54" i="8"/>
  <c r="AG54" i="8"/>
  <c r="AL54" i="8" s="1"/>
  <c r="AH54" i="8"/>
  <c r="AI54" i="8"/>
  <c r="AJ54" i="8"/>
  <c r="AK54" i="8"/>
  <c r="T55" i="8"/>
  <c r="X55" i="8" s="1"/>
  <c r="AA55" i="8"/>
  <c r="AB55" i="8" s="1"/>
  <c r="AC55" i="8"/>
  <c r="AD55" i="8"/>
  <c r="AE55" i="8"/>
  <c r="AF55" i="8"/>
  <c r="AG55" i="8"/>
  <c r="AL55" i="8" s="1"/>
  <c r="AH55" i="8"/>
  <c r="AI55" i="8"/>
  <c r="AJ55" i="8"/>
  <c r="AK55" i="8"/>
  <c r="T56" i="8"/>
  <c r="W56" i="8" s="1"/>
  <c r="AA56" i="8"/>
  <c r="AB56" i="8" s="1"/>
  <c r="AC56" i="8"/>
  <c r="AD56" i="8"/>
  <c r="AE56" i="8"/>
  <c r="AF56" i="8"/>
  <c r="AG56" i="8"/>
  <c r="AL56" i="8" s="1"/>
  <c r="AH56" i="8"/>
  <c r="AI56" i="8"/>
  <c r="AJ56" i="8"/>
  <c r="AK56" i="8"/>
  <c r="T57" i="8"/>
  <c r="AA57" i="8"/>
  <c r="AB57" i="8" s="1"/>
  <c r="AC57" i="8"/>
  <c r="AD57" i="8"/>
  <c r="AE57" i="8"/>
  <c r="AF57" i="8"/>
  <c r="AG57" i="8"/>
  <c r="AL57" i="8" s="1"/>
  <c r="AH57" i="8"/>
  <c r="AI57" i="8"/>
  <c r="AJ57" i="8"/>
  <c r="AK57" i="8"/>
  <c r="T58" i="8"/>
  <c r="AA58" i="8"/>
  <c r="AB58" i="8" s="1"/>
  <c r="AC58" i="8"/>
  <c r="AD58" i="8"/>
  <c r="AE58" i="8"/>
  <c r="AF58" i="8"/>
  <c r="AG58" i="8"/>
  <c r="AL58" i="8" s="1"/>
  <c r="AH58" i="8"/>
  <c r="AI58" i="8"/>
  <c r="AJ58" i="8"/>
  <c r="AK58" i="8"/>
  <c r="T59" i="8"/>
  <c r="X59" i="8" s="1"/>
  <c r="AA59" i="8"/>
  <c r="AB59" i="8" s="1"/>
  <c r="AC59" i="8"/>
  <c r="AD59" i="8"/>
  <c r="AE59" i="8"/>
  <c r="AF59" i="8"/>
  <c r="AG59" i="8"/>
  <c r="AL59" i="8" s="1"/>
  <c r="AH59" i="8"/>
  <c r="AI59" i="8"/>
  <c r="AJ59" i="8"/>
  <c r="AK59" i="8"/>
  <c r="T60" i="8"/>
  <c r="AA60" i="8"/>
  <c r="AB60" i="8" s="1"/>
  <c r="AC60" i="8"/>
  <c r="AD60" i="8"/>
  <c r="AE60" i="8"/>
  <c r="AF60" i="8"/>
  <c r="AG60" i="8"/>
  <c r="AL60" i="8" s="1"/>
  <c r="AH60" i="8"/>
  <c r="AI60" i="8"/>
  <c r="AJ60" i="8"/>
  <c r="AK60" i="8"/>
  <c r="T61" i="8"/>
  <c r="AA61" i="8"/>
  <c r="AB61" i="8" s="1"/>
  <c r="AC61" i="8"/>
  <c r="AD61" i="8"/>
  <c r="AE61" i="8"/>
  <c r="AF61" i="8"/>
  <c r="AG61" i="8"/>
  <c r="AL61" i="8" s="1"/>
  <c r="AH61" i="8"/>
  <c r="AI61" i="8"/>
  <c r="AJ61" i="8"/>
  <c r="AK61" i="8"/>
  <c r="T62" i="8"/>
  <c r="X62" i="8" s="1"/>
  <c r="AA62" i="8"/>
  <c r="AB62" i="8" s="1"/>
  <c r="AC62" i="8"/>
  <c r="AD62" i="8"/>
  <c r="AE62" i="8"/>
  <c r="AF62" i="8"/>
  <c r="AG62" i="8"/>
  <c r="AL62" i="8" s="1"/>
  <c r="AH62" i="8"/>
  <c r="AI62" i="8"/>
  <c r="AJ62" i="8"/>
  <c r="AK62" i="8"/>
  <c r="T63" i="8"/>
  <c r="X63" i="8" s="1"/>
  <c r="AA63" i="8"/>
  <c r="AB63" i="8" s="1"/>
  <c r="AC63" i="8"/>
  <c r="AD63" i="8"/>
  <c r="AE63" i="8"/>
  <c r="AF63" i="8"/>
  <c r="AG63" i="8"/>
  <c r="AL63" i="8" s="1"/>
  <c r="AH63" i="8"/>
  <c r="AI63" i="8"/>
  <c r="AJ63" i="8"/>
  <c r="AK63" i="8"/>
  <c r="T64" i="8"/>
  <c r="X64" i="8" s="1"/>
  <c r="AA64" i="8"/>
  <c r="AB64" i="8" s="1"/>
  <c r="AC64" i="8"/>
  <c r="AD64" i="8"/>
  <c r="AE64" i="8"/>
  <c r="AF64" i="8"/>
  <c r="AG64" i="8"/>
  <c r="AL64" i="8" s="1"/>
  <c r="AH64" i="8"/>
  <c r="AI64" i="8"/>
  <c r="AJ64" i="8"/>
  <c r="AK64" i="8"/>
  <c r="T65" i="8"/>
  <c r="AA65" i="8"/>
  <c r="AB65" i="8" s="1"/>
  <c r="AC65" i="8"/>
  <c r="AD65" i="8"/>
  <c r="AE65" i="8"/>
  <c r="AF65" i="8"/>
  <c r="AG65" i="8"/>
  <c r="AL65" i="8" s="1"/>
  <c r="AH65" i="8"/>
  <c r="AI65" i="8"/>
  <c r="AJ65" i="8"/>
  <c r="AK65" i="8"/>
  <c r="T66" i="8"/>
  <c r="X66" i="8" s="1"/>
  <c r="AA66" i="8"/>
  <c r="AB66" i="8" s="1"/>
  <c r="AC66" i="8"/>
  <c r="AD66" i="8"/>
  <c r="AE66" i="8"/>
  <c r="AF66" i="8"/>
  <c r="AG66" i="8"/>
  <c r="AL66" i="8" s="1"/>
  <c r="AH66" i="8"/>
  <c r="AI66" i="8"/>
  <c r="AJ66" i="8"/>
  <c r="AK66" i="8"/>
  <c r="T67" i="8"/>
  <c r="X67" i="8" s="1"/>
  <c r="AA67" i="8"/>
  <c r="AB67" i="8" s="1"/>
  <c r="AC67" i="8"/>
  <c r="AD67" i="8"/>
  <c r="AE67" i="8"/>
  <c r="AF67" i="8"/>
  <c r="AG67" i="8"/>
  <c r="AL67" i="8" s="1"/>
  <c r="AH67" i="8"/>
  <c r="AI67" i="8"/>
  <c r="AJ67" i="8"/>
  <c r="AK67" i="8"/>
  <c r="T68" i="8"/>
  <c r="AA68" i="8"/>
  <c r="AB68" i="8" s="1"/>
  <c r="AC68" i="8"/>
  <c r="AD68" i="8"/>
  <c r="AE68" i="8"/>
  <c r="AF68" i="8"/>
  <c r="AG68" i="8"/>
  <c r="AL68" i="8" s="1"/>
  <c r="AH68" i="8"/>
  <c r="AI68" i="8"/>
  <c r="AJ68" i="8"/>
  <c r="AK68" i="8"/>
  <c r="T69" i="8"/>
  <c r="AA69" i="8"/>
  <c r="AB69" i="8" s="1"/>
  <c r="AC69" i="8"/>
  <c r="AD69" i="8"/>
  <c r="AE69" i="8"/>
  <c r="AF69" i="8"/>
  <c r="AG69" i="8"/>
  <c r="AL69" i="8" s="1"/>
  <c r="AH69" i="8"/>
  <c r="AI69" i="8"/>
  <c r="AJ69" i="8"/>
  <c r="AK69" i="8"/>
  <c r="T70" i="8"/>
  <c r="AA70" i="8"/>
  <c r="AB70" i="8" s="1"/>
  <c r="AC70" i="8"/>
  <c r="AD70" i="8"/>
  <c r="AE70" i="8"/>
  <c r="AF70" i="8"/>
  <c r="AG70" i="8"/>
  <c r="AL70" i="8" s="1"/>
  <c r="AH70" i="8"/>
  <c r="AI70" i="8"/>
  <c r="AJ70" i="8"/>
  <c r="AK70" i="8"/>
  <c r="T71" i="8"/>
  <c r="X71" i="8" s="1"/>
  <c r="AA71" i="8"/>
  <c r="AB71" i="8" s="1"/>
  <c r="AC71" i="8"/>
  <c r="AD71" i="8"/>
  <c r="AE71" i="8"/>
  <c r="AF71" i="8"/>
  <c r="AG71" i="8"/>
  <c r="AL71" i="8" s="1"/>
  <c r="AH71" i="8"/>
  <c r="AI71" i="8"/>
  <c r="AJ71" i="8"/>
  <c r="AK71" i="8"/>
  <c r="T72" i="8"/>
  <c r="AA72" i="8"/>
  <c r="AB72" i="8" s="1"/>
  <c r="AC72" i="8"/>
  <c r="AD72" i="8"/>
  <c r="AE72" i="8"/>
  <c r="AF72" i="8"/>
  <c r="AG72" i="8"/>
  <c r="AL72" i="8" s="1"/>
  <c r="AH72" i="8"/>
  <c r="AI72" i="8"/>
  <c r="AJ72" i="8"/>
  <c r="AK72" i="8"/>
  <c r="T73" i="8"/>
  <c r="X73" i="8" s="1"/>
  <c r="AA73" i="8"/>
  <c r="AB73" i="8" s="1"/>
  <c r="AC73" i="8"/>
  <c r="AD73" i="8"/>
  <c r="AE73" i="8"/>
  <c r="AF73" i="8"/>
  <c r="AG73" i="8"/>
  <c r="AL73" i="8" s="1"/>
  <c r="AH73" i="8"/>
  <c r="AI73" i="8"/>
  <c r="AJ73" i="8"/>
  <c r="AK73" i="8"/>
  <c r="T74" i="8"/>
  <c r="AA74" i="8"/>
  <c r="AB74" i="8" s="1"/>
  <c r="AC74" i="8"/>
  <c r="AD74" i="8"/>
  <c r="AE74" i="8"/>
  <c r="AF74" i="8"/>
  <c r="AG74" i="8"/>
  <c r="AL74" i="8" s="1"/>
  <c r="AH74" i="8"/>
  <c r="AI74" i="8"/>
  <c r="AJ74" i="8"/>
  <c r="AK74" i="8"/>
  <c r="T75" i="8"/>
  <c r="X75" i="8" s="1"/>
  <c r="AA75" i="8"/>
  <c r="AB75" i="8" s="1"/>
  <c r="AC75" i="8"/>
  <c r="AD75" i="8"/>
  <c r="AE75" i="8"/>
  <c r="AF75" i="8"/>
  <c r="AG75" i="8"/>
  <c r="AL75" i="8" s="1"/>
  <c r="AH75" i="8"/>
  <c r="AI75" i="8"/>
  <c r="AJ75" i="8"/>
  <c r="AK75" i="8"/>
  <c r="T76" i="8"/>
  <c r="AA76" i="8"/>
  <c r="AB76" i="8" s="1"/>
  <c r="AC76" i="8"/>
  <c r="AD76" i="8"/>
  <c r="AE76" i="8"/>
  <c r="AF76" i="8"/>
  <c r="AG76" i="8"/>
  <c r="AL76" i="8" s="1"/>
  <c r="AH76" i="8"/>
  <c r="AI76" i="8"/>
  <c r="AJ76" i="8"/>
  <c r="AK76" i="8"/>
  <c r="T77" i="8"/>
  <c r="AA77" i="8"/>
  <c r="AB77" i="8" s="1"/>
  <c r="AC77" i="8"/>
  <c r="AD77" i="8"/>
  <c r="AE77" i="8"/>
  <c r="AF77" i="8"/>
  <c r="AG77" i="8"/>
  <c r="AL77" i="8" s="1"/>
  <c r="AH77" i="8"/>
  <c r="AI77" i="8"/>
  <c r="AJ77" i="8"/>
  <c r="AK77" i="8"/>
  <c r="T78" i="8"/>
  <c r="AA78" i="8"/>
  <c r="AB78" i="8" s="1"/>
  <c r="AC78" i="8"/>
  <c r="AD78" i="8"/>
  <c r="AE78" i="8"/>
  <c r="AF78" i="8"/>
  <c r="AG78" i="8"/>
  <c r="AL78" i="8" s="1"/>
  <c r="AH78" i="8"/>
  <c r="AI78" i="8"/>
  <c r="AJ78" i="8"/>
  <c r="AK78" i="8"/>
  <c r="T79" i="8"/>
  <c r="X79" i="8" s="1"/>
  <c r="AA79" i="8"/>
  <c r="AB79" i="8" s="1"/>
  <c r="AC79" i="8"/>
  <c r="AD79" i="8"/>
  <c r="AE79" i="8"/>
  <c r="AF79" i="8"/>
  <c r="AG79" i="8"/>
  <c r="AL79" i="8" s="1"/>
  <c r="AH79" i="8"/>
  <c r="AI79" i="8"/>
  <c r="AJ79" i="8"/>
  <c r="AK79" i="8"/>
  <c r="T80" i="8"/>
  <c r="AA80" i="8"/>
  <c r="AB80" i="8" s="1"/>
  <c r="AC80" i="8"/>
  <c r="AD80" i="8"/>
  <c r="AE80" i="8"/>
  <c r="AF80" i="8"/>
  <c r="AG80" i="8"/>
  <c r="AL80" i="8" s="1"/>
  <c r="AH80" i="8"/>
  <c r="AI80" i="8"/>
  <c r="AJ80" i="8"/>
  <c r="AK80" i="8"/>
  <c r="T81" i="8"/>
  <c r="AA81" i="8"/>
  <c r="AB81" i="8" s="1"/>
  <c r="AC81" i="8"/>
  <c r="AD81" i="8"/>
  <c r="AE81" i="8"/>
  <c r="AF81" i="8"/>
  <c r="AG81" i="8"/>
  <c r="AL81" i="8" s="1"/>
  <c r="AH81" i="8"/>
  <c r="AI81" i="8"/>
  <c r="AJ81" i="8"/>
  <c r="AK81" i="8"/>
  <c r="T82" i="8"/>
  <c r="AA82" i="8"/>
  <c r="AB82" i="8" s="1"/>
  <c r="AC82" i="8"/>
  <c r="AD82" i="8"/>
  <c r="AE82" i="8"/>
  <c r="AF82" i="8"/>
  <c r="AG82" i="8"/>
  <c r="AL82" i="8" s="1"/>
  <c r="AH82" i="8"/>
  <c r="AI82" i="8"/>
  <c r="AJ82" i="8"/>
  <c r="AK82" i="8"/>
  <c r="T83" i="8"/>
  <c r="X83" i="8" s="1"/>
  <c r="AA83" i="8"/>
  <c r="AB83" i="8" s="1"/>
  <c r="AC83" i="8"/>
  <c r="AD83" i="8"/>
  <c r="AE83" i="8"/>
  <c r="AF83" i="8"/>
  <c r="AG83" i="8"/>
  <c r="AL83" i="8" s="1"/>
  <c r="AH83" i="8"/>
  <c r="AI83" i="8"/>
  <c r="AJ83" i="8"/>
  <c r="AK83" i="8"/>
  <c r="T84" i="8"/>
  <c r="W84" i="8" s="1"/>
  <c r="AA84" i="8"/>
  <c r="AB84" i="8" s="1"/>
  <c r="AC84" i="8"/>
  <c r="AD84" i="8"/>
  <c r="AE84" i="8"/>
  <c r="AF84" i="8"/>
  <c r="AG84" i="8"/>
  <c r="AL84" i="8" s="1"/>
  <c r="AH84" i="8"/>
  <c r="AI84" i="8"/>
  <c r="AJ84" i="8"/>
  <c r="AK84" i="8"/>
  <c r="T85" i="8"/>
  <c r="X85" i="8"/>
  <c r="AA85" i="8"/>
  <c r="AB85" i="8" s="1"/>
  <c r="AC85" i="8"/>
  <c r="AD85" i="8"/>
  <c r="AE85" i="8"/>
  <c r="AF85" i="8"/>
  <c r="AG85" i="8"/>
  <c r="AL85" i="8" s="1"/>
  <c r="AH85" i="8"/>
  <c r="AI85" i="8"/>
  <c r="AJ85" i="8"/>
  <c r="AK85" i="8"/>
  <c r="T86" i="8"/>
  <c r="W86" i="8"/>
  <c r="AA86" i="8"/>
  <c r="AB86" i="8" s="1"/>
  <c r="AC86" i="8"/>
  <c r="AD86" i="8"/>
  <c r="AE86" i="8"/>
  <c r="AF86" i="8"/>
  <c r="AG86" i="8"/>
  <c r="AL86" i="8" s="1"/>
  <c r="AH86" i="8"/>
  <c r="AI86" i="8"/>
  <c r="AJ86" i="8"/>
  <c r="AK86" i="8"/>
  <c r="T87" i="8"/>
  <c r="X87" i="8" s="1"/>
  <c r="AA87" i="8"/>
  <c r="AB87" i="8" s="1"/>
  <c r="AC87" i="8"/>
  <c r="AD87" i="8"/>
  <c r="AE87" i="8"/>
  <c r="AF87" i="8"/>
  <c r="AG87" i="8"/>
  <c r="AL87" i="8" s="1"/>
  <c r="AH87" i="8"/>
  <c r="AI87" i="8"/>
  <c r="AJ87" i="8"/>
  <c r="AK87" i="8"/>
  <c r="T88" i="8"/>
  <c r="AA88" i="8"/>
  <c r="AB88" i="8" s="1"/>
  <c r="AC88" i="8"/>
  <c r="AD88" i="8"/>
  <c r="AE88" i="8"/>
  <c r="AF88" i="8"/>
  <c r="AG88" i="8"/>
  <c r="AL88" i="8" s="1"/>
  <c r="AH88" i="8"/>
  <c r="AI88" i="8"/>
  <c r="AJ88" i="8"/>
  <c r="AK88" i="8"/>
  <c r="T89" i="8"/>
  <c r="X89" i="8"/>
  <c r="AA89" i="8"/>
  <c r="AB89" i="8" s="1"/>
  <c r="AC89" i="8"/>
  <c r="AD89" i="8"/>
  <c r="AE89" i="8"/>
  <c r="AF89" i="8"/>
  <c r="AG89" i="8"/>
  <c r="AL89" i="8" s="1"/>
  <c r="AH89" i="8"/>
  <c r="AI89" i="8"/>
  <c r="AJ89" i="8"/>
  <c r="AK89" i="8"/>
  <c r="T90" i="8"/>
  <c r="W90" i="8" s="1"/>
  <c r="AA90" i="8"/>
  <c r="AB90" i="8" s="1"/>
  <c r="AC90" i="8"/>
  <c r="AD90" i="8"/>
  <c r="AE90" i="8"/>
  <c r="AF90" i="8"/>
  <c r="AG90" i="8"/>
  <c r="AL90" i="8" s="1"/>
  <c r="AH90" i="8"/>
  <c r="AI90" i="8"/>
  <c r="AJ90" i="8"/>
  <c r="AK90" i="8"/>
  <c r="T91" i="8"/>
  <c r="X91" i="8" s="1"/>
  <c r="AA91" i="8"/>
  <c r="AB91" i="8" s="1"/>
  <c r="AC91" i="8"/>
  <c r="AD91" i="8"/>
  <c r="AE91" i="8"/>
  <c r="AF91" i="8"/>
  <c r="AG91" i="8"/>
  <c r="AL91" i="8" s="1"/>
  <c r="AH91" i="8"/>
  <c r="AI91" i="8"/>
  <c r="AJ91" i="8"/>
  <c r="AK91" i="8"/>
  <c r="T92" i="8"/>
  <c r="AA92" i="8"/>
  <c r="AB92" i="8" s="1"/>
  <c r="AC92" i="8"/>
  <c r="AD92" i="8"/>
  <c r="AE92" i="8"/>
  <c r="AF92" i="8"/>
  <c r="AG92" i="8"/>
  <c r="AL92" i="8" s="1"/>
  <c r="AH92" i="8"/>
  <c r="AI92" i="8"/>
  <c r="AJ92" i="8"/>
  <c r="AK92" i="8"/>
  <c r="T93" i="8"/>
  <c r="X93" i="8" s="1"/>
  <c r="AA93" i="8"/>
  <c r="AB93" i="8" s="1"/>
  <c r="AC93" i="8"/>
  <c r="AD93" i="8"/>
  <c r="AE93" i="8"/>
  <c r="AF93" i="8"/>
  <c r="AG93" i="8"/>
  <c r="AL93" i="8" s="1"/>
  <c r="AH93" i="8"/>
  <c r="AI93" i="8"/>
  <c r="AJ93" i="8"/>
  <c r="AK93" i="8"/>
  <c r="T94" i="8"/>
  <c r="X94" i="8" s="1"/>
  <c r="AA94" i="8"/>
  <c r="AB94" i="8" s="1"/>
  <c r="AC94" i="8"/>
  <c r="AD94" i="8"/>
  <c r="AE94" i="8"/>
  <c r="AF94" i="8"/>
  <c r="AG94" i="8"/>
  <c r="AL94" i="8" s="1"/>
  <c r="AH94" i="8"/>
  <c r="AI94" i="8"/>
  <c r="AJ94" i="8"/>
  <c r="AK94" i="8"/>
  <c r="T95" i="8"/>
  <c r="Y95" i="8" s="1"/>
  <c r="AA95" i="8"/>
  <c r="AB95" i="8" s="1"/>
  <c r="AC95" i="8"/>
  <c r="AD95" i="8"/>
  <c r="AE95" i="8"/>
  <c r="AF95" i="8"/>
  <c r="AG95" i="8"/>
  <c r="AH95" i="8"/>
  <c r="AI95" i="8"/>
  <c r="AJ95" i="8"/>
  <c r="AK95" i="8"/>
  <c r="T96" i="8"/>
  <c r="V96" i="8" s="1"/>
  <c r="AA96" i="8"/>
  <c r="AB96" i="8" s="1"/>
  <c r="AC96" i="8"/>
  <c r="AD96" i="8"/>
  <c r="AE96" i="8"/>
  <c r="AF96" i="8"/>
  <c r="AG96" i="8"/>
  <c r="AL96" i="8" s="1"/>
  <c r="AH96" i="8"/>
  <c r="AI96" i="8"/>
  <c r="AJ96" i="8"/>
  <c r="AK96" i="8"/>
  <c r="T97" i="8"/>
  <c r="Y97" i="8" s="1"/>
  <c r="AA97" i="8"/>
  <c r="AB97" i="8" s="1"/>
  <c r="AC97" i="8"/>
  <c r="AD97" i="8"/>
  <c r="AE97" i="8"/>
  <c r="AF97" i="8"/>
  <c r="AG97" i="8"/>
  <c r="AL97" i="8" s="1"/>
  <c r="AH97" i="8"/>
  <c r="AI97" i="8"/>
  <c r="AJ97" i="8"/>
  <c r="AK97" i="8"/>
  <c r="T98" i="8"/>
  <c r="AA98" i="8"/>
  <c r="AB98" i="8" s="1"/>
  <c r="AC98" i="8"/>
  <c r="AD98" i="8"/>
  <c r="AE98" i="8"/>
  <c r="AF98" i="8"/>
  <c r="AG98" i="8"/>
  <c r="AL98" i="8" s="1"/>
  <c r="AH98" i="8"/>
  <c r="AI98" i="8"/>
  <c r="AJ98" i="8"/>
  <c r="AK98" i="8"/>
  <c r="T99" i="8"/>
  <c r="Y99" i="8" s="1"/>
  <c r="AA99" i="8"/>
  <c r="AB99" i="8" s="1"/>
  <c r="AC99" i="8"/>
  <c r="AD99" i="8"/>
  <c r="AE99" i="8"/>
  <c r="AF99" i="8"/>
  <c r="AG99" i="8"/>
  <c r="AL99" i="8" s="1"/>
  <c r="AH99" i="8"/>
  <c r="AI99" i="8"/>
  <c r="AJ99" i="8"/>
  <c r="AK99" i="8"/>
  <c r="T100" i="8"/>
  <c r="X100" i="8" s="1"/>
  <c r="AA100" i="8"/>
  <c r="AB100" i="8" s="1"/>
  <c r="AC100" i="8"/>
  <c r="AD100" i="8"/>
  <c r="AE100" i="8"/>
  <c r="AF100" i="8"/>
  <c r="AG100" i="8"/>
  <c r="AL100" i="8" s="1"/>
  <c r="AH100" i="8"/>
  <c r="AI100" i="8"/>
  <c r="AJ100" i="8"/>
  <c r="AK100" i="8"/>
  <c r="T101" i="8"/>
  <c r="AA101" i="8"/>
  <c r="AB101" i="8" s="1"/>
  <c r="AC101" i="8"/>
  <c r="AD101" i="8"/>
  <c r="AE101" i="8"/>
  <c r="AF101" i="8"/>
  <c r="AG101" i="8"/>
  <c r="AL101" i="8" s="1"/>
  <c r="AH101" i="8"/>
  <c r="AI101" i="8"/>
  <c r="AJ101" i="8"/>
  <c r="AK101" i="8"/>
  <c r="T102" i="8"/>
  <c r="AA102" i="8"/>
  <c r="AB102" i="8" s="1"/>
  <c r="AC102" i="8"/>
  <c r="AD102" i="8"/>
  <c r="AE102" i="8"/>
  <c r="AF102" i="8"/>
  <c r="AG102" i="8"/>
  <c r="AL102" i="8" s="1"/>
  <c r="AH102" i="8"/>
  <c r="AI102" i="8"/>
  <c r="AJ102" i="8"/>
  <c r="AK102" i="8"/>
  <c r="T103" i="8"/>
  <c r="Y103" i="8" s="1"/>
  <c r="AA103" i="8"/>
  <c r="AB103" i="8" s="1"/>
  <c r="AC103" i="8"/>
  <c r="AD103" i="8"/>
  <c r="AE103" i="8"/>
  <c r="AF103" i="8"/>
  <c r="AG103" i="8"/>
  <c r="AH103" i="8"/>
  <c r="AI103" i="8"/>
  <c r="AJ103" i="8"/>
  <c r="AK103" i="8"/>
  <c r="T104" i="8"/>
  <c r="AA104" i="8"/>
  <c r="AB104" i="8" s="1"/>
  <c r="AC104" i="8"/>
  <c r="AD104" i="8"/>
  <c r="AE104" i="8"/>
  <c r="AF104" i="8"/>
  <c r="AG104" i="8"/>
  <c r="AL104" i="8" s="1"/>
  <c r="AH104" i="8"/>
  <c r="AI104" i="8"/>
  <c r="AJ104" i="8"/>
  <c r="AK104" i="8"/>
  <c r="T105" i="8"/>
  <c r="AA105" i="8"/>
  <c r="AB105" i="8" s="1"/>
  <c r="AC105" i="8"/>
  <c r="AD105" i="8"/>
  <c r="AE105" i="8"/>
  <c r="AF105" i="8"/>
  <c r="AG105" i="8"/>
  <c r="AL105" i="8" s="1"/>
  <c r="AH105" i="8"/>
  <c r="AI105" i="8"/>
  <c r="AJ105" i="8"/>
  <c r="AK105" i="8"/>
  <c r="T106" i="8"/>
  <c r="Y106" i="8" s="1"/>
  <c r="AA106" i="8"/>
  <c r="AB106" i="8" s="1"/>
  <c r="AC106" i="8"/>
  <c r="AD106" i="8"/>
  <c r="AE106" i="8"/>
  <c r="AF106" i="8"/>
  <c r="AG106" i="8"/>
  <c r="AH106" i="8"/>
  <c r="AI106" i="8"/>
  <c r="AJ106" i="8"/>
  <c r="AK106" i="8"/>
  <c r="T107" i="8"/>
  <c r="AA107" i="8"/>
  <c r="AB107" i="8" s="1"/>
  <c r="AC107" i="8"/>
  <c r="AD107" i="8"/>
  <c r="AE107" i="8"/>
  <c r="AF107" i="8"/>
  <c r="AG107" i="8"/>
  <c r="AH107" i="8"/>
  <c r="AI107" i="8"/>
  <c r="AJ107" i="8"/>
  <c r="AK107" i="8"/>
  <c r="T108" i="8"/>
  <c r="V108" i="8" s="1"/>
  <c r="AA108" i="8"/>
  <c r="AB108" i="8" s="1"/>
  <c r="AC108" i="8"/>
  <c r="AD108" i="8"/>
  <c r="AE108" i="8"/>
  <c r="AF108" i="8"/>
  <c r="AG108" i="8"/>
  <c r="AH108" i="8"/>
  <c r="AI108" i="8"/>
  <c r="AJ108" i="8"/>
  <c r="AK108" i="8"/>
  <c r="T109" i="8"/>
  <c r="V109" i="8" s="1"/>
  <c r="AA109" i="8"/>
  <c r="AB109" i="8" s="1"/>
  <c r="AC109" i="8"/>
  <c r="AD109" i="8"/>
  <c r="AE109" i="8"/>
  <c r="AF109" i="8"/>
  <c r="AG109" i="8"/>
  <c r="AH109" i="8"/>
  <c r="AI109" i="8"/>
  <c r="AJ109" i="8"/>
  <c r="AK109" i="8"/>
  <c r="T110" i="8"/>
  <c r="V110" i="8" s="1"/>
  <c r="AA110" i="8"/>
  <c r="AB110" i="8" s="1"/>
  <c r="AC110" i="8"/>
  <c r="AD110" i="8"/>
  <c r="AE110" i="8"/>
  <c r="AF110" i="8"/>
  <c r="AG110" i="8"/>
  <c r="AH110" i="8"/>
  <c r="AI110" i="8"/>
  <c r="AJ110" i="8"/>
  <c r="AK110" i="8"/>
  <c r="T111" i="8"/>
  <c r="V111" i="8" s="1"/>
  <c r="AA111" i="8"/>
  <c r="AB111" i="8" s="1"/>
  <c r="AC111" i="8"/>
  <c r="AD111" i="8"/>
  <c r="AE111" i="8"/>
  <c r="AF111" i="8"/>
  <c r="AG111" i="8"/>
  <c r="AH111" i="8"/>
  <c r="AI111" i="8"/>
  <c r="AJ111" i="8"/>
  <c r="AK111" i="8"/>
  <c r="T112" i="8"/>
  <c r="V112" i="8" s="1"/>
  <c r="AA112" i="8"/>
  <c r="AB112" i="8" s="1"/>
  <c r="AC112" i="8"/>
  <c r="AD112" i="8"/>
  <c r="AE112" i="8"/>
  <c r="AF112" i="8"/>
  <c r="AG112" i="8"/>
  <c r="AL112" i="8" s="1"/>
  <c r="AH112" i="8"/>
  <c r="AI112" i="8"/>
  <c r="AJ112" i="8"/>
  <c r="AK112" i="8"/>
  <c r="T113" i="8"/>
  <c r="V113" i="8" s="1"/>
  <c r="AA113" i="8"/>
  <c r="AB113" i="8" s="1"/>
  <c r="AC113" i="8"/>
  <c r="AD113" i="8"/>
  <c r="AE113" i="8"/>
  <c r="AF113" i="8"/>
  <c r="AG113" i="8"/>
  <c r="AH113" i="8"/>
  <c r="AI113" i="8"/>
  <c r="AJ113" i="8"/>
  <c r="AK113" i="8"/>
  <c r="T114" i="8"/>
  <c r="V114" i="8" s="1"/>
  <c r="AA114" i="8"/>
  <c r="AB114" i="8" s="1"/>
  <c r="AC114" i="8"/>
  <c r="AD114" i="8"/>
  <c r="AE114" i="8"/>
  <c r="AF114" i="8"/>
  <c r="AG114" i="8"/>
  <c r="AL114" i="8" s="1"/>
  <c r="AH114" i="8"/>
  <c r="AI114" i="8"/>
  <c r="AJ114" i="8"/>
  <c r="AK114" i="8"/>
  <c r="T115" i="8"/>
  <c r="AA115" i="8"/>
  <c r="AB115" i="8" s="1"/>
  <c r="AC115" i="8"/>
  <c r="AD115" i="8"/>
  <c r="AE115" i="8"/>
  <c r="AF115" i="8"/>
  <c r="AG115" i="8"/>
  <c r="AH115" i="8"/>
  <c r="AI115" i="8"/>
  <c r="AJ115" i="8"/>
  <c r="AK115" i="8"/>
  <c r="T116" i="8"/>
  <c r="V116" i="8" s="1"/>
  <c r="AA116" i="8"/>
  <c r="AB116" i="8" s="1"/>
  <c r="AC116" i="8"/>
  <c r="AD116" i="8"/>
  <c r="AE116" i="8"/>
  <c r="AF116" i="8"/>
  <c r="AG116" i="8"/>
  <c r="AL116" i="8" s="1"/>
  <c r="AH116" i="8"/>
  <c r="AI116" i="8"/>
  <c r="AJ116" i="8"/>
  <c r="AK116" i="8"/>
  <c r="T117" i="8"/>
  <c r="V117" i="8" s="1"/>
  <c r="AA117" i="8"/>
  <c r="AB117" i="8" s="1"/>
  <c r="AC117" i="8"/>
  <c r="AD117" i="8"/>
  <c r="AE117" i="8"/>
  <c r="AF117" i="8"/>
  <c r="AG117" i="8"/>
  <c r="AL117" i="8" s="1"/>
  <c r="AH117" i="8"/>
  <c r="AI117" i="8"/>
  <c r="AJ117" i="8"/>
  <c r="AK117" i="8"/>
  <c r="T118" i="8"/>
  <c r="V118" i="8" s="1"/>
  <c r="AA118" i="8"/>
  <c r="AB118" i="8" s="1"/>
  <c r="AC118" i="8"/>
  <c r="AD118" i="8"/>
  <c r="AE118" i="8"/>
  <c r="AF118" i="8"/>
  <c r="AG118" i="8"/>
  <c r="AL118" i="8" s="1"/>
  <c r="AH118" i="8"/>
  <c r="AI118" i="8"/>
  <c r="AJ118" i="8"/>
  <c r="AK118" i="8"/>
  <c r="T119" i="8"/>
  <c r="V119" i="8" s="1"/>
  <c r="X119" i="8"/>
  <c r="Y119" i="8"/>
  <c r="AA119" i="8"/>
  <c r="AB119" i="8" s="1"/>
  <c r="AC119" i="8"/>
  <c r="AD119" i="8"/>
  <c r="AE119" i="8"/>
  <c r="AF119" i="8"/>
  <c r="AG119" i="8"/>
  <c r="AH119" i="8"/>
  <c r="AI119" i="8"/>
  <c r="AJ119" i="8"/>
  <c r="AK119" i="8"/>
  <c r="T120" i="8"/>
  <c r="V120" i="8" s="1"/>
  <c r="AA120" i="8"/>
  <c r="AB120" i="8" s="1"/>
  <c r="AC120" i="8"/>
  <c r="AD120" i="8"/>
  <c r="AE120" i="8"/>
  <c r="AF120" i="8"/>
  <c r="AG120" i="8"/>
  <c r="AH120" i="8"/>
  <c r="AI120" i="8"/>
  <c r="AJ120" i="8"/>
  <c r="AK120" i="8"/>
  <c r="T121" i="8"/>
  <c r="V121" i="8" s="1"/>
  <c r="AA121" i="8"/>
  <c r="AB121" i="8" s="1"/>
  <c r="AC121" i="8"/>
  <c r="AD121" i="8"/>
  <c r="AE121" i="8"/>
  <c r="AF121" i="8"/>
  <c r="AG121" i="8"/>
  <c r="AL121" i="8" s="1"/>
  <c r="AH121" i="8"/>
  <c r="AI121" i="8"/>
  <c r="AJ121" i="8"/>
  <c r="AK121" i="8"/>
  <c r="T122" i="8"/>
  <c r="V122" i="8" s="1"/>
  <c r="AA122" i="8"/>
  <c r="AB122" i="8" s="1"/>
  <c r="AC122" i="8"/>
  <c r="AD122" i="8"/>
  <c r="AE122" i="8"/>
  <c r="AF122" i="8"/>
  <c r="AG122" i="8"/>
  <c r="AL122" i="8" s="1"/>
  <c r="AH122" i="8"/>
  <c r="AI122" i="8"/>
  <c r="AJ122" i="8"/>
  <c r="AK122" i="8"/>
  <c r="T123" i="8"/>
  <c r="V123" i="8" s="1"/>
  <c r="AA123" i="8"/>
  <c r="AB123" i="8" s="1"/>
  <c r="AC123" i="8"/>
  <c r="AD123" i="8"/>
  <c r="AE123" i="8"/>
  <c r="AF123" i="8"/>
  <c r="AG123" i="8"/>
  <c r="AL123" i="8" s="1"/>
  <c r="AH123" i="8"/>
  <c r="AI123" i="8"/>
  <c r="AJ123" i="8"/>
  <c r="AK123" i="8"/>
  <c r="T124" i="8"/>
  <c r="V124" i="8" s="1"/>
  <c r="AA124" i="8"/>
  <c r="AB124" i="8" s="1"/>
  <c r="AC124" i="8"/>
  <c r="AD124" i="8"/>
  <c r="AE124" i="8"/>
  <c r="AF124" i="8"/>
  <c r="AG124" i="8"/>
  <c r="AL124" i="8" s="1"/>
  <c r="AH124" i="8"/>
  <c r="AI124" i="8"/>
  <c r="AJ124" i="8"/>
  <c r="AK124" i="8"/>
  <c r="T125" i="8"/>
  <c r="V125" i="8" s="1"/>
  <c r="AA125" i="8"/>
  <c r="AB125" i="8" s="1"/>
  <c r="AC125" i="8"/>
  <c r="AD125" i="8"/>
  <c r="AE125" i="8"/>
  <c r="AF125" i="8"/>
  <c r="AG125" i="8"/>
  <c r="AL125" i="8" s="1"/>
  <c r="AH125" i="8"/>
  <c r="AI125" i="8"/>
  <c r="AJ125" i="8"/>
  <c r="AK125" i="8"/>
  <c r="T126" i="8"/>
  <c r="V126" i="8" s="1"/>
  <c r="AA126" i="8"/>
  <c r="AB126" i="8" s="1"/>
  <c r="AC126" i="8"/>
  <c r="AD126" i="8"/>
  <c r="AE126" i="8"/>
  <c r="AF126" i="8"/>
  <c r="AG126" i="8"/>
  <c r="AL126" i="8" s="1"/>
  <c r="AH126" i="8"/>
  <c r="AI126" i="8"/>
  <c r="AJ126" i="8"/>
  <c r="AK126" i="8"/>
  <c r="T127" i="8"/>
  <c r="V127" i="8" s="1"/>
  <c r="AA127" i="8"/>
  <c r="AB127" i="8" s="1"/>
  <c r="AC127" i="8"/>
  <c r="AD127" i="8"/>
  <c r="AE127" i="8"/>
  <c r="AF127" i="8"/>
  <c r="AG127" i="8"/>
  <c r="AH127" i="8"/>
  <c r="AI127" i="8"/>
  <c r="AJ127" i="8"/>
  <c r="AK127" i="8"/>
  <c r="T128" i="8"/>
  <c r="V128" i="8" s="1"/>
  <c r="AA128" i="8"/>
  <c r="AB128" i="8" s="1"/>
  <c r="AC128" i="8"/>
  <c r="AD128" i="8"/>
  <c r="AE128" i="8"/>
  <c r="AF128" i="8"/>
  <c r="AG128" i="8"/>
  <c r="AL128" i="8" s="1"/>
  <c r="AH128" i="8"/>
  <c r="AI128" i="8"/>
  <c r="AJ128" i="8"/>
  <c r="AK128" i="8"/>
  <c r="T129" i="8"/>
  <c r="AA129" i="8"/>
  <c r="AB129" i="8" s="1"/>
  <c r="AC129" i="8"/>
  <c r="AD129" i="8"/>
  <c r="AE129" i="8"/>
  <c r="AF129" i="8"/>
  <c r="AG129" i="8"/>
  <c r="AL129" i="8" s="1"/>
  <c r="AH129" i="8"/>
  <c r="AI129" i="8"/>
  <c r="AJ129" i="8"/>
  <c r="AK129" i="8"/>
  <c r="T130" i="8"/>
  <c r="V130" i="8" s="1"/>
  <c r="AA130" i="8"/>
  <c r="AB130" i="8" s="1"/>
  <c r="AC130" i="8"/>
  <c r="AD130" i="8"/>
  <c r="AE130" i="8"/>
  <c r="AF130" i="8"/>
  <c r="AG130" i="8"/>
  <c r="AL130" i="8" s="1"/>
  <c r="AH130" i="8"/>
  <c r="AI130" i="8"/>
  <c r="AJ130" i="8"/>
  <c r="AK130" i="8"/>
  <c r="T131" i="8"/>
  <c r="V131" i="8" s="1"/>
  <c r="AA131" i="8"/>
  <c r="AB131" i="8" s="1"/>
  <c r="AC131" i="8"/>
  <c r="AD131" i="8"/>
  <c r="AE131" i="8"/>
  <c r="AF131" i="8"/>
  <c r="AG131" i="8"/>
  <c r="AL131" i="8" s="1"/>
  <c r="AH131" i="8"/>
  <c r="AI131" i="8"/>
  <c r="AJ131" i="8"/>
  <c r="AK131" i="8"/>
  <c r="T132" i="8"/>
  <c r="V132" i="8" s="1"/>
  <c r="AA132" i="8"/>
  <c r="AB132" i="8" s="1"/>
  <c r="AC132" i="8"/>
  <c r="AD132" i="8"/>
  <c r="AE132" i="8"/>
  <c r="AF132" i="8"/>
  <c r="AG132" i="8"/>
  <c r="AL132" i="8" s="1"/>
  <c r="AH132" i="8"/>
  <c r="AI132" i="8"/>
  <c r="AJ132" i="8"/>
  <c r="AK132" i="8"/>
  <c r="T133" i="8"/>
  <c r="V133" i="8" s="1"/>
  <c r="AA133" i="8"/>
  <c r="AB133" i="8" s="1"/>
  <c r="AC133" i="8"/>
  <c r="AD133" i="8"/>
  <c r="AE133" i="8"/>
  <c r="AF133" i="8"/>
  <c r="AG133" i="8"/>
  <c r="AL133" i="8" s="1"/>
  <c r="AH133" i="8"/>
  <c r="AI133" i="8"/>
  <c r="AJ133" i="8"/>
  <c r="AK133" i="8"/>
  <c r="T134" i="8"/>
  <c r="V134" i="8" s="1"/>
  <c r="AA134" i="8"/>
  <c r="AB134" i="8" s="1"/>
  <c r="AC134" i="8"/>
  <c r="AD134" i="8"/>
  <c r="AE134" i="8"/>
  <c r="AF134" i="8"/>
  <c r="AG134" i="8"/>
  <c r="AL134" i="8" s="1"/>
  <c r="AH134" i="8"/>
  <c r="AI134" i="8"/>
  <c r="AJ134" i="8"/>
  <c r="AK134" i="8"/>
  <c r="T135" i="8"/>
  <c r="V135" i="8" s="1"/>
  <c r="AA135" i="8"/>
  <c r="AB135" i="8" s="1"/>
  <c r="AC135" i="8"/>
  <c r="AD135" i="8"/>
  <c r="AE135" i="8"/>
  <c r="AF135" i="8"/>
  <c r="AG135" i="8"/>
  <c r="AH135" i="8"/>
  <c r="AI135" i="8"/>
  <c r="AJ135" i="8"/>
  <c r="AK135" i="8"/>
  <c r="T136" i="8"/>
  <c r="AA136" i="8"/>
  <c r="AB136" i="8" s="1"/>
  <c r="AC136" i="8"/>
  <c r="AD136" i="8"/>
  <c r="AE136" i="8"/>
  <c r="AF136" i="8"/>
  <c r="AG136" i="8"/>
  <c r="AL136" i="8" s="1"/>
  <c r="AH136" i="8"/>
  <c r="AI136" i="8"/>
  <c r="AJ136" i="8"/>
  <c r="AK136" i="8"/>
  <c r="T137" i="8"/>
  <c r="AA137" i="8"/>
  <c r="AB137" i="8" s="1"/>
  <c r="AC137" i="8"/>
  <c r="AD137" i="8"/>
  <c r="AE137" i="8"/>
  <c r="AF137" i="8"/>
  <c r="AG137" i="8"/>
  <c r="AL137" i="8" s="1"/>
  <c r="AH137" i="8"/>
  <c r="AI137" i="8"/>
  <c r="AJ137" i="8"/>
  <c r="AK137" i="8"/>
  <c r="T138" i="8"/>
  <c r="AA138" i="8"/>
  <c r="AB138" i="8" s="1"/>
  <c r="AC138" i="8"/>
  <c r="AD138" i="8"/>
  <c r="AE138" i="8"/>
  <c r="AF138" i="8"/>
  <c r="AG138" i="8"/>
  <c r="AL138" i="8" s="1"/>
  <c r="AH138" i="8"/>
  <c r="AI138" i="8"/>
  <c r="AJ138" i="8"/>
  <c r="AK138" i="8"/>
  <c r="T140" i="8"/>
  <c r="V140" i="8" s="1"/>
  <c r="AA140" i="8"/>
  <c r="AB140" i="8" s="1"/>
  <c r="AC140" i="8"/>
  <c r="AD140" i="8"/>
  <c r="AE140" i="8"/>
  <c r="AF140" i="8"/>
  <c r="AG140" i="8"/>
  <c r="AL140" i="8" s="1"/>
  <c r="AH140" i="8"/>
  <c r="AI140" i="8"/>
  <c r="AJ140" i="8"/>
  <c r="AK140" i="8"/>
  <c r="T141" i="8"/>
  <c r="V141" i="8" s="1"/>
  <c r="AA141" i="8"/>
  <c r="AB141" i="8" s="1"/>
  <c r="AC141" i="8"/>
  <c r="AD141" i="8"/>
  <c r="AE141" i="8"/>
  <c r="AF141" i="8"/>
  <c r="AG141" i="8"/>
  <c r="AL141" i="8" s="1"/>
  <c r="AH141" i="8"/>
  <c r="AI141" i="8"/>
  <c r="AJ141" i="8"/>
  <c r="AK141" i="8"/>
  <c r="T142" i="8"/>
  <c r="V142" i="8" s="1"/>
  <c r="AA142" i="8"/>
  <c r="AB142" i="8" s="1"/>
  <c r="AC142" i="8"/>
  <c r="AD142" i="8"/>
  <c r="AE142" i="8"/>
  <c r="AF142" i="8"/>
  <c r="AG142" i="8"/>
  <c r="AL142" i="8" s="1"/>
  <c r="AH142" i="8"/>
  <c r="AI142" i="8"/>
  <c r="AJ142" i="8"/>
  <c r="AK142" i="8"/>
  <c r="T143" i="8"/>
  <c r="V143" i="8" s="1"/>
  <c r="AA143" i="8"/>
  <c r="AB143" i="8" s="1"/>
  <c r="AC143" i="8"/>
  <c r="AD143" i="8"/>
  <c r="AE143" i="8"/>
  <c r="AF143" i="8"/>
  <c r="AG143" i="8"/>
  <c r="AL143" i="8" s="1"/>
  <c r="AH143" i="8"/>
  <c r="AI143" i="8"/>
  <c r="AJ143" i="8"/>
  <c r="AK143" i="8"/>
  <c r="T144" i="8"/>
  <c r="V144" i="8" s="1"/>
  <c r="AA144" i="8"/>
  <c r="AB144" i="8" s="1"/>
  <c r="AC144" i="8"/>
  <c r="AD144" i="8"/>
  <c r="AE144" i="8"/>
  <c r="AF144" i="8"/>
  <c r="AG144" i="8"/>
  <c r="AL144" i="8" s="1"/>
  <c r="AH144" i="8"/>
  <c r="AI144" i="8"/>
  <c r="AJ144" i="8"/>
  <c r="AK144" i="8"/>
  <c r="T145" i="8"/>
  <c r="V145" i="8" s="1"/>
  <c r="AA145" i="8"/>
  <c r="AB145" i="8" s="1"/>
  <c r="AC145" i="8"/>
  <c r="AD145" i="8"/>
  <c r="AE145" i="8"/>
  <c r="AF145" i="8"/>
  <c r="AG145" i="8"/>
  <c r="AL145" i="8" s="1"/>
  <c r="AH145" i="8"/>
  <c r="AI145" i="8"/>
  <c r="AJ145" i="8"/>
  <c r="AK145" i="8"/>
  <c r="T146" i="8"/>
  <c r="AA146" i="8"/>
  <c r="AB146" i="8" s="1"/>
  <c r="AC146" i="8"/>
  <c r="AD146" i="8"/>
  <c r="AE146" i="8"/>
  <c r="AF146" i="8"/>
  <c r="AG146" i="8"/>
  <c r="AL146" i="8" s="1"/>
  <c r="AH146" i="8"/>
  <c r="AI146" i="8"/>
  <c r="AJ146" i="8"/>
  <c r="AK146" i="8"/>
  <c r="T147" i="8"/>
  <c r="V147" i="8" s="1"/>
  <c r="AA147" i="8"/>
  <c r="AB147" i="8" s="1"/>
  <c r="AC147" i="8"/>
  <c r="AD147" i="8"/>
  <c r="AE147" i="8"/>
  <c r="AF147" i="8"/>
  <c r="AG147" i="8"/>
  <c r="AL147" i="8" s="1"/>
  <c r="AH147" i="8"/>
  <c r="AI147" i="8"/>
  <c r="AJ147" i="8"/>
  <c r="AK147" i="8"/>
  <c r="T148" i="8"/>
  <c r="Y148" i="8" s="1"/>
  <c r="AA148" i="8"/>
  <c r="AB148" i="8" s="1"/>
  <c r="AC148" i="8"/>
  <c r="AD148" i="8"/>
  <c r="AE148" i="8"/>
  <c r="AF148" i="8"/>
  <c r="AG148" i="8"/>
  <c r="AL148" i="8" s="1"/>
  <c r="AH148" i="8"/>
  <c r="AI148" i="8"/>
  <c r="AJ148" i="8"/>
  <c r="AK148" i="8"/>
  <c r="T149" i="8"/>
  <c r="AA149" i="8"/>
  <c r="AB149" i="8" s="1"/>
  <c r="AC149" i="8"/>
  <c r="AD149" i="8"/>
  <c r="AE149" i="8"/>
  <c r="AF149" i="8"/>
  <c r="AG149" i="8"/>
  <c r="AL149" i="8" s="1"/>
  <c r="AH149" i="8"/>
  <c r="AI149" i="8"/>
  <c r="AJ149" i="8"/>
  <c r="AK149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40" i="8"/>
  <c r="N141" i="8"/>
  <c r="N142" i="8"/>
  <c r="N143" i="8"/>
  <c r="N144" i="8"/>
  <c r="N145" i="8"/>
  <c r="N146" i="8"/>
  <c r="N147" i="8"/>
  <c r="O8" i="8"/>
  <c r="AN8" i="8" s="1"/>
  <c r="O9" i="8"/>
  <c r="AN9" i="8" s="1"/>
  <c r="O10" i="8"/>
  <c r="O11" i="8"/>
  <c r="AN11" i="8" s="1"/>
  <c r="O12" i="8"/>
  <c r="AN12" i="8" s="1"/>
  <c r="O13" i="8"/>
  <c r="AN13" i="8" s="1"/>
  <c r="O14" i="8"/>
  <c r="AN14" i="8" s="1"/>
  <c r="O15" i="8"/>
  <c r="AN15" i="8" s="1"/>
  <c r="O16" i="8"/>
  <c r="AN16" i="8" s="1"/>
  <c r="O17" i="8"/>
  <c r="AN17" i="8" s="1"/>
  <c r="O18" i="8"/>
  <c r="O19" i="8"/>
  <c r="AN19" i="8" s="1"/>
  <c r="O20" i="8"/>
  <c r="AN20" i="8" s="1"/>
  <c r="O21" i="8"/>
  <c r="AN21" i="8" s="1"/>
  <c r="O22" i="8"/>
  <c r="AN22" i="8" s="1"/>
  <c r="O23" i="8"/>
  <c r="AN23" i="8" s="1"/>
  <c r="O24" i="8"/>
  <c r="AN24" i="8" s="1"/>
  <c r="O25" i="8"/>
  <c r="AN25" i="8" s="1"/>
  <c r="O26" i="8"/>
  <c r="AN26" i="8" s="1"/>
  <c r="O27" i="8"/>
  <c r="AN27" i="8" s="1"/>
  <c r="O28" i="8"/>
  <c r="AN28" i="8" s="1"/>
  <c r="O29" i="8"/>
  <c r="AN29" i="8" s="1"/>
  <c r="O30" i="8"/>
  <c r="O31" i="8"/>
  <c r="AN31" i="8" s="1"/>
  <c r="O32" i="8"/>
  <c r="AN32" i="8" s="1"/>
  <c r="O33" i="8"/>
  <c r="AN33" i="8" s="1"/>
  <c r="O34" i="8"/>
  <c r="AN34" i="8" s="1"/>
  <c r="O35" i="8"/>
  <c r="AN35" i="8" s="1"/>
  <c r="O36" i="8"/>
  <c r="AN36" i="8" s="1"/>
  <c r="O37" i="8"/>
  <c r="AN37" i="8" s="1"/>
  <c r="O38" i="8"/>
  <c r="O39" i="8"/>
  <c r="AN39" i="8" s="1"/>
  <c r="O40" i="8"/>
  <c r="AN40" i="8" s="1"/>
  <c r="O41" i="8"/>
  <c r="AN41" i="8" s="1"/>
  <c r="O42" i="8"/>
  <c r="O43" i="8"/>
  <c r="AN43" i="8" s="1"/>
  <c r="O44" i="8"/>
  <c r="AN44" i="8" s="1"/>
  <c r="O45" i="8"/>
  <c r="AN45" i="8" s="1"/>
  <c r="O46" i="8"/>
  <c r="AN46" i="8" s="1"/>
  <c r="O47" i="8"/>
  <c r="AN47" i="8" s="1"/>
  <c r="O48" i="8"/>
  <c r="AN48" i="8" s="1"/>
  <c r="O49" i="8"/>
  <c r="AN49" i="8" s="1"/>
  <c r="O50" i="8"/>
  <c r="AN50" i="8" s="1"/>
  <c r="O51" i="8"/>
  <c r="AN51" i="8" s="1"/>
  <c r="O52" i="8"/>
  <c r="AN52" i="8" s="1"/>
  <c r="O53" i="8"/>
  <c r="AN53" i="8" s="1"/>
  <c r="O54" i="8"/>
  <c r="AN54" i="8" s="1"/>
  <c r="O55" i="8"/>
  <c r="AN55" i="8" s="1"/>
  <c r="O56" i="8"/>
  <c r="AN56" i="8" s="1"/>
  <c r="O57" i="8"/>
  <c r="AN57" i="8" s="1"/>
  <c r="O58" i="8"/>
  <c r="AN58" i="8" s="1"/>
  <c r="O59" i="8"/>
  <c r="AN59" i="8" s="1"/>
  <c r="O60" i="8"/>
  <c r="AN60" i="8" s="1"/>
  <c r="O61" i="8"/>
  <c r="AN61" i="8" s="1"/>
  <c r="O62" i="8"/>
  <c r="AN62" i="8" s="1"/>
  <c r="O63" i="8"/>
  <c r="AN63" i="8" s="1"/>
  <c r="O64" i="8"/>
  <c r="O65" i="8"/>
  <c r="AN65" i="8" s="1"/>
  <c r="O66" i="8"/>
  <c r="O67" i="8"/>
  <c r="AN67" i="8" s="1"/>
  <c r="O68" i="8"/>
  <c r="O69" i="8"/>
  <c r="AN69" i="8" s="1"/>
  <c r="O70" i="8"/>
  <c r="AN70" i="8" s="1"/>
  <c r="O71" i="8"/>
  <c r="AN71" i="8" s="1"/>
  <c r="O72" i="8"/>
  <c r="O73" i="8"/>
  <c r="AN73" i="8" s="1"/>
  <c r="O74" i="8"/>
  <c r="AN74" i="8" s="1"/>
  <c r="O75" i="8"/>
  <c r="AN75" i="8" s="1"/>
  <c r="O76" i="8"/>
  <c r="AN76" i="8" s="1"/>
  <c r="O77" i="8"/>
  <c r="AN77" i="8" s="1"/>
  <c r="O78" i="8"/>
  <c r="AN78" i="8" s="1"/>
  <c r="O79" i="8"/>
  <c r="AN79" i="8" s="1"/>
  <c r="O80" i="8"/>
  <c r="O81" i="8"/>
  <c r="AN81" i="8" s="1"/>
  <c r="O82" i="8"/>
  <c r="O83" i="8"/>
  <c r="AN83" i="8" s="1"/>
  <c r="O84" i="8"/>
  <c r="AN84" i="8" s="1"/>
  <c r="O85" i="8"/>
  <c r="AN85" i="8" s="1"/>
  <c r="O86" i="8"/>
  <c r="AN86" i="8" s="1"/>
  <c r="O87" i="8"/>
  <c r="AN87" i="8" s="1"/>
  <c r="O88" i="8"/>
  <c r="AN88" i="8" s="1"/>
  <c r="O89" i="8"/>
  <c r="AN89" i="8" s="1"/>
  <c r="O90" i="8"/>
  <c r="O91" i="8"/>
  <c r="AN91" i="8" s="1"/>
  <c r="O92" i="8"/>
  <c r="O93" i="8"/>
  <c r="AN93" i="8" s="1"/>
  <c r="O94" i="8"/>
  <c r="O95" i="8"/>
  <c r="AN95" i="8" s="1"/>
  <c r="O96" i="8"/>
  <c r="AN96" i="8" s="1"/>
  <c r="O97" i="8"/>
  <c r="AN97" i="8" s="1"/>
  <c r="O98" i="8"/>
  <c r="AN98" i="8" s="1"/>
  <c r="O99" i="8"/>
  <c r="AN99" i="8" s="1"/>
  <c r="O100" i="8"/>
  <c r="O101" i="8"/>
  <c r="AN101" i="8" s="1"/>
  <c r="O102" i="8"/>
  <c r="AN102" i="8" s="1"/>
  <c r="O103" i="8"/>
  <c r="AN103" i="8" s="1"/>
  <c r="O104" i="8"/>
  <c r="AN104" i="8" s="1"/>
  <c r="O105" i="8"/>
  <c r="AN105" i="8" s="1"/>
  <c r="O106" i="8"/>
  <c r="AN106" i="8" s="1"/>
  <c r="O107" i="8"/>
  <c r="AN107" i="8" s="1"/>
  <c r="O108" i="8"/>
  <c r="O109" i="8"/>
  <c r="AN109" i="8" s="1"/>
  <c r="O110" i="8"/>
  <c r="AN110" i="8" s="1"/>
  <c r="O111" i="8"/>
  <c r="AN111" i="8" s="1"/>
  <c r="O112" i="8"/>
  <c r="O113" i="8"/>
  <c r="AN113" i="8" s="1"/>
  <c r="O114" i="8"/>
  <c r="AN114" i="8" s="1"/>
  <c r="O115" i="8"/>
  <c r="AN115" i="8" s="1"/>
  <c r="O116" i="8"/>
  <c r="AN116" i="8" s="1"/>
  <c r="O117" i="8"/>
  <c r="AN117" i="8" s="1"/>
  <c r="O118" i="8"/>
  <c r="O119" i="8"/>
  <c r="AN119" i="8" s="1"/>
  <c r="O120" i="8"/>
  <c r="AN120" i="8" s="1"/>
  <c r="O121" i="8"/>
  <c r="AN121" i="8" s="1"/>
  <c r="O122" i="8"/>
  <c r="O123" i="8"/>
  <c r="AN123" i="8" s="1"/>
  <c r="O124" i="8"/>
  <c r="AN124" i="8" s="1"/>
  <c r="O125" i="8"/>
  <c r="AN125" i="8" s="1"/>
  <c r="O126" i="8"/>
  <c r="AN126" i="8" s="1"/>
  <c r="O127" i="8"/>
  <c r="AN127" i="8" s="1"/>
  <c r="O128" i="8"/>
  <c r="AN128" i="8" s="1"/>
  <c r="O129" i="8"/>
  <c r="AN129" i="8" s="1"/>
  <c r="O130" i="8"/>
  <c r="AN130" i="8" s="1"/>
  <c r="O131" i="8"/>
  <c r="AN131" i="8" s="1"/>
  <c r="O132" i="8"/>
  <c r="AN132" i="8" s="1"/>
  <c r="O133" i="8"/>
  <c r="AN133" i="8" s="1"/>
  <c r="O134" i="8"/>
  <c r="AN134" i="8" s="1"/>
  <c r="O135" i="8"/>
  <c r="AN135" i="8" s="1"/>
  <c r="O136" i="8"/>
  <c r="AN136" i="8" s="1"/>
  <c r="O137" i="8"/>
  <c r="AN137" i="8" s="1"/>
  <c r="O138" i="8"/>
  <c r="O140" i="8"/>
  <c r="O141" i="8"/>
  <c r="AN141" i="8" s="1"/>
  <c r="O142" i="8"/>
  <c r="AN142" i="8" s="1"/>
  <c r="O143" i="8"/>
  <c r="AN143" i="8" s="1"/>
  <c r="O144" i="8"/>
  <c r="AN144" i="8" s="1"/>
  <c r="O145" i="8"/>
  <c r="AN145" i="8" s="1"/>
  <c r="O146" i="8"/>
  <c r="P146" i="8" s="1"/>
  <c r="O147" i="8"/>
  <c r="AN147" i="8" s="1"/>
  <c r="O148" i="8"/>
  <c r="AN148" i="8" s="1"/>
  <c r="O149" i="8"/>
  <c r="AN149" i="8" s="1"/>
  <c r="T7" i="8"/>
  <c r="AK7" i="8" s="1"/>
  <c r="O7" i="8"/>
  <c r="S149" i="8"/>
  <c r="U149" i="8" s="1"/>
  <c r="P149" i="8"/>
  <c r="S148" i="8"/>
  <c r="U148" i="8" s="1"/>
  <c r="S147" i="8"/>
  <c r="U147" i="8" s="1"/>
  <c r="S146" i="8"/>
  <c r="U146" i="8" s="1"/>
  <c r="S145" i="8"/>
  <c r="U145" i="8" s="1"/>
  <c r="P145" i="8"/>
  <c r="S144" i="8"/>
  <c r="U144" i="8" s="1"/>
  <c r="S143" i="8"/>
  <c r="U143" i="8" s="1"/>
  <c r="S142" i="8"/>
  <c r="U142" i="8" s="1"/>
  <c r="S141" i="8"/>
  <c r="U141" i="8" s="1"/>
  <c r="S140" i="8"/>
  <c r="U140" i="8" s="1"/>
  <c r="S138" i="8"/>
  <c r="U138" i="8" s="1"/>
  <c r="S137" i="8"/>
  <c r="U137" i="8" s="1"/>
  <c r="S136" i="8"/>
  <c r="U136" i="8" s="1"/>
  <c r="S135" i="8"/>
  <c r="U135" i="8" s="1"/>
  <c r="S134" i="8"/>
  <c r="U134" i="8" s="1"/>
  <c r="S133" i="8"/>
  <c r="U133" i="8" s="1"/>
  <c r="S132" i="8"/>
  <c r="U132" i="8" s="1"/>
  <c r="S131" i="8"/>
  <c r="U131" i="8" s="1"/>
  <c r="S130" i="8"/>
  <c r="U130" i="8" s="1"/>
  <c r="S129" i="8"/>
  <c r="U129" i="8" s="1"/>
  <c r="S128" i="8"/>
  <c r="U128" i="8" s="1"/>
  <c r="S127" i="8"/>
  <c r="U127" i="8" s="1"/>
  <c r="S126" i="8"/>
  <c r="U126" i="8" s="1"/>
  <c r="S125" i="8"/>
  <c r="U125" i="8" s="1"/>
  <c r="S124" i="8"/>
  <c r="U124" i="8" s="1"/>
  <c r="S123" i="8"/>
  <c r="U123" i="8" s="1"/>
  <c r="S122" i="8"/>
  <c r="U122" i="8" s="1"/>
  <c r="S121" i="8"/>
  <c r="U121" i="8" s="1"/>
  <c r="S120" i="8"/>
  <c r="U120" i="8" s="1"/>
  <c r="S119" i="8"/>
  <c r="U119" i="8" s="1"/>
  <c r="S118" i="8"/>
  <c r="U118" i="8" s="1"/>
  <c r="S117" i="8"/>
  <c r="U117" i="8" s="1"/>
  <c r="S116" i="8"/>
  <c r="U116" i="8" s="1"/>
  <c r="S115" i="8"/>
  <c r="U115" i="8" s="1"/>
  <c r="S114" i="8"/>
  <c r="U114" i="8" s="1"/>
  <c r="S113" i="8"/>
  <c r="U113" i="8" s="1"/>
  <c r="S112" i="8"/>
  <c r="U112" i="8" s="1"/>
  <c r="S111" i="8"/>
  <c r="U111" i="8" s="1"/>
  <c r="S110" i="8"/>
  <c r="U110" i="8" s="1"/>
  <c r="S109" i="8"/>
  <c r="U109" i="8" s="1"/>
  <c r="S108" i="8"/>
  <c r="U108" i="8" s="1"/>
  <c r="S107" i="8"/>
  <c r="U107" i="8" s="1"/>
  <c r="S106" i="8"/>
  <c r="U106" i="8" s="1"/>
  <c r="S105" i="8"/>
  <c r="U105" i="8" s="1"/>
  <c r="S104" i="8"/>
  <c r="U104" i="8" s="1"/>
  <c r="S103" i="8"/>
  <c r="U103" i="8" s="1"/>
  <c r="Q103" i="8"/>
  <c r="S102" i="8"/>
  <c r="U102" i="8" s="1"/>
  <c r="S101" i="8"/>
  <c r="U101" i="8" s="1"/>
  <c r="S100" i="8"/>
  <c r="U100" i="8" s="1"/>
  <c r="S99" i="8"/>
  <c r="U99" i="8" s="1"/>
  <c r="S98" i="8"/>
  <c r="U98" i="8" s="1"/>
  <c r="S97" i="8"/>
  <c r="U97" i="8" s="1"/>
  <c r="S96" i="8"/>
  <c r="U96" i="8" s="1"/>
  <c r="S95" i="8"/>
  <c r="U95" i="8" s="1"/>
  <c r="S94" i="8"/>
  <c r="U94" i="8" s="1"/>
  <c r="Q94" i="8"/>
  <c r="S93" i="8"/>
  <c r="U93" i="8" s="1"/>
  <c r="Q93" i="8"/>
  <c r="S92" i="8"/>
  <c r="U92" i="8" s="1"/>
  <c r="S91" i="8"/>
  <c r="U91" i="8" s="1"/>
  <c r="S90" i="8"/>
  <c r="U90" i="8" s="1"/>
  <c r="S89" i="8"/>
  <c r="U89" i="8" s="1"/>
  <c r="S88" i="8"/>
  <c r="U88" i="8" s="1"/>
  <c r="S87" i="8"/>
  <c r="U87" i="8" s="1"/>
  <c r="S86" i="8"/>
  <c r="U86" i="8" s="1"/>
  <c r="S85" i="8"/>
  <c r="U85" i="8" s="1"/>
  <c r="S84" i="8"/>
  <c r="U84" i="8" s="1"/>
  <c r="S83" i="8"/>
  <c r="U83" i="8" s="1"/>
  <c r="Q83" i="8"/>
  <c r="S82" i="8"/>
  <c r="U82" i="8" s="1"/>
  <c r="S81" i="8"/>
  <c r="U81" i="8" s="1"/>
  <c r="S80" i="8"/>
  <c r="U80" i="8" s="1"/>
  <c r="S79" i="8"/>
  <c r="U79" i="8" s="1"/>
  <c r="S78" i="8"/>
  <c r="U78" i="8" s="1"/>
  <c r="S77" i="8"/>
  <c r="U77" i="8" s="1"/>
  <c r="S76" i="8"/>
  <c r="U76" i="8" s="1"/>
  <c r="S75" i="8"/>
  <c r="U75" i="8" s="1"/>
  <c r="S74" i="8"/>
  <c r="U74" i="8" s="1"/>
  <c r="S73" i="8"/>
  <c r="U73" i="8" s="1"/>
  <c r="S72" i="8"/>
  <c r="U72" i="8" s="1"/>
  <c r="S71" i="8"/>
  <c r="U71" i="8" s="1"/>
  <c r="S70" i="8"/>
  <c r="U70" i="8" s="1"/>
  <c r="S69" i="8"/>
  <c r="U69" i="8" s="1"/>
  <c r="S68" i="8"/>
  <c r="U68" i="8" s="1"/>
  <c r="S67" i="8"/>
  <c r="U67" i="8" s="1"/>
  <c r="S66" i="8"/>
  <c r="U66" i="8" s="1"/>
  <c r="S65" i="8"/>
  <c r="U65" i="8" s="1"/>
  <c r="S64" i="8"/>
  <c r="U64" i="8" s="1"/>
  <c r="S63" i="8"/>
  <c r="U63" i="8" s="1"/>
  <c r="S62" i="8"/>
  <c r="U62" i="8" s="1"/>
  <c r="S61" i="8"/>
  <c r="U61" i="8" s="1"/>
  <c r="S60" i="8"/>
  <c r="U60" i="8" s="1"/>
  <c r="S59" i="8"/>
  <c r="U59" i="8" s="1"/>
  <c r="S58" i="8"/>
  <c r="U58" i="8" s="1"/>
  <c r="S57" i="8"/>
  <c r="U57" i="8" s="1"/>
  <c r="S56" i="8"/>
  <c r="U56" i="8" s="1"/>
  <c r="S55" i="8"/>
  <c r="U55" i="8" s="1"/>
  <c r="S54" i="8"/>
  <c r="U54" i="8" s="1"/>
  <c r="S53" i="8"/>
  <c r="U53" i="8" s="1"/>
  <c r="S52" i="8"/>
  <c r="U52" i="8" s="1"/>
  <c r="S51" i="8"/>
  <c r="U51" i="8" s="1"/>
  <c r="S50" i="8"/>
  <c r="U50" i="8" s="1"/>
  <c r="S49" i="8"/>
  <c r="U49" i="8" s="1"/>
  <c r="S48" i="8"/>
  <c r="U48" i="8" s="1"/>
  <c r="S47" i="8"/>
  <c r="U47" i="8" s="1"/>
  <c r="S46" i="8"/>
  <c r="U46" i="8" s="1"/>
  <c r="S45" i="8"/>
  <c r="U45" i="8" s="1"/>
  <c r="S44" i="8"/>
  <c r="U44" i="8" s="1"/>
  <c r="S43" i="8"/>
  <c r="U43" i="8" s="1"/>
  <c r="S42" i="8"/>
  <c r="U42" i="8" s="1"/>
  <c r="S41" i="8"/>
  <c r="U41" i="8" s="1"/>
  <c r="S40" i="8"/>
  <c r="U40" i="8" s="1"/>
  <c r="S39" i="8"/>
  <c r="U39" i="8" s="1"/>
  <c r="S38" i="8"/>
  <c r="U38" i="8" s="1"/>
  <c r="S37" i="8"/>
  <c r="U37" i="8" s="1"/>
  <c r="S36" i="8"/>
  <c r="U36" i="8" s="1"/>
  <c r="S35" i="8"/>
  <c r="U35" i="8" s="1"/>
  <c r="S34" i="8"/>
  <c r="U34" i="8" s="1"/>
  <c r="S33" i="8"/>
  <c r="U33" i="8" s="1"/>
  <c r="S32" i="8"/>
  <c r="U32" i="8" s="1"/>
  <c r="S31" i="8"/>
  <c r="U31" i="8" s="1"/>
  <c r="S30" i="8"/>
  <c r="U30" i="8" s="1"/>
  <c r="S29" i="8"/>
  <c r="U29" i="8" s="1"/>
  <c r="S28" i="8"/>
  <c r="U28" i="8" s="1"/>
  <c r="S27" i="8"/>
  <c r="U27" i="8" s="1"/>
  <c r="S26" i="8"/>
  <c r="U26" i="8" s="1"/>
  <c r="S25" i="8"/>
  <c r="U25" i="8" s="1"/>
  <c r="S24" i="8"/>
  <c r="U24" i="8" s="1"/>
  <c r="S23" i="8"/>
  <c r="U23" i="8" s="1"/>
  <c r="S22" i="8"/>
  <c r="U22" i="8" s="1"/>
  <c r="S21" i="8"/>
  <c r="U21" i="8" s="1"/>
  <c r="S20" i="8"/>
  <c r="U20" i="8" s="1"/>
  <c r="S19" i="8"/>
  <c r="U19" i="8" s="1"/>
  <c r="S18" i="8"/>
  <c r="U18" i="8" s="1"/>
  <c r="S17" i="8"/>
  <c r="U17" i="8" s="1"/>
  <c r="S16" i="8"/>
  <c r="U16" i="8" s="1"/>
  <c r="S15" i="8"/>
  <c r="U15" i="8" s="1"/>
  <c r="S14" i="8"/>
  <c r="U14" i="8" s="1"/>
  <c r="S13" i="8"/>
  <c r="U13" i="8" s="1"/>
  <c r="S12" i="8"/>
  <c r="U12" i="8" s="1"/>
  <c r="S11" i="8"/>
  <c r="U11" i="8" s="1"/>
  <c r="S10" i="8"/>
  <c r="U10" i="8" s="1"/>
  <c r="S9" i="8"/>
  <c r="U9" i="8" s="1"/>
  <c r="S8" i="8"/>
  <c r="U8" i="8" s="1"/>
  <c r="AA7" i="8"/>
  <c r="AB7" i="8" s="1"/>
  <c r="S7" i="8"/>
  <c r="U7" i="8" s="1"/>
  <c r="W88" i="8" l="1"/>
  <c r="X122" i="8"/>
  <c r="W89" i="8"/>
  <c r="AM84" i="8"/>
  <c r="W68" i="8"/>
  <c r="W60" i="8"/>
  <c r="X56" i="8"/>
  <c r="Y34" i="8"/>
  <c r="Q74" i="8"/>
  <c r="X127" i="8"/>
  <c r="W81" i="8"/>
  <c r="W77" i="8"/>
  <c r="P106" i="8"/>
  <c r="AM108" i="8"/>
  <c r="W82" i="8"/>
  <c r="W78" i="8"/>
  <c r="AM74" i="8"/>
  <c r="W74" i="8"/>
  <c r="AM72" i="8"/>
  <c r="X26" i="8"/>
  <c r="X135" i="8"/>
  <c r="Y117" i="8"/>
  <c r="Y32" i="8"/>
  <c r="Q65" i="8"/>
  <c r="V103" i="8"/>
  <c r="AM88" i="8"/>
  <c r="W85" i="8"/>
  <c r="AM80" i="8"/>
  <c r="X77" i="8"/>
  <c r="W52" i="8"/>
  <c r="W40" i="8"/>
  <c r="Q101" i="8"/>
  <c r="W144" i="8"/>
  <c r="W143" i="8"/>
  <c r="AM135" i="8"/>
  <c r="AM119" i="8"/>
  <c r="AM97" i="8"/>
  <c r="X97" i="8"/>
  <c r="AM93" i="8"/>
  <c r="AM92" i="8"/>
  <c r="W92" i="8"/>
  <c r="W76" i="8"/>
  <c r="W72" i="8"/>
  <c r="AM70" i="8"/>
  <c r="AM26" i="8"/>
  <c r="Y23" i="8"/>
  <c r="AM127" i="8"/>
  <c r="AM103" i="8"/>
  <c r="V99" i="8"/>
  <c r="W97" i="8"/>
  <c r="W93" i="8"/>
  <c r="X81" i="8"/>
  <c r="X23" i="8"/>
  <c r="W111" i="8"/>
  <c r="AL111" i="8"/>
  <c r="AM91" i="8"/>
  <c r="AM89" i="8"/>
  <c r="AM85" i="8"/>
  <c r="AM78" i="8"/>
  <c r="AM77" i="8"/>
  <c r="AM36" i="8"/>
  <c r="W103" i="8"/>
  <c r="AL103" i="8"/>
  <c r="Q148" i="8"/>
  <c r="W135" i="8"/>
  <c r="AL135" i="8"/>
  <c r="W127" i="8"/>
  <c r="AL127" i="8"/>
  <c r="W120" i="8"/>
  <c r="AL120" i="8"/>
  <c r="W119" i="8"/>
  <c r="AL119" i="8"/>
  <c r="W113" i="8"/>
  <c r="AL113" i="8"/>
  <c r="W109" i="8"/>
  <c r="AL109" i="8"/>
  <c r="W108" i="8"/>
  <c r="AL108" i="8"/>
  <c r="AM68" i="8"/>
  <c r="W48" i="8"/>
  <c r="X34" i="8"/>
  <c r="X32" i="8"/>
  <c r="AM27" i="8"/>
  <c r="X24" i="8"/>
  <c r="W19" i="8"/>
  <c r="AL19" i="8"/>
  <c r="X11" i="8"/>
  <c r="Y8" i="8"/>
  <c r="Q71" i="8"/>
  <c r="P123" i="8"/>
  <c r="Y130" i="8"/>
  <c r="Y128" i="8"/>
  <c r="AM114" i="8"/>
  <c r="Y111" i="8"/>
  <c r="W110" i="8"/>
  <c r="AL110" i="8"/>
  <c r="AM105" i="8"/>
  <c r="AM90" i="8"/>
  <c r="AM86" i="8"/>
  <c r="W80" i="8"/>
  <c r="W69" i="8"/>
  <c r="AM52" i="8"/>
  <c r="X52" i="8"/>
  <c r="W32" i="8"/>
  <c r="AL32" i="8"/>
  <c r="W31" i="8"/>
  <c r="W20" i="8"/>
  <c r="AL20" i="8"/>
  <c r="W12" i="8"/>
  <c r="AL12" i="8"/>
  <c r="W11" i="8"/>
  <c r="Z11" i="8" s="1"/>
  <c r="AL11" i="8"/>
  <c r="W107" i="8"/>
  <c r="AL107" i="8"/>
  <c r="P127" i="8"/>
  <c r="Y135" i="8"/>
  <c r="Z135" i="8" s="1"/>
  <c r="Y133" i="8"/>
  <c r="X130" i="8"/>
  <c r="X128" i="8"/>
  <c r="Y122" i="8"/>
  <c r="Y120" i="8"/>
  <c r="W115" i="8"/>
  <c r="AL115" i="8"/>
  <c r="X113" i="8"/>
  <c r="X111" i="8"/>
  <c r="Y109" i="8"/>
  <c r="W106" i="8"/>
  <c r="AL106" i="8"/>
  <c r="AM106" i="8"/>
  <c r="W95" i="8"/>
  <c r="AL95" i="8"/>
  <c r="AM82" i="8"/>
  <c r="AM76" i="8"/>
  <c r="W73" i="8"/>
  <c r="W70" i="8"/>
  <c r="W64" i="8"/>
  <c r="W44" i="8"/>
  <c r="X40" i="8"/>
  <c r="W24" i="8"/>
  <c r="AL24" i="8"/>
  <c r="Y19" i="8"/>
  <c r="W8" i="8"/>
  <c r="AL8" i="8"/>
  <c r="W15" i="8"/>
  <c r="X15" i="8"/>
  <c r="W16" i="8"/>
  <c r="AN138" i="8"/>
  <c r="Q138" i="8"/>
  <c r="Q26" i="8"/>
  <c r="V115" i="8"/>
  <c r="X115" i="8"/>
  <c r="Y115" i="8"/>
  <c r="V136" i="8"/>
  <c r="X136" i="8"/>
  <c r="Y136" i="8"/>
  <c r="V105" i="8"/>
  <c r="X105" i="8"/>
  <c r="Y105" i="8"/>
  <c r="Q86" i="8"/>
  <c r="V138" i="8"/>
  <c r="X138" i="8"/>
  <c r="Y138" i="8"/>
  <c r="W136" i="8"/>
  <c r="V107" i="8"/>
  <c r="X107" i="8"/>
  <c r="Y107" i="8"/>
  <c r="W105" i="8"/>
  <c r="AN122" i="8"/>
  <c r="Q122" i="8"/>
  <c r="AN118" i="8"/>
  <c r="Q118" i="8"/>
  <c r="AN94" i="8"/>
  <c r="P94" i="8"/>
  <c r="AN90" i="8"/>
  <c r="P90" i="8"/>
  <c r="AN82" i="8"/>
  <c r="Q82" i="8"/>
  <c r="AN66" i="8"/>
  <c r="Q66" i="8"/>
  <c r="AN42" i="8"/>
  <c r="Q42" i="8"/>
  <c r="AN38" i="8"/>
  <c r="Q38" i="8"/>
  <c r="AN30" i="8"/>
  <c r="Q30" i="8"/>
  <c r="AN18" i="8"/>
  <c r="Q18" i="8"/>
  <c r="AN10" i="8"/>
  <c r="Q10" i="8"/>
  <c r="AM81" i="8"/>
  <c r="AM62" i="8"/>
  <c r="AM46" i="8"/>
  <c r="W114" i="8"/>
  <c r="AM71" i="8"/>
  <c r="AM66" i="8"/>
  <c r="AM56" i="8"/>
  <c r="AM50" i="8"/>
  <c r="AM40" i="8"/>
  <c r="Q79" i="8"/>
  <c r="Q95" i="8"/>
  <c r="W148" i="8"/>
  <c r="Y141" i="8"/>
  <c r="W128" i="8"/>
  <c r="AM126" i="8"/>
  <c r="X120" i="8"/>
  <c r="Z120" i="8" s="1"/>
  <c r="W112" i="8"/>
  <c r="AM112" i="8"/>
  <c r="X109" i="8"/>
  <c r="Z109" i="8" s="1"/>
  <c r="V95" i="8"/>
  <c r="AM75" i="8"/>
  <c r="AM69" i="8"/>
  <c r="X69" i="8"/>
  <c r="AM60" i="8"/>
  <c r="X60" i="8"/>
  <c r="AM54" i="8"/>
  <c r="AM44" i="8"/>
  <c r="X44" i="8"/>
  <c r="AM38" i="8"/>
  <c r="Y31" i="8"/>
  <c r="AM30" i="8"/>
  <c r="Y27" i="8"/>
  <c r="W23" i="8"/>
  <c r="Y20" i="8"/>
  <c r="Y16" i="8"/>
  <c r="Z16" i="8" s="1"/>
  <c r="X8" i="8"/>
  <c r="AM83" i="8"/>
  <c r="P61" i="8"/>
  <c r="AM149" i="8"/>
  <c r="AM134" i="8"/>
  <c r="Y127" i="8"/>
  <c r="Y125" i="8"/>
  <c r="AM118" i="8"/>
  <c r="Y113" i="8"/>
  <c r="AM110" i="8"/>
  <c r="AM101" i="8"/>
  <c r="AM95" i="8"/>
  <c r="AM87" i="8"/>
  <c r="AM79" i="8"/>
  <c r="AM73" i="8"/>
  <c r="AM64" i="8"/>
  <c r="AM58" i="8"/>
  <c r="AM48" i="8"/>
  <c r="AM42" i="8"/>
  <c r="AM31" i="8"/>
  <c r="X31" i="8"/>
  <c r="Y26" i="8"/>
  <c r="Y24" i="8"/>
  <c r="X20" i="8"/>
  <c r="X16" i="8"/>
  <c r="Y15" i="8"/>
  <c r="Y12" i="8"/>
  <c r="Z12" i="8" s="1"/>
  <c r="P140" i="8"/>
  <c r="AN140" i="8"/>
  <c r="P112" i="8"/>
  <c r="AN112" i="8"/>
  <c r="AN80" i="8"/>
  <c r="P80" i="8"/>
  <c r="AN72" i="8"/>
  <c r="P72" i="8"/>
  <c r="V146" i="8"/>
  <c r="X146" i="8"/>
  <c r="Y146" i="8"/>
  <c r="Y149" i="8"/>
  <c r="W149" i="8"/>
  <c r="X149" i="8"/>
  <c r="V137" i="8"/>
  <c r="Y137" i="8"/>
  <c r="AN108" i="8"/>
  <c r="Q108" i="8"/>
  <c r="P108" i="8"/>
  <c r="AN100" i="8"/>
  <c r="Q100" i="8"/>
  <c r="P100" i="8"/>
  <c r="AN92" i="8"/>
  <c r="Q92" i="8"/>
  <c r="AN68" i="8"/>
  <c r="Q68" i="8"/>
  <c r="V129" i="8"/>
  <c r="Y129" i="8"/>
  <c r="AN64" i="8"/>
  <c r="P64" i="8"/>
  <c r="Y61" i="8"/>
  <c r="V61" i="8"/>
  <c r="W61" i="8"/>
  <c r="Y49" i="8"/>
  <c r="V49" i="8"/>
  <c r="W49" i="8"/>
  <c r="Y41" i="8"/>
  <c r="V41" i="8"/>
  <c r="W41" i="8"/>
  <c r="Y65" i="8"/>
  <c r="V65" i="8"/>
  <c r="W65" i="8"/>
  <c r="Y58" i="8"/>
  <c r="V58" i="8"/>
  <c r="Y54" i="8"/>
  <c r="V54" i="8"/>
  <c r="Y46" i="8"/>
  <c r="V46" i="8"/>
  <c r="Y38" i="8"/>
  <c r="V38" i="8"/>
  <c r="V30" i="8"/>
  <c r="X30" i="8"/>
  <c r="Y30" i="8"/>
  <c r="V25" i="8"/>
  <c r="X25" i="8"/>
  <c r="AM147" i="8"/>
  <c r="Y147" i="8"/>
  <c r="Y132" i="8"/>
  <c r="Y124" i="8"/>
  <c r="Y123" i="8"/>
  <c r="Y101" i="8"/>
  <c r="W101" i="8"/>
  <c r="Y90" i="8"/>
  <c r="V90" i="8"/>
  <c r="AM67" i="8"/>
  <c r="AM63" i="8"/>
  <c r="AM59" i="8"/>
  <c r="AM51" i="8"/>
  <c r="AM39" i="8"/>
  <c r="V13" i="8"/>
  <c r="W13" i="8"/>
  <c r="V10" i="8"/>
  <c r="W10" i="8"/>
  <c r="X10" i="8"/>
  <c r="Q87" i="8"/>
  <c r="P111" i="8"/>
  <c r="Q146" i="8"/>
  <c r="AN146" i="8"/>
  <c r="X147" i="8"/>
  <c r="AM146" i="8"/>
  <c r="Y143" i="8"/>
  <c r="AM138" i="8"/>
  <c r="AM131" i="8"/>
  <c r="X123" i="8"/>
  <c r="Y114" i="8"/>
  <c r="AM113" i="8"/>
  <c r="Y112" i="8"/>
  <c r="AM111" i="8"/>
  <c r="Y110" i="8"/>
  <c r="AM109" i="8"/>
  <c r="Y108" i="8"/>
  <c r="AM107" i="8"/>
  <c r="X102" i="8"/>
  <c r="V102" i="8"/>
  <c r="X99" i="8"/>
  <c r="Y92" i="8"/>
  <c r="V92" i="8"/>
  <c r="X92" i="8"/>
  <c r="Y88" i="8"/>
  <c r="V88" i="8"/>
  <c r="X88" i="8"/>
  <c r="Y84" i="8"/>
  <c r="V84" i="8"/>
  <c r="X84" i="8"/>
  <c r="Y80" i="8"/>
  <c r="V80" i="8"/>
  <c r="X80" i="8"/>
  <c r="Y76" i="8"/>
  <c r="Z76" i="8" s="1"/>
  <c r="V76" i="8"/>
  <c r="X76" i="8"/>
  <c r="Y72" i="8"/>
  <c r="V72" i="8"/>
  <c r="X72" i="8"/>
  <c r="Y68" i="8"/>
  <c r="V68" i="8"/>
  <c r="X68" i="8"/>
  <c r="Y67" i="8"/>
  <c r="V67" i="8"/>
  <c r="W67" i="8"/>
  <c r="Y64" i="8"/>
  <c r="V64" i="8"/>
  <c r="Y63" i="8"/>
  <c r="V63" i="8"/>
  <c r="W63" i="8"/>
  <c r="Y60" i="8"/>
  <c r="V60" i="8"/>
  <c r="Y59" i="8"/>
  <c r="V59" i="8"/>
  <c r="W59" i="8"/>
  <c r="X58" i="8"/>
  <c r="Y56" i="8"/>
  <c r="V56" i="8"/>
  <c r="Y55" i="8"/>
  <c r="V55" i="8"/>
  <c r="W55" i="8"/>
  <c r="X54" i="8"/>
  <c r="Y52" i="8"/>
  <c r="V52" i="8"/>
  <c r="Y51" i="8"/>
  <c r="V51" i="8"/>
  <c r="W51" i="8"/>
  <c r="Y48" i="8"/>
  <c r="V48" i="8"/>
  <c r="Y47" i="8"/>
  <c r="V47" i="8"/>
  <c r="W47" i="8"/>
  <c r="X46" i="8"/>
  <c r="Y44" i="8"/>
  <c r="V44" i="8"/>
  <c r="Y43" i="8"/>
  <c r="V43" i="8"/>
  <c r="W43" i="8"/>
  <c r="Y40" i="8"/>
  <c r="V40" i="8"/>
  <c r="Y39" i="8"/>
  <c r="V39" i="8"/>
  <c r="W39" i="8"/>
  <c r="X38" i="8"/>
  <c r="V21" i="8"/>
  <c r="W21" i="8"/>
  <c r="X21" i="8"/>
  <c r="V106" i="8"/>
  <c r="X106" i="8"/>
  <c r="Y66" i="8"/>
  <c r="V66" i="8"/>
  <c r="Y62" i="8"/>
  <c r="V62" i="8"/>
  <c r="Y57" i="8"/>
  <c r="V57" i="8"/>
  <c r="W57" i="8"/>
  <c r="Y53" i="8"/>
  <c r="V53" i="8"/>
  <c r="W53" i="8"/>
  <c r="Y50" i="8"/>
  <c r="V50" i="8"/>
  <c r="Y45" i="8"/>
  <c r="V45" i="8"/>
  <c r="W45" i="8"/>
  <c r="Y42" i="8"/>
  <c r="V42" i="8"/>
  <c r="Y37" i="8"/>
  <c r="V37" i="8"/>
  <c r="W37" i="8"/>
  <c r="V14" i="8"/>
  <c r="W14" i="8"/>
  <c r="X14" i="8"/>
  <c r="Y14" i="8"/>
  <c r="Z32" i="8"/>
  <c r="Y140" i="8"/>
  <c r="Y131" i="8"/>
  <c r="Y116" i="8"/>
  <c r="Y86" i="8"/>
  <c r="V86" i="8"/>
  <c r="Y82" i="8"/>
  <c r="V82" i="8"/>
  <c r="Y78" i="8"/>
  <c r="V78" i="8"/>
  <c r="Y74" i="8"/>
  <c r="V74" i="8"/>
  <c r="Y70" i="8"/>
  <c r="V70" i="8"/>
  <c r="AM55" i="8"/>
  <c r="AM47" i="8"/>
  <c r="AM43" i="8"/>
  <c r="V28" i="8"/>
  <c r="W28" i="8"/>
  <c r="V9" i="8"/>
  <c r="W9" i="8"/>
  <c r="Y9" i="8"/>
  <c r="P119" i="8"/>
  <c r="P131" i="8"/>
  <c r="P147" i="8"/>
  <c r="N150" i="8"/>
  <c r="D59" i="9" s="1"/>
  <c r="Y142" i="8"/>
  <c r="X140" i="8"/>
  <c r="Y134" i="8"/>
  <c r="X132" i="8"/>
  <c r="X131" i="8"/>
  <c r="AM130" i="8"/>
  <c r="Y126" i="8"/>
  <c r="X124" i="8"/>
  <c r="AM123" i="8"/>
  <c r="AM122" i="8"/>
  <c r="Y121" i="8"/>
  <c r="Y118" i="8"/>
  <c r="X116" i="8"/>
  <c r="AM115" i="8"/>
  <c r="AC7" i="8"/>
  <c r="AD7" i="8" s="1"/>
  <c r="Q14" i="8"/>
  <c r="Q34" i="8"/>
  <c r="Q67" i="8"/>
  <c r="Q78" i="8"/>
  <c r="Q102" i="8"/>
  <c r="Q107" i="8"/>
  <c r="P115" i="8"/>
  <c r="P118" i="8"/>
  <c r="P135" i="8"/>
  <c r="P138" i="8"/>
  <c r="P143" i="8"/>
  <c r="AM148" i="8"/>
  <c r="X148" i="8"/>
  <c r="W147" i="8"/>
  <c r="Y144" i="8"/>
  <c r="AM143" i="8"/>
  <c r="X143" i="8"/>
  <c r="AM142" i="8"/>
  <c r="X142" i="8"/>
  <c r="W140" i="8"/>
  <c r="X134" i="8"/>
  <c r="W132" i="8"/>
  <c r="W131" i="8"/>
  <c r="Z131" i="8" s="1"/>
  <c r="X126" i="8"/>
  <c r="W124" i="8"/>
  <c r="Z124" i="8" s="1"/>
  <c r="W123" i="8"/>
  <c r="X118" i="8"/>
  <c r="W116" i="8"/>
  <c r="X114" i="8"/>
  <c r="X112" i="8"/>
  <c r="X110" i="8"/>
  <c r="X108" i="8"/>
  <c r="X103" i="8"/>
  <c r="Z103" i="8" s="1"/>
  <c r="X101" i="8"/>
  <c r="AM99" i="8"/>
  <c r="W99" i="8"/>
  <c r="Y96" i="8"/>
  <c r="X96" i="8"/>
  <c r="X95" i="8"/>
  <c r="Y91" i="8"/>
  <c r="V91" i="8"/>
  <c r="W91" i="8"/>
  <c r="X90" i="8"/>
  <c r="Y87" i="8"/>
  <c r="V87" i="8"/>
  <c r="W87" i="8"/>
  <c r="X86" i="8"/>
  <c r="Y83" i="8"/>
  <c r="V83" i="8"/>
  <c r="W83" i="8"/>
  <c r="X82" i="8"/>
  <c r="Y79" i="8"/>
  <c r="V79" i="8"/>
  <c r="W79" i="8"/>
  <c r="X78" i="8"/>
  <c r="Y75" i="8"/>
  <c r="V75" i="8"/>
  <c r="W75" i="8"/>
  <c r="X74" i="8"/>
  <c r="Y71" i="8"/>
  <c r="V71" i="8"/>
  <c r="W71" i="8"/>
  <c r="X70" i="8"/>
  <c r="W66" i="8"/>
  <c r="AM65" i="8"/>
  <c r="X65" i="8"/>
  <c r="W62" i="8"/>
  <c r="AM61" i="8"/>
  <c r="X61" i="8"/>
  <c r="W58" i="8"/>
  <c r="AM57" i="8"/>
  <c r="X57" i="8"/>
  <c r="W54" i="8"/>
  <c r="AM53" i="8"/>
  <c r="X53" i="8"/>
  <c r="W50" i="8"/>
  <c r="AM49" i="8"/>
  <c r="X49" i="8"/>
  <c r="W46" i="8"/>
  <c r="AM45" i="8"/>
  <c r="X45" i="8"/>
  <c r="W42" i="8"/>
  <c r="AM41" i="8"/>
  <c r="X41" i="8"/>
  <c r="W38" i="8"/>
  <c r="AM37" i="8"/>
  <c r="X37" i="8"/>
  <c r="V35" i="8"/>
  <c r="W35" i="8"/>
  <c r="X35" i="8"/>
  <c r="Y28" i="8"/>
  <c r="Y25" i="8"/>
  <c r="V18" i="8"/>
  <c r="W18" i="8"/>
  <c r="X18" i="8"/>
  <c r="Y13" i="8"/>
  <c r="AM98" i="8"/>
  <c r="Y93" i="8"/>
  <c r="V93" i="8"/>
  <c r="Y89" i="8"/>
  <c r="V89" i="8"/>
  <c r="Y85" i="8"/>
  <c r="V85" i="8"/>
  <c r="Y81" i="8"/>
  <c r="V81" i="8"/>
  <c r="Y77" i="8"/>
  <c r="V77" i="8"/>
  <c r="Y73" i="8"/>
  <c r="V73" i="8"/>
  <c r="Y69" i="8"/>
  <c r="V69" i="8"/>
  <c r="V36" i="8"/>
  <c r="W36" i="8"/>
  <c r="X36" i="8"/>
  <c r="V27" i="8"/>
  <c r="W27" i="8"/>
  <c r="V22" i="8"/>
  <c r="W22" i="8"/>
  <c r="X22" i="8"/>
  <c r="V17" i="8"/>
  <c r="W17" i="8"/>
  <c r="AM94" i="8"/>
  <c r="AM35" i="8"/>
  <c r="AM34" i="8"/>
  <c r="W25" i="8"/>
  <c r="AM102" i="8"/>
  <c r="Y100" i="8"/>
  <c r="W100" i="8"/>
  <c r="V29" i="8"/>
  <c r="W29" i="8"/>
  <c r="X29" i="8"/>
  <c r="Y29" i="8"/>
  <c r="Z111" i="8"/>
  <c r="Y104" i="8"/>
  <c r="W104" i="8"/>
  <c r="AM100" i="8"/>
  <c r="Y98" i="8"/>
  <c r="V98" i="8"/>
  <c r="W98" i="8"/>
  <c r="Y145" i="8"/>
  <c r="V149" i="8"/>
  <c r="V148" i="8"/>
  <c r="W146" i="8"/>
  <c r="AM145" i="8"/>
  <c r="X145" i="8"/>
  <c r="W142" i="8"/>
  <c r="Z142" i="8" s="1"/>
  <c r="AM141" i="8"/>
  <c r="X141" i="8"/>
  <c r="W138" i="8"/>
  <c r="AM137" i="8"/>
  <c r="X137" i="8"/>
  <c r="W134" i="8"/>
  <c r="AM133" i="8"/>
  <c r="X133" i="8"/>
  <c r="W130" i="8"/>
  <c r="Z130" i="8" s="1"/>
  <c r="AM129" i="8"/>
  <c r="X129" i="8"/>
  <c r="W126" i="8"/>
  <c r="AM125" i="8"/>
  <c r="X125" i="8"/>
  <c r="W122" i="8"/>
  <c r="Z122" i="8" s="1"/>
  <c r="AM121" i="8"/>
  <c r="X121" i="8"/>
  <c r="Z119" i="8"/>
  <c r="W118" i="8"/>
  <c r="AM117" i="8"/>
  <c r="X117" i="8"/>
  <c r="AM104" i="8"/>
  <c r="X104" i="8"/>
  <c r="V100" i="8"/>
  <c r="AM96" i="8"/>
  <c r="Y94" i="8"/>
  <c r="V94" i="8"/>
  <c r="W94" i="8"/>
  <c r="W145" i="8"/>
  <c r="AM144" i="8"/>
  <c r="X144" i="8"/>
  <c r="W141" i="8"/>
  <c r="AM140" i="8"/>
  <c r="W137" i="8"/>
  <c r="AM136" i="8"/>
  <c r="W133" i="8"/>
  <c r="AM132" i="8"/>
  <c r="W129" i="8"/>
  <c r="AM128" i="8"/>
  <c r="W125" i="8"/>
  <c r="AM124" i="8"/>
  <c r="W121" i="8"/>
  <c r="AM120" i="8"/>
  <c r="W117" i="8"/>
  <c r="AM116" i="8"/>
  <c r="V104" i="8"/>
  <c r="Y102" i="8"/>
  <c r="W102" i="8"/>
  <c r="X98" i="8"/>
  <c r="V101" i="8"/>
  <c r="V97" i="8"/>
  <c r="Z97" i="8" s="1"/>
  <c r="V33" i="8"/>
  <c r="W33" i="8"/>
  <c r="X33" i="8"/>
  <c r="W96" i="8"/>
  <c r="W34" i="8"/>
  <c r="Z34" i="8" s="1"/>
  <c r="AM33" i="8"/>
  <c r="W30" i="8"/>
  <c r="AM29" i="8"/>
  <c r="W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M9" i="8"/>
  <c r="AM8" i="8"/>
  <c r="AM32" i="8"/>
  <c r="AM28" i="8"/>
  <c r="Z24" i="8"/>
  <c r="Z23" i="8"/>
  <c r="Z19" i="8"/>
  <c r="Z15" i="8"/>
  <c r="Q112" i="8"/>
  <c r="Q132" i="8"/>
  <c r="Q32" i="8"/>
  <c r="Q36" i="8"/>
  <c r="Q46" i="8"/>
  <c r="Q64" i="8"/>
  <c r="Q76" i="8"/>
  <c r="Q144" i="8"/>
  <c r="P144" i="8"/>
  <c r="Q128" i="8"/>
  <c r="P128" i="8"/>
  <c r="Q22" i="8"/>
  <c r="Q50" i="8"/>
  <c r="Q54" i="8"/>
  <c r="Q58" i="8"/>
  <c r="P70" i="8"/>
  <c r="P76" i="8"/>
  <c r="Q116" i="8"/>
  <c r="P116" i="8"/>
  <c r="Q120" i="8"/>
  <c r="P120" i="8"/>
  <c r="AI7" i="8"/>
  <c r="AJ7" i="8" s="1"/>
  <c r="Q48" i="8"/>
  <c r="Q52" i="8"/>
  <c r="Q62" i="8"/>
  <c r="Q70" i="8"/>
  <c r="P92" i="8"/>
  <c r="P102" i="8"/>
  <c r="Q110" i="8"/>
  <c r="P124" i="8"/>
  <c r="P126" i="8"/>
  <c r="P130" i="8"/>
  <c r="Q124" i="8"/>
  <c r="Q126" i="8"/>
  <c r="Q130" i="8"/>
  <c r="AG7" i="8"/>
  <c r="AL7" i="8" s="1"/>
  <c r="X7" i="8"/>
  <c r="Y7" i="8"/>
  <c r="AE7" i="8"/>
  <c r="AF7" i="8" s="1"/>
  <c r="V7" i="8"/>
  <c r="Q136" i="8"/>
  <c r="P136" i="8"/>
  <c r="Q28" i="8"/>
  <c r="Q44" i="8"/>
  <c r="Q60" i="8"/>
  <c r="Q114" i="8"/>
  <c r="P114" i="8"/>
  <c r="P122" i="8"/>
  <c r="P148" i="8"/>
  <c r="Q142" i="8"/>
  <c r="P142" i="8"/>
  <c r="Q8" i="8"/>
  <c r="Q12" i="8"/>
  <c r="Q16" i="8"/>
  <c r="Q20" i="8"/>
  <c r="Q24" i="8"/>
  <c r="Q40" i="8"/>
  <c r="Q56" i="8"/>
  <c r="P66" i="8"/>
  <c r="P78" i="8"/>
  <c r="P86" i="8"/>
  <c r="P132" i="8"/>
  <c r="Q134" i="8"/>
  <c r="P134" i="8"/>
  <c r="Q140" i="8"/>
  <c r="P110" i="8"/>
  <c r="Q11" i="8"/>
  <c r="P11" i="8"/>
  <c r="Q19" i="8"/>
  <c r="P19" i="8"/>
  <c r="Q27" i="8"/>
  <c r="P27" i="8"/>
  <c r="Q35" i="8"/>
  <c r="P35" i="8"/>
  <c r="P43" i="8"/>
  <c r="Q43" i="8"/>
  <c r="P37" i="8"/>
  <c r="Q37" i="8"/>
  <c r="Q15" i="8"/>
  <c r="P15" i="8"/>
  <c r="P23" i="8"/>
  <c r="Q23" i="8"/>
  <c r="P31" i="8"/>
  <c r="Q31" i="8"/>
  <c r="Q39" i="8"/>
  <c r="P39" i="8"/>
  <c r="P47" i="8"/>
  <c r="Q47" i="8"/>
  <c r="Q13" i="8"/>
  <c r="P13" i="8"/>
  <c r="Q21" i="8"/>
  <c r="P21" i="8"/>
  <c r="Q29" i="8"/>
  <c r="P29" i="8"/>
  <c r="Q45" i="8"/>
  <c r="P45" i="8"/>
  <c r="Q7" i="8"/>
  <c r="P7" i="8" s="1"/>
  <c r="Q9" i="8"/>
  <c r="P9" i="8"/>
  <c r="Q17" i="8"/>
  <c r="P17" i="8"/>
  <c r="Q25" i="8"/>
  <c r="P25" i="8"/>
  <c r="Q33" i="8"/>
  <c r="P33" i="8"/>
  <c r="P41" i="8"/>
  <c r="Q41" i="8"/>
  <c r="P49" i="8"/>
  <c r="Q49" i="8"/>
  <c r="P73" i="8"/>
  <c r="Q73" i="8"/>
  <c r="Q104" i="8"/>
  <c r="P104" i="8"/>
  <c r="P51" i="8"/>
  <c r="P53" i="8"/>
  <c r="P55" i="8"/>
  <c r="P57" i="8"/>
  <c r="P59" i="8"/>
  <c r="P63" i="8"/>
  <c r="P74" i="8"/>
  <c r="P77" i="8"/>
  <c r="P81" i="8"/>
  <c r="Q81" i="8"/>
  <c r="P91" i="8"/>
  <c r="P105" i="8"/>
  <c r="Q105" i="8"/>
  <c r="Q109" i="8"/>
  <c r="P109" i="8"/>
  <c r="Q125" i="8"/>
  <c r="P125" i="8"/>
  <c r="Q133" i="8"/>
  <c r="P133" i="8"/>
  <c r="Q141" i="8"/>
  <c r="P141" i="8"/>
  <c r="Q51" i="8"/>
  <c r="Q53" i="8"/>
  <c r="Q55" i="8"/>
  <c r="Q57" i="8"/>
  <c r="Q59" i="8"/>
  <c r="Q61" i="8"/>
  <c r="Q63" i="8"/>
  <c r="Q72" i="8"/>
  <c r="P75" i="8"/>
  <c r="Q77" i="8"/>
  <c r="P82" i="8"/>
  <c r="Q84" i="8"/>
  <c r="P85" i="8"/>
  <c r="Q88" i="8"/>
  <c r="P88" i="8"/>
  <c r="Q91" i="8"/>
  <c r="Q98" i="8"/>
  <c r="P99" i="8"/>
  <c r="P69" i="8"/>
  <c r="P97" i="8"/>
  <c r="Q97" i="8"/>
  <c r="Q145" i="8"/>
  <c r="P67" i="8"/>
  <c r="Q69" i="8"/>
  <c r="P84" i="8"/>
  <c r="Q90" i="8"/>
  <c r="Q113" i="8"/>
  <c r="P113" i="8"/>
  <c r="Q117" i="8"/>
  <c r="P117" i="8"/>
  <c r="Q121" i="8"/>
  <c r="P121" i="8"/>
  <c r="Q129" i="8"/>
  <c r="P129" i="8"/>
  <c r="Q137" i="8"/>
  <c r="P137" i="8"/>
  <c r="P8" i="8"/>
  <c r="P10" i="8"/>
  <c r="P12" i="8"/>
  <c r="P14" i="8"/>
  <c r="P16" i="8"/>
  <c r="P18" i="8"/>
  <c r="P20" i="8"/>
  <c r="P22" i="8"/>
  <c r="P24" i="8"/>
  <c r="P26" i="8"/>
  <c r="P28" i="8"/>
  <c r="P30" i="8"/>
  <c r="P32" i="8"/>
  <c r="P34" i="8"/>
  <c r="P36" i="8"/>
  <c r="P38" i="8"/>
  <c r="P40" i="8"/>
  <c r="P42" i="8"/>
  <c r="P44" i="8"/>
  <c r="P46" i="8"/>
  <c r="P48" i="8"/>
  <c r="P50" i="8"/>
  <c r="P52" i="8"/>
  <c r="P54" i="8"/>
  <c r="P56" i="8"/>
  <c r="P58" i="8"/>
  <c r="P60" i="8"/>
  <c r="P62" i="8"/>
  <c r="P65" i="8"/>
  <c r="P68" i="8"/>
  <c r="Q75" i="8"/>
  <c r="Q80" i="8"/>
  <c r="P83" i="8"/>
  <c r="Q85" i="8"/>
  <c r="P89" i="8"/>
  <c r="Q89" i="8"/>
  <c r="Q96" i="8"/>
  <c r="P96" i="8"/>
  <c r="P98" i="8"/>
  <c r="Q99" i="8"/>
  <c r="Q106" i="8"/>
  <c r="P107" i="8"/>
  <c r="P71" i="8"/>
  <c r="P79" i="8"/>
  <c r="P87" i="8"/>
  <c r="P95" i="8"/>
  <c r="P103" i="8"/>
  <c r="Q149" i="8"/>
  <c r="P93" i="8"/>
  <c r="P101" i="8"/>
  <c r="Q111" i="8"/>
  <c r="Q115" i="8"/>
  <c r="Q119" i="8"/>
  <c r="Q123" i="8"/>
  <c r="Q127" i="8"/>
  <c r="Q131" i="8"/>
  <c r="Q135" i="8"/>
  <c r="Q143" i="8"/>
  <c r="Q147" i="8"/>
  <c r="Z113" i="8" l="1"/>
  <c r="Z128" i="8"/>
  <c r="Z126" i="8"/>
  <c r="Z26" i="8"/>
  <c r="Z48" i="8"/>
  <c r="Z56" i="8"/>
  <c r="Z68" i="8"/>
  <c r="Z84" i="8"/>
  <c r="Z108" i="8"/>
  <c r="Z31" i="8"/>
  <c r="Z105" i="8"/>
  <c r="Z106" i="8"/>
  <c r="Z127" i="8"/>
  <c r="Z30" i="8"/>
  <c r="Z101" i="8"/>
  <c r="Z143" i="8"/>
  <c r="Z44" i="8"/>
  <c r="Z60" i="8"/>
  <c r="Z64" i="8"/>
  <c r="Z92" i="8"/>
  <c r="Z8" i="8"/>
  <c r="Z107" i="8"/>
  <c r="Z112" i="8"/>
  <c r="Z123" i="8"/>
  <c r="Z144" i="8"/>
  <c r="Z9" i="8"/>
  <c r="Z14" i="8"/>
  <c r="Z21" i="8"/>
  <c r="Z52" i="8"/>
  <c r="Z72" i="8"/>
  <c r="Z80" i="8"/>
  <c r="Z88" i="8"/>
  <c r="Z33" i="8"/>
  <c r="Z137" i="8"/>
  <c r="Z99" i="8"/>
  <c r="Z116" i="8"/>
  <c r="Z20" i="8"/>
  <c r="Z114" i="8"/>
  <c r="Z96" i="8"/>
  <c r="Z13" i="8"/>
  <c r="Z140" i="8"/>
  <c r="Z134" i="8"/>
  <c r="Z146" i="8"/>
  <c r="Z22" i="8"/>
  <c r="Z18" i="8"/>
  <c r="Z95" i="8"/>
  <c r="Z110" i="8"/>
  <c r="Z10" i="8"/>
  <c r="Z149" i="8"/>
  <c r="Z132" i="8"/>
  <c r="Z136" i="8"/>
  <c r="Z115" i="8"/>
  <c r="AG150" i="8"/>
  <c r="AL150" i="8"/>
  <c r="D56" i="9" s="1"/>
  <c r="Z121" i="8"/>
  <c r="Z133" i="8"/>
  <c r="Z28" i="8"/>
  <c r="Z129" i="8"/>
  <c r="Z141" i="8"/>
  <c r="Z145" i="8"/>
  <c r="Z138" i="8"/>
  <c r="Z147" i="8"/>
  <c r="Z117" i="8"/>
  <c r="Z125" i="8"/>
  <c r="Z148" i="8"/>
  <c r="Z29" i="8"/>
  <c r="Z17" i="8"/>
  <c r="Z27" i="8"/>
  <c r="Z36" i="8"/>
  <c r="Z25" i="8"/>
  <c r="Z35" i="8"/>
  <c r="Z118" i="8"/>
  <c r="Z55" i="8"/>
  <c r="Z67" i="8"/>
  <c r="Z42" i="8"/>
  <c r="Z50" i="8"/>
  <c r="Z62" i="8"/>
  <c r="Z40" i="8"/>
  <c r="Z47" i="8"/>
  <c r="Z90" i="8"/>
  <c r="Z54" i="8"/>
  <c r="Z41" i="8"/>
  <c r="Z102" i="8"/>
  <c r="Z69" i="8"/>
  <c r="Z77" i="8"/>
  <c r="Z85" i="8"/>
  <c r="Z93" i="8"/>
  <c r="Z70" i="8"/>
  <c r="Z78" i="8"/>
  <c r="Z86" i="8"/>
  <c r="Z37" i="8"/>
  <c r="Z39" i="8"/>
  <c r="Z51" i="8"/>
  <c r="Z59" i="8"/>
  <c r="Z38" i="8"/>
  <c r="Z65" i="8"/>
  <c r="Z100" i="8"/>
  <c r="Z45" i="8"/>
  <c r="Z57" i="8"/>
  <c r="Z66" i="8"/>
  <c r="Z43" i="8"/>
  <c r="Z63" i="8"/>
  <c r="Z46" i="8"/>
  <c r="Z58" i="8"/>
  <c r="Z61" i="8"/>
  <c r="AH7" i="8"/>
  <c r="Z104" i="8"/>
  <c r="Z94" i="8"/>
  <c r="Z73" i="8"/>
  <c r="Z81" i="8"/>
  <c r="Z89" i="8"/>
  <c r="Z71" i="8"/>
  <c r="Z75" i="8"/>
  <c r="Z79" i="8"/>
  <c r="Z83" i="8"/>
  <c r="Z87" i="8"/>
  <c r="Z91" i="8"/>
  <c r="Z74" i="8"/>
  <c r="Z82" i="8"/>
  <c r="Z53" i="8"/>
  <c r="Z49" i="8"/>
  <c r="Z98" i="8"/>
  <c r="AM7" i="8"/>
  <c r="AM150" i="8" s="1"/>
  <c r="D55" i="9" s="1"/>
  <c r="W7" i="8"/>
  <c r="I150" i="6"/>
  <c r="D48" i="9" s="1"/>
  <c r="H150" i="6"/>
  <c r="D47" i="9" s="1"/>
  <c r="D38" i="9"/>
  <c r="I150" i="2"/>
  <c r="D37" i="9" s="1"/>
  <c r="J150" i="1"/>
  <c r="D28" i="9" s="1"/>
  <c r="I150" i="1"/>
  <c r="D27" i="9" s="1"/>
  <c r="AN7" i="8" l="1"/>
  <c r="AN150" i="8" s="1"/>
  <c r="D54" i="9" s="1"/>
  <c r="Z7" i="8"/>
  <c r="Z150" i="8" s="1"/>
  <c r="D53" i="9" s="1"/>
  <c r="K10" i="1"/>
  <c r="AC10" i="1" s="1"/>
  <c r="Q7" i="1" l="1"/>
  <c r="L10" i="1"/>
  <c r="L19" i="4" l="1"/>
  <c r="L20" i="4" s="1"/>
  <c r="W8" i="6" l="1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7" i="6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7" i="2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9" i="1"/>
  <c r="W7" i="1"/>
  <c r="Q8" i="1" l="1"/>
  <c r="P8" i="1"/>
  <c r="R8" i="1" s="1"/>
  <c r="K8" i="1"/>
  <c r="K9" i="1"/>
  <c r="K11" i="1"/>
  <c r="K12" i="1"/>
  <c r="K7" i="1"/>
  <c r="AC12" i="1" l="1"/>
  <c r="L12" i="1"/>
  <c r="AC11" i="1"/>
  <c r="L11" i="1"/>
  <c r="AC9" i="1"/>
  <c r="L9" i="1"/>
  <c r="M7" i="1"/>
  <c r="L7" i="1"/>
  <c r="L8" i="1"/>
  <c r="AC8" i="1"/>
  <c r="X11" i="6" l="1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114" i="6"/>
  <c r="Y115" i="6"/>
  <c r="Y116" i="6"/>
  <c r="Y117" i="6"/>
  <c r="Y118" i="6"/>
  <c r="Y119" i="6"/>
  <c r="Y120" i="6"/>
  <c r="Y121" i="6"/>
  <c r="Y122" i="6"/>
  <c r="Y123" i="6"/>
  <c r="Y124" i="6"/>
  <c r="Y125" i="6"/>
  <c r="Y126" i="6"/>
  <c r="Y127" i="6"/>
  <c r="Y128" i="6"/>
  <c r="Y129" i="6"/>
  <c r="Y130" i="6"/>
  <c r="Y131" i="6"/>
  <c r="Y132" i="6"/>
  <c r="Y133" i="6"/>
  <c r="Y134" i="6"/>
  <c r="Y135" i="6"/>
  <c r="Y136" i="6"/>
  <c r="Y137" i="6"/>
  <c r="Y138" i="6"/>
  <c r="Y139" i="6"/>
  <c r="Y140" i="6"/>
  <c r="Y141" i="6"/>
  <c r="Y142" i="6"/>
  <c r="Y143" i="6"/>
  <c r="Y144" i="6"/>
  <c r="Y145" i="6"/>
  <c r="Y146" i="6"/>
  <c r="Y147" i="6"/>
  <c r="Y148" i="6"/>
  <c r="Y149" i="6"/>
  <c r="Q16" i="6" l="1"/>
  <c r="AA16" i="6" s="1"/>
  <c r="AC16" i="6" s="1"/>
  <c r="Q17" i="6"/>
  <c r="AA17" i="6" s="1"/>
  <c r="AC17" i="6" s="1"/>
  <c r="Q18" i="6"/>
  <c r="AA18" i="6" s="1"/>
  <c r="AC18" i="6" s="1"/>
  <c r="Q19" i="6"/>
  <c r="AA19" i="6" s="1"/>
  <c r="AC19" i="6" s="1"/>
  <c r="Q20" i="6"/>
  <c r="AA20" i="6" s="1"/>
  <c r="AC20" i="6" s="1"/>
  <c r="Q21" i="6"/>
  <c r="AA21" i="6" s="1"/>
  <c r="AC21" i="6" s="1"/>
  <c r="Q22" i="6"/>
  <c r="AA22" i="6" s="1"/>
  <c r="AC22" i="6" s="1"/>
  <c r="Q23" i="6"/>
  <c r="AA23" i="6" s="1"/>
  <c r="AC23" i="6" s="1"/>
  <c r="Q24" i="6"/>
  <c r="AA24" i="6" s="1"/>
  <c r="AC24" i="6" s="1"/>
  <c r="Q25" i="6"/>
  <c r="AA25" i="6" s="1"/>
  <c r="AC25" i="6" s="1"/>
  <c r="Q26" i="6"/>
  <c r="AA26" i="6" s="1"/>
  <c r="AC26" i="6" s="1"/>
  <c r="Q27" i="6"/>
  <c r="AA27" i="6" s="1"/>
  <c r="AC27" i="6" s="1"/>
  <c r="Q28" i="6"/>
  <c r="AA28" i="6" s="1"/>
  <c r="AC28" i="6" s="1"/>
  <c r="Q29" i="6"/>
  <c r="AA29" i="6" s="1"/>
  <c r="AC29" i="6" s="1"/>
  <c r="Q30" i="6"/>
  <c r="AA30" i="6" s="1"/>
  <c r="AC30" i="6" s="1"/>
  <c r="Q31" i="6"/>
  <c r="AA31" i="6" s="1"/>
  <c r="AC31" i="6" s="1"/>
  <c r="Q32" i="6"/>
  <c r="AA32" i="6" s="1"/>
  <c r="AC32" i="6" s="1"/>
  <c r="Q33" i="6"/>
  <c r="AA33" i="6" s="1"/>
  <c r="AC33" i="6" s="1"/>
  <c r="Q34" i="6"/>
  <c r="AA34" i="6" s="1"/>
  <c r="AC34" i="6" s="1"/>
  <c r="Q35" i="6"/>
  <c r="AA35" i="6" s="1"/>
  <c r="AC35" i="6" s="1"/>
  <c r="Q36" i="6"/>
  <c r="AA36" i="6" s="1"/>
  <c r="AC36" i="6" s="1"/>
  <c r="Q37" i="6"/>
  <c r="AA37" i="6" s="1"/>
  <c r="AC37" i="6" s="1"/>
  <c r="Q38" i="6"/>
  <c r="AA38" i="6" s="1"/>
  <c r="AC38" i="6" s="1"/>
  <c r="Q39" i="6"/>
  <c r="AA39" i="6" s="1"/>
  <c r="AC39" i="6" s="1"/>
  <c r="Q40" i="6"/>
  <c r="AA40" i="6" s="1"/>
  <c r="AC40" i="6" s="1"/>
  <c r="Q41" i="6"/>
  <c r="AA41" i="6" s="1"/>
  <c r="AC41" i="6" s="1"/>
  <c r="Q42" i="6"/>
  <c r="AA42" i="6" s="1"/>
  <c r="AC42" i="6" s="1"/>
  <c r="Q43" i="6"/>
  <c r="AA43" i="6" s="1"/>
  <c r="AC43" i="6" s="1"/>
  <c r="Q44" i="6"/>
  <c r="AA44" i="6" s="1"/>
  <c r="AC44" i="6" s="1"/>
  <c r="Q45" i="6"/>
  <c r="AA45" i="6" s="1"/>
  <c r="AC45" i="6" s="1"/>
  <c r="Q46" i="6"/>
  <c r="AA46" i="6" s="1"/>
  <c r="AC46" i="6" s="1"/>
  <c r="Q47" i="6"/>
  <c r="AA47" i="6" s="1"/>
  <c r="AC47" i="6" s="1"/>
  <c r="Q48" i="6"/>
  <c r="AA48" i="6" s="1"/>
  <c r="AC48" i="6" s="1"/>
  <c r="Q49" i="6"/>
  <c r="AA49" i="6" s="1"/>
  <c r="AC49" i="6" s="1"/>
  <c r="Q50" i="6"/>
  <c r="AA50" i="6" s="1"/>
  <c r="AC50" i="6" s="1"/>
  <c r="Q51" i="6"/>
  <c r="AA51" i="6" s="1"/>
  <c r="AC51" i="6" s="1"/>
  <c r="Q52" i="6"/>
  <c r="AA52" i="6" s="1"/>
  <c r="AC52" i="6" s="1"/>
  <c r="Q53" i="6"/>
  <c r="AA53" i="6" s="1"/>
  <c r="AC53" i="6" s="1"/>
  <c r="Q54" i="6"/>
  <c r="AA54" i="6" s="1"/>
  <c r="AC54" i="6" s="1"/>
  <c r="Q55" i="6"/>
  <c r="AA55" i="6" s="1"/>
  <c r="AC55" i="6" s="1"/>
  <c r="Q56" i="6"/>
  <c r="AA56" i="6" s="1"/>
  <c r="AC56" i="6" s="1"/>
  <c r="Q57" i="6"/>
  <c r="AA57" i="6" s="1"/>
  <c r="AC57" i="6" s="1"/>
  <c r="Q58" i="6"/>
  <c r="AA58" i="6" s="1"/>
  <c r="AC58" i="6" s="1"/>
  <c r="Q59" i="6"/>
  <c r="AA59" i="6" s="1"/>
  <c r="AC59" i="6" s="1"/>
  <c r="Q60" i="6"/>
  <c r="AA60" i="6" s="1"/>
  <c r="AC60" i="6" s="1"/>
  <c r="Q61" i="6"/>
  <c r="AA61" i="6" s="1"/>
  <c r="AC61" i="6" s="1"/>
  <c r="Q62" i="6"/>
  <c r="AA62" i="6" s="1"/>
  <c r="AC62" i="6" s="1"/>
  <c r="Q63" i="6"/>
  <c r="AA63" i="6" s="1"/>
  <c r="AC63" i="6" s="1"/>
  <c r="Q64" i="6"/>
  <c r="AA64" i="6" s="1"/>
  <c r="AC64" i="6" s="1"/>
  <c r="Q65" i="6"/>
  <c r="AA65" i="6" s="1"/>
  <c r="AC65" i="6" s="1"/>
  <c r="Q66" i="6"/>
  <c r="AA66" i="6" s="1"/>
  <c r="AC66" i="6" s="1"/>
  <c r="Q67" i="6"/>
  <c r="AA67" i="6" s="1"/>
  <c r="AC67" i="6" s="1"/>
  <c r="Q68" i="6"/>
  <c r="AA68" i="6" s="1"/>
  <c r="AC68" i="6" s="1"/>
  <c r="Q69" i="6"/>
  <c r="AA69" i="6" s="1"/>
  <c r="AC69" i="6" s="1"/>
  <c r="Q70" i="6"/>
  <c r="AA70" i="6" s="1"/>
  <c r="AC70" i="6" s="1"/>
  <c r="Q71" i="6"/>
  <c r="AA71" i="6" s="1"/>
  <c r="AC71" i="6" s="1"/>
  <c r="Q72" i="6"/>
  <c r="AA72" i="6" s="1"/>
  <c r="AC72" i="6" s="1"/>
  <c r="Q73" i="6"/>
  <c r="AA73" i="6" s="1"/>
  <c r="AC73" i="6" s="1"/>
  <c r="Q74" i="6"/>
  <c r="AA74" i="6" s="1"/>
  <c r="AC74" i="6" s="1"/>
  <c r="Q75" i="6"/>
  <c r="AA75" i="6" s="1"/>
  <c r="AC75" i="6" s="1"/>
  <c r="Q76" i="6"/>
  <c r="AA76" i="6" s="1"/>
  <c r="AC76" i="6" s="1"/>
  <c r="Q77" i="6"/>
  <c r="AA77" i="6" s="1"/>
  <c r="AC77" i="6" s="1"/>
  <c r="Q78" i="6"/>
  <c r="AA78" i="6" s="1"/>
  <c r="AC78" i="6" s="1"/>
  <c r="Q79" i="6"/>
  <c r="AA79" i="6" s="1"/>
  <c r="AC79" i="6" s="1"/>
  <c r="Q80" i="6"/>
  <c r="AA80" i="6" s="1"/>
  <c r="AC80" i="6" s="1"/>
  <c r="Q81" i="6"/>
  <c r="AA81" i="6" s="1"/>
  <c r="AC81" i="6" s="1"/>
  <c r="Q82" i="6"/>
  <c r="AA82" i="6" s="1"/>
  <c r="AC82" i="6" s="1"/>
  <c r="Q83" i="6"/>
  <c r="AA83" i="6" s="1"/>
  <c r="AC83" i="6" s="1"/>
  <c r="Q84" i="6"/>
  <c r="AA84" i="6" s="1"/>
  <c r="AC84" i="6" s="1"/>
  <c r="Q85" i="6"/>
  <c r="AA85" i="6" s="1"/>
  <c r="AC85" i="6" s="1"/>
  <c r="Q86" i="6"/>
  <c r="AA86" i="6" s="1"/>
  <c r="AC86" i="6" s="1"/>
  <c r="Q87" i="6"/>
  <c r="AA87" i="6" s="1"/>
  <c r="AC87" i="6" s="1"/>
  <c r="Q88" i="6"/>
  <c r="AA88" i="6" s="1"/>
  <c r="AC88" i="6" s="1"/>
  <c r="Q89" i="6"/>
  <c r="AA89" i="6" s="1"/>
  <c r="AC89" i="6" s="1"/>
  <c r="Q90" i="6"/>
  <c r="AA90" i="6" s="1"/>
  <c r="AC90" i="6" s="1"/>
  <c r="Q91" i="6"/>
  <c r="AA91" i="6" s="1"/>
  <c r="AC91" i="6" s="1"/>
  <c r="Q92" i="6"/>
  <c r="AA92" i="6" s="1"/>
  <c r="AC92" i="6" s="1"/>
  <c r="Q93" i="6"/>
  <c r="AA93" i="6" s="1"/>
  <c r="AC93" i="6" s="1"/>
  <c r="Q94" i="6"/>
  <c r="AA94" i="6" s="1"/>
  <c r="AC94" i="6" s="1"/>
  <c r="Q95" i="6"/>
  <c r="AA95" i="6" s="1"/>
  <c r="AC95" i="6" s="1"/>
  <c r="Q96" i="6"/>
  <c r="AA96" i="6" s="1"/>
  <c r="AC96" i="6" s="1"/>
  <c r="Q97" i="6"/>
  <c r="AA97" i="6" s="1"/>
  <c r="AC97" i="6" s="1"/>
  <c r="Q98" i="6"/>
  <c r="AA98" i="6" s="1"/>
  <c r="AC98" i="6" s="1"/>
  <c r="Q99" i="6"/>
  <c r="AA99" i="6" s="1"/>
  <c r="AC99" i="6" s="1"/>
  <c r="Q100" i="6"/>
  <c r="AA100" i="6" s="1"/>
  <c r="AC100" i="6" s="1"/>
  <c r="Q101" i="6"/>
  <c r="AA101" i="6" s="1"/>
  <c r="AC101" i="6" s="1"/>
  <c r="Q102" i="6"/>
  <c r="AA102" i="6" s="1"/>
  <c r="AC102" i="6" s="1"/>
  <c r="Q103" i="6"/>
  <c r="AA103" i="6" s="1"/>
  <c r="AC103" i="6" s="1"/>
  <c r="Q104" i="6"/>
  <c r="AA104" i="6" s="1"/>
  <c r="AC104" i="6" s="1"/>
  <c r="Q105" i="6"/>
  <c r="AA105" i="6" s="1"/>
  <c r="AC105" i="6" s="1"/>
  <c r="Q106" i="6"/>
  <c r="AA106" i="6" s="1"/>
  <c r="AC106" i="6" s="1"/>
  <c r="Q107" i="6"/>
  <c r="AA107" i="6" s="1"/>
  <c r="AC107" i="6" s="1"/>
  <c r="Q108" i="6"/>
  <c r="AA108" i="6" s="1"/>
  <c r="AC108" i="6" s="1"/>
  <c r="Q109" i="6"/>
  <c r="AA109" i="6" s="1"/>
  <c r="AC109" i="6" s="1"/>
  <c r="Q110" i="6"/>
  <c r="AA110" i="6" s="1"/>
  <c r="AC110" i="6" s="1"/>
  <c r="Q111" i="6"/>
  <c r="AA111" i="6" s="1"/>
  <c r="AC111" i="6" s="1"/>
  <c r="Q112" i="6"/>
  <c r="AA112" i="6" s="1"/>
  <c r="AC112" i="6" s="1"/>
  <c r="Q113" i="6"/>
  <c r="AA113" i="6" s="1"/>
  <c r="AC113" i="6" s="1"/>
  <c r="Q114" i="6"/>
  <c r="AA114" i="6" s="1"/>
  <c r="AC114" i="6" s="1"/>
  <c r="Q115" i="6"/>
  <c r="AA115" i="6" s="1"/>
  <c r="AC115" i="6" s="1"/>
  <c r="Q116" i="6"/>
  <c r="AA116" i="6" s="1"/>
  <c r="AC116" i="6" s="1"/>
  <c r="Q117" i="6"/>
  <c r="AA117" i="6" s="1"/>
  <c r="AC117" i="6" s="1"/>
  <c r="Q118" i="6"/>
  <c r="AA118" i="6" s="1"/>
  <c r="AC118" i="6" s="1"/>
  <c r="Q119" i="6"/>
  <c r="AA119" i="6" s="1"/>
  <c r="AC119" i="6" s="1"/>
  <c r="Q120" i="6"/>
  <c r="AA120" i="6" s="1"/>
  <c r="AC120" i="6" s="1"/>
  <c r="Q121" i="6"/>
  <c r="AA121" i="6" s="1"/>
  <c r="AC121" i="6" s="1"/>
  <c r="Q122" i="6"/>
  <c r="AA122" i="6" s="1"/>
  <c r="AC122" i="6" s="1"/>
  <c r="Q123" i="6"/>
  <c r="AA123" i="6" s="1"/>
  <c r="AC123" i="6" s="1"/>
  <c r="Q124" i="6"/>
  <c r="AA124" i="6" s="1"/>
  <c r="AC124" i="6" s="1"/>
  <c r="Q125" i="6"/>
  <c r="AA125" i="6" s="1"/>
  <c r="AC125" i="6" s="1"/>
  <c r="Q126" i="6"/>
  <c r="AA126" i="6" s="1"/>
  <c r="AC126" i="6" s="1"/>
  <c r="Q127" i="6"/>
  <c r="AA127" i="6" s="1"/>
  <c r="AC127" i="6" s="1"/>
  <c r="Q128" i="6"/>
  <c r="AA128" i="6" s="1"/>
  <c r="AC128" i="6" s="1"/>
  <c r="Q129" i="6"/>
  <c r="AA129" i="6" s="1"/>
  <c r="AC129" i="6" s="1"/>
  <c r="Q130" i="6"/>
  <c r="AA130" i="6" s="1"/>
  <c r="AC130" i="6" s="1"/>
  <c r="Q131" i="6"/>
  <c r="AA131" i="6" s="1"/>
  <c r="AC131" i="6" s="1"/>
  <c r="Q132" i="6"/>
  <c r="AA132" i="6" s="1"/>
  <c r="AC132" i="6" s="1"/>
  <c r="Q133" i="6"/>
  <c r="AA133" i="6" s="1"/>
  <c r="AC133" i="6" s="1"/>
  <c r="Q134" i="6"/>
  <c r="AA134" i="6" s="1"/>
  <c r="AC134" i="6" s="1"/>
  <c r="Q135" i="6"/>
  <c r="AA135" i="6" s="1"/>
  <c r="AC135" i="6" s="1"/>
  <c r="Q136" i="6"/>
  <c r="AA136" i="6" s="1"/>
  <c r="AC136" i="6" s="1"/>
  <c r="Q137" i="6"/>
  <c r="AA137" i="6" s="1"/>
  <c r="AC137" i="6" s="1"/>
  <c r="Q138" i="6"/>
  <c r="AA138" i="6" s="1"/>
  <c r="AC138" i="6" s="1"/>
  <c r="Q139" i="6"/>
  <c r="AA139" i="6" s="1"/>
  <c r="AC139" i="6" s="1"/>
  <c r="Q140" i="6"/>
  <c r="AA140" i="6" s="1"/>
  <c r="AC140" i="6" s="1"/>
  <c r="Q141" i="6"/>
  <c r="AA141" i="6" s="1"/>
  <c r="AC141" i="6" s="1"/>
  <c r="Q142" i="6"/>
  <c r="AA142" i="6" s="1"/>
  <c r="AC142" i="6" s="1"/>
  <c r="Q143" i="6"/>
  <c r="AA143" i="6" s="1"/>
  <c r="AC143" i="6" s="1"/>
  <c r="Q144" i="6"/>
  <c r="AA144" i="6" s="1"/>
  <c r="AC144" i="6" s="1"/>
  <c r="Q145" i="6"/>
  <c r="AA145" i="6" s="1"/>
  <c r="AC145" i="6" s="1"/>
  <c r="Q146" i="6"/>
  <c r="AA146" i="6" s="1"/>
  <c r="AC146" i="6" s="1"/>
  <c r="Q147" i="6"/>
  <c r="AA147" i="6" s="1"/>
  <c r="AC147" i="6" s="1"/>
  <c r="Q148" i="6"/>
  <c r="AA148" i="6" s="1"/>
  <c r="AC148" i="6" s="1"/>
  <c r="Q149" i="6"/>
  <c r="AA149" i="6" s="1"/>
  <c r="P8" i="6"/>
  <c r="P9" i="6"/>
  <c r="P10" i="6"/>
  <c r="P11" i="6"/>
  <c r="P12" i="6"/>
  <c r="P13" i="6"/>
  <c r="P14" i="6"/>
  <c r="P15" i="6"/>
  <c r="P16" i="6"/>
  <c r="R16" i="6" s="1"/>
  <c r="P17" i="6"/>
  <c r="R17" i="6" s="1"/>
  <c r="P18" i="6"/>
  <c r="R18" i="6" s="1"/>
  <c r="P19" i="6"/>
  <c r="R19" i="6" s="1"/>
  <c r="P20" i="6"/>
  <c r="R20" i="6" s="1"/>
  <c r="P21" i="6"/>
  <c r="R21" i="6" s="1"/>
  <c r="P22" i="6"/>
  <c r="R22" i="6" s="1"/>
  <c r="P23" i="6"/>
  <c r="R23" i="6" s="1"/>
  <c r="P24" i="6"/>
  <c r="R24" i="6" s="1"/>
  <c r="P25" i="6"/>
  <c r="R25" i="6" s="1"/>
  <c r="P26" i="6"/>
  <c r="R26" i="6" s="1"/>
  <c r="P27" i="6"/>
  <c r="R27" i="6" s="1"/>
  <c r="P28" i="6"/>
  <c r="R28" i="6" s="1"/>
  <c r="P29" i="6"/>
  <c r="R29" i="6" s="1"/>
  <c r="P30" i="6"/>
  <c r="R30" i="6" s="1"/>
  <c r="P31" i="6"/>
  <c r="R31" i="6" s="1"/>
  <c r="P32" i="6"/>
  <c r="R32" i="6" s="1"/>
  <c r="P33" i="6"/>
  <c r="R33" i="6" s="1"/>
  <c r="P34" i="6"/>
  <c r="R34" i="6" s="1"/>
  <c r="P35" i="6"/>
  <c r="R35" i="6" s="1"/>
  <c r="P36" i="6"/>
  <c r="R36" i="6" s="1"/>
  <c r="P37" i="6"/>
  <c r="R37" i="6" s="1"/>
  <c r="P38" i="6"/>
  <c r="R38" i="6" s="1"/>
  <c r="P39" i="6"/>
  <c r="R39" i="6" s="1"/>
  <c r="P40" i="6"/>
  <c r="R40" i="6" s="1"/>
  <c r="P41" i="6"/>
  <c r="R41" i="6" s="1"/>
  <c r="P42" i="6"/>
  <c r="R42" i="6" s="1"/>
  <c r="P43" i="6"/>
  <c r="R43" i="6" s="1"/>
  <c r="P44" i="6"/>
  <c r="R44" i="6" s="1"/>
  <c r="P45" i="6"/>
  <c r="R45" i="6" s="1"/>
  <c r="P46" i="6"/>
  <c r="R46" i="6" s="1"/>
  <c r="P47" i="6"/>
  <c r="R47" i="6" s="1"/>
  <c r="P48" i="6"/>
  <c r="R48" i="6" s="1"/>
  <c r="P49" i="6"/>
  <c r="R49" i="6" s="1"/>
  <c r="P50" i="6"/>
  <c r="R50" i="6" s="1"/>
  <c r="P51" i="6"/>
  <c r="R51" i="6" s="1"/>
  <c r="P52" i="6"/>
  <c r="R52" i="6" s="1"/>
  <c r="P53" i="6"/>
  <c r="R53" i="6" s="1"/>
  <c r="P54" i="6"/>
  <c r="R54" i="6" s="1"/>
  <c r="P55" i="6"/>
  <c r="R55" i="6" s="1"/>
  <c r="P56" i="6"/>
  <c r="R56" i="6" s="1"/>
  <c r="P57" i="6"/>
  <c r="R57" i="6" s="1"/>
  <c r="P58" i="6"/>
  <c r="R58" i="6" s="1"/>
  <c r="P59" i="6"/>
  <c r="R59" i="6" s="1"/>
  <c r="P60" i="6"/>
  <c r="R60" i="6" s="1"/>
  <c r="P61" i="6"/>
  <c r="R61" i="6" s="1"/>
  <c r="P62" i="6"/>
  <c r="R62" i="6" s="1"/>
  <c r="P63" i="6"/>
  <c r="R63" i="6" s="1"/>
  <c r="P64" i="6"/>
  <c r="R64" i="6" s="1"/>
  <c r="P65" i="6"/>
  <c r="R65" i="6" s="1"/>
  <c r="P66" i="6"/>
  <c r="R66" i="6" s="1"/>
  <c r="P67" i="6"/>
  <c r="R67" i="6" s="1"/>
  <c r="P68" i="6"/>
  <c r="R68" i="6" s="1"/>
  <c r="P69" i="6"/>
  <c r="R69" i="6" s="1"/>
  <c r="P70" i="6"/>
  <c r="R70" i="6" s="1"/>
  <c r="P71" i="6"/>
  <c r="R71" i="6" s="1"/>
  <c r="P72" i="6"/>
  <c r="R72" i="6" s="1"/>
  <c r="P73" i="6"/>
  <c r="R73" i="6" s="1"/>
  <c r="P74" i="6"/>
  <c r="R74" i="6" s="1"/>
  <c r="P75" i="6"/>
  <c r="R75" i="6" s="1"/>
  <c r="P76" i="6"/>
  <c r="R76" i="6" s="1"/>
  <c r="P77" i="6"/>
  <c r="R77" i="6" s="1"/>
  <c r="P78" i="6"/>
  <c r="R78" i="6" s="1"/>
  <c r="P79" i="6"/>
  <c r="R79" i="6" s="1"/>
  <c r="P80" i="6"/>
  <c r="R80" i="6" s="1"/>
  <c r="P81" i="6"/>
  <c r="R81" i="6" s="1"/>
  <c r="P82" i="6"/>
  <c r="R82" i="6" s="1"/>
  <c r="P83" i="6"/>
  <c r="R83" i="6" s="1"/>
  <c r="P84" i="6"/>
  <c r="R84" i="6" s="1"/>
  <c r="P85" i="6"/>
  <c r="R85" i="6" s="1"/>
  <c r="P86" i="6"/>
  <c r="R86" i="6" s="1"/>
  <c r="P87" i="6"/>
  <c r="R87" i="6" s="1"/>
  <c r="P88" i="6"/>
  <c r="R88" i="6" s="1"/>
  <c r="P89" i="6"/>
  <c r="R89" i="6" s="1"/>
  <c r="P90" i="6"/>
  <c r="R90" i="6" s="1"/>
  <c r="P91" i="6"/>
  <c r="R91" i="6" s="1"/>
  <c r="P92" i="6"/>
  <c r="R92" i="6" s="1"/>
  <c r="P93" i="6"/>
  <c r="R93" i="6" s="1"/>
  <c r="P94" i="6"/>
  <c r="R94" i="6" s="1"/>
  <c r="P95" i="6"/>
  <c r="R95" i="6" s="1"/>
  <c r="P96" i="6"/>
  <c r="R96" i="6" s="1"/>
  <c r="P97" i="6"/>
  <c r="R97" i="6" s="1"/>
  <c r="P98" i="6"/>
  <c r="R98" i="6" s="1"/>
  <c r="P99" i="6"/>
  <c r="R99" i="6" s="1"/>
  <c r="P100" i="6"/>
  <c r="R100" i="6" s="1"/>
  <c r="P101" i="6"/>
  <c r="R101" i="6" s="1"/>
  <c r="P102" i="6"/>
  <c r="R102" i="6" s="1"/>
  <c r="P103" i="6"/>
  <c r="R103" i="6" s="1"/>
  <c r="P104" i="6"/>
  <c r="R104" i="6" s="1"/>
  <c r="P105" i="6"/>
  <c r="R105" i="6" s="1"/>
  <c r="P106" i="6"/>
  <c r="R106" i="6" s="1"/>
  <c r="P107" i="6"/>
  <c r="R107" i="6" s="1"/>
  <c r="P108" i="6"/>
  <c r="R108" i="6" s="1"/>
  <c r="P109" i="6"/>
  <c r="R109" i="6" s="1"/>
  <c r="P110" i="6"/>
  <c r="R110" i="6" s="1"/>
  <c r="P111" i="6"/>
  <c r="R111" i="6" s="1"/>
  <c r="P112" i="6"/>
  <c r="R112" i="6" s="1"/>
  <c r="P113" i="6"/>
  <c r="R113" i="6" s="1"/>
  <c r="P114" i="6"/>
  <c r="R114" i="6" s="1"/>
  <c r="P115" i="6"/>
  <c r="R115" i="6" s="1"/>
  <c r="P116" i="6"/>
  <c r="R116" i="6" s="1"/>
  <c r="P117" i="6"/>
  <c r="R117" i="6" s="1"/>
  <c r="P118" i="6"/>
  <c r="R118" i="6" s="1"/>
  <c r="P119" i="6"/>
  <c r="R119" i="6" s="1"/>
  <c r="P120" i="6"/>
  <c r="R120" i="6" s="1"/>
  <c r="P121" i="6"/>
  <c r="R121" i="6" s="1"/>
  <c r="P122" i="6"/>
  <c r="R122" i="6" s="1"/>
  <c r="P123" i="6"/>
  <c r="R123" i="6" s="1"/>
  <c r="P124" i="6"/>
  <c r="R124" i="6" s="1"/>
  <c r="P125" i="6"/>
  <c r="R125" i="6" s="1"/>
  <c r="P126" i="6"/>
  <c r="R126" i="6" s="1"/>
  <c r="P127" i="6"/>
  <c r="R127" i="6" s="1"/>
  <c r="P128" i="6"/>
  <c r="R128" i="6" s="1"/>
  <c r="P129" i="6"/>
  <c r="R129" i="6" s="1"/>
  <c r="P130" i="6"/>
  <c r="R130" i="6" s="1"/>
  <c r="P131" i="6"/>
  <c r="R131" i="6" s="1"/>
  <c r="P132" i="6"/>
  <c r="R132" i="6" s="1"/>
  <c r="P133" i="6"/>
  <c r="R133" i="6" s="1"/>
  <c r="P134" i="6"/>
  <c r="R134" i="6" s="1"/>
  <c r="P135" i="6"/>
  <c r="R135" i="6" s="1"/>
  <c r="P136" i="6"/>
  <c r="R136" i="6" s="1"/>
  <c r="P137" i="6"/>
  <c r="R137" i="6" s="1"/>
  <c r="P138" i="6"/>
  <c r="R138" i="6" s="1"/>
  <c r="P139" i="6"/>
  <c r="R139" i="6" s="1"/>
  <c r="P140" i="6"/>
  <c r="R140" i="6" s="1"/>
  <c r="P141" i="6"/>
  <c r="R141" i="6" s="1"/>
  <c r="P142" i="6"/>
  <c r="R142" i="6" s="1"/>
  <c r="P143" i="6"/>
  <c r="R143" i="6" s="1"/>
  <c r="P144" i="6"/>
  <c r="R144" i="6" s="1"/>
  <c r="P145" i="6"/>
  <c r="R145" i="6" s="1"/>
  <c r="P146" i="6"/>
  <c r="R146" i="6" s="1"/>
  <c r="P147" i="6"/>
  <c r="R147" i="6" s="1"/>
  <c r="P148" i="6"/>
  <c r="R148" i="6" s="1"/>
  <c r="P149" i="6"/>
  <c r="R149" i="6" s="1"/>
  <c r="P7" i="6"/>
  <c r="R7" i="6" s="1"/>
  <c r="U149" i="6"/>
  <c r="V149" i="6" s="1"/>
  <c r="J149" i="6"/>
  <c r="U148" i="6"/>
  <c r="V148" i="6" s="1"/>
  <c r="J148" i="6"/>
  <c r="U147" i="6"/>
  <c r="V147" i="6" s="1"/>
  <c r="J147" i="6"/>
  <c r="U146" i="6"/>
  <c r="V146" i="6" s="1"/>
  <c r="J146" i="6"/>
  <c r="U145" i="6"/>
  <c r="V145" i="6" s="1"/>
  <c r="J145" i="6"/>
  <c r="U144" i="6"/>
  <c r="V144" i="6" s="1"/>
  <c r="J144" i="6"/>
  <c r="U143" i="6"/>
  <c r="V143" i="6" s="1"/>
  <c r="J143" i="6"/>
  <c r="U142" i="6"/>
  <c r="V142" i="6" s="1"/>
  <c r="J142" i="6"/>
  <c r="U141" i="6"/>
  <c r="V141" i="6" s="1"/>
  <c r="J141" i="6"/>
  <c r="U140" i="6"/>
  <c r="V140" i="6" s="1"/>
  <c r="J140" i="6"/>
  <c r="U139" i="6"/>
  <c r="V139" i="6" s="1"/>
  <c r="J139" i="6"/>
  <c r="U138" i="6"/>
  <c r="V138" i="6" s="1"/>
  <c r="J138" i="6"/>
  <c r="U137" i="6"/>
  <c r="V137" i="6" s="1"/>
  <c r="J137" i="6"/>
  <c r="U136" i="6"/>
  <c r="V136" i="6" s="1"/>
  <c r="J136" i="6"/>
  <c r="U135" i="6"/>
  <c r="V135" i="6" s="1"/>
  <c r="J135" i="6"/>
  <c r="U134" i="6"/>
  <c r="V134" i="6" s="1"/>
  <c r="J134" i="6"/>
  <c r="U133" i="6"/>
  <c r="V133" i="6" s="1"/>
  <c r="J133" i="6"/>
  <c r="U132" i="6"/>
  <c r="V132" i="6" s="1"/>
  <c r="J132" i="6"/>
  <c r="U131" i="6"/>
  <c r="V131" i="6" s="1"/>
  <c r="J131" i="6"/>
  <c r="U130" i="6"/>
  <c r="V130" i="6" s="1"/>
  <c r="J130" i="6"/>
  <c r="U129" i="6"/>
  <c r="V129" i="6" s="1"/>
  <c r="J129" i="6"/>
  <c r="U128" i="6"/>
  <c r="V128" i="6" s="1"/>
  <c r="J128" i="6"/>
  <c r="U127" i="6"/>
  <c r="V127" i="6" s="1"/>
  <c r="J127" i="6"/>
  <c r="U126" i="6"/>
  <c r="V126" i="6" s="1"/>
  <c r="J126" i="6"/>
  <c r="U125" i="6"/>
  <c r="V125" i="6" s="1"/>
  <c r="J125" i="6"/>
  <c r="U124" i="6"/>
  <c r="V124" i="6" s="1"/>
  <c r="J124" i="6"/>
  <c r="U123" i="6"/>
  <c r="V123" i="6" s="1"/>
  <c r="J123" i="6"/>
  <c r="U122" i="6"/>
  <c r="V122" i="6" s="1"/>
  <c r="J122" i="6"/>
  <c r="U121" i="6"/>
  <c r="V121" i="6" s="1"/>
  <c r="J121" i="6"/>
  <c r="U120" i="6"/>
  <c r="V120" i="6" s="1"/>
  <c r="J120" i="6"/>
  <c r="U119" i="6"/>
  <c r="V119" i="6" s="1"/>
  <c r="J119" i="6"/>
  <c r="U118" i="6"/>
  <c r="V118" i="6" s="1"/>
  <c r="J118" i="6"/>
  <c r="U117" i="6"/>
  <c r="V117" i="6" s="1"/>
  <c r="J117" i="6"/>
  <c r="U116" i="6"/>
  <c r="V116" i="6" s="1"/>
  <c r="J116" i="6"/>
  <c r="U115" i="6"/>
  <c r="V115" i="6" s="1"/>
  <c r="J115" i="6"/>
  <c r="U114" i="6"/>
  <c r="V114" i="6" s="1"/>
  <c r="J114" i="6"/>
  <c r="U113" i="6"/>
  <c r="V113" i="6" s="1"/>
  <c r="J113" i="6"/>
  <c r="U112" i="6"/>
  <c r="V112" i="6" s="1"/>
  <c r="J112" i="6"/>
  <c r="U111" i="6"/>
  <c r="V111" i="6" s="1"/>
  <c r="J111" i="6"/>
  <c r="U110" i="6"/>
  <c r="V110" i="6" s="1"/>
  <c r="J110" i="6"/>
  <c r="U109" i="6"/>
  <c r="V109" i="6" s="1"/>
  <c r="J109" i="6"/>
  <c r="U108" i="6"/>
  <c r="V108" i="6" s="1"/>
  <c r="J108" i="6"/>
  <c r="U107" i="6"/>
  <c r="V107" i="6" s="1"/>
  <c r="J107" i="6"/>
  <c r="U106" i="6"/>
  <c r="V106" i="6" s="1"/>
  <c r="J106" i="6"/>
  <c r="U105" i="6"/>
  <c r="V105" i="6" s="1"/>
  <c r="J105" i="6"/>
  <c r="U104" i="6"/>
  <c r="V104" i="6" s="1"/>
  <c r="J104" i="6"/>
  <c r="U103" i="6"/>
  <c r="V103" i="6" s="1"/>
  <c r="J103" i="6"/>
  <c r="U102" i="6"/>
  <c r="V102" i="6" s="1"/>
  <c r="J102" i="6"/>
  <c r="U101" i="6"/>
  <c r="V101" i="6" s="1"/>
  <c r="J101" i="6"/>
  <c r="U100" i="6"/>
  <c r="V100" i="6" s="1"/>
  <c r="J100" i="6"/>
  <c r="U99" i="6"/>
  <c r="V99" i="6" s="1"/>
  <c r="J99" i="6"/>
  <c r="U98" i="6"/>
  <c r="V98" i="6" s="1"/>
  <c r="J98" i="6"/>
  <c r="U97" i="6"/>
  <c r="V97" i="6" s="1"/>
  <c r="J97" i="6"/>
  <c r="U96" i="6"/>
  <c r="V96" i="6" s="1"/>
  <c r="J96" i="6"/>
  <c r="U95" i="6"/>
  <c r="V95" i="6" s="1"/>
  <c r="J95" i="6"/>
  <c r="U94" i="6"/>
  <c r="V94" i="6" s="1"/>
  <c r="J94" i="6"/>
  <c r="U93" i="6"/>
  <c r="V93" i="6" s="1"/>
  <c r="J93" i="6"/>
  <c r="U92" i="6"/>
  <c r="V92" i="6" s="1"/>
  <c r="J92" i="6"/>
  <c r="U91" i="6"/>
  <c r="V91" i="6" s="1"/>
  <c r="J91" i="6"/>
  <c r="U90" i="6"/>
  <c r="V90" i="6" s="1"/>
  <c r="J90" i="6"/>
  <c r="U89" i="6"/>
  <c r="V89" i="6" s="1"/>
  <c r="J89" i="6"/>
  <c r="U88" i="6"/>
  <c r="V88" i="6" s="1"/>
  <c r="J88" i="6"/>
  <c r="U87" i="6"/>
  <c r="V87" i="6" s="1"/>
  <c r="J87" i="6"/>
  <c r="U86" i="6"/>
  <c r="V86" i="6" s="1"/>
  <c r="J86" i="6"/>
  <c r="U85" i="6"/>
  <c r="V85" i="6" s="1"/>
  <c r="J85" i="6"/>
  <c r="U84" i="6"/>
  <c r="V84" i="6" s="1"/>
  <c r="J84" i="6"/>
  <c r="U83" i="6"/>
  <c r="V83" i="6" s="1"/>
  <c r="J83" i="6"/>
  <c r="U82" i="6"/>
  <c r="V82" i="6" s="1"/>
  <c r="J82" i="6"/>
  <c r="U81" i="6"/>
  <c r="V81" i="6" s="1"/>
  <c r="J81" i="6"/>
  <c r="U80" i="6"/>
  <c r="V80" i="6" s="1"/>
  <c r="J80" i="6"/>
  <c r="U79" i="6"/>
  <c r="V79" i="6" s="1"/>
  <c r="J79" i="6"/>
  <c r="U78" i="6"/>
  <c r="V78" i="6" s="1"/>
  <c r="J78" i="6"/>
  <c r="U77" i="6"/>
  <c r="V77" i="6" s="1"/>
  <c r="J77" i="6"/>
  <c r="U76" i="6"/>
  <c r="V76" i="6" s="1"/>
  <c r="J76" i="6"/>
  <c r="U75" i="6"/>
  <c r="V75" i="6" s="1"/>
  <c r="J75" i="6"/>
  <c r="U74" i="6"/>
  <c r="V74" i="6" s="1"/>
  <c r="J74" i="6"/>
  <c r="U73" i="6"/>
  <c r="V73" i="6" s="1"/>
  <c r="J73" i="6"/>
  <c r="U72" i="6"/>
  <c r="V72" i="6" s="1"/>
  <c r="J72" i="6"/>
  <c r="U71" i="6"/>
  <c r="V71" i="6" s="1"/>
  <c r="J71" i="6"/>
  <c r="U70" i="6"/>
  <c r="V70" i="6" s="1"/>
  <c r="J70" i="6"/>
  <c r="U69" i="6"/>
  <c r="V69" i="6" s="1"/>
  <c r="J69" i="6"/>
  <c r="U68" i="6"/>
  <c r="V68" i="6" s="1"/>
  <c r="J68" i="6"/>
  <c r="U67" i="6"/>
  <c r="V67" i="6" s="1"/>
  <c r="J67" i="6"/>
  <c r="U66" i="6"/>
  <c r="V66" i="6" s="1"/>
  <c r="J66" i="6"/>
  <c r="U65" i="6"/>
  <c r="V65" i="6" s="1"/>
  <c r="J65" i="6"/>
  <c r="U64" i="6"/>
  <c r="V64" i="6" s="1"/>
  <c r="J64" i="6"/>
  <c r="U63" i="6"/>
  <c r="V63" i="6" s="1"/>
  <c r="J63" i="6"/>
  <c r="U62" i="6"/>
  <c r="V62" i="6" s="1"/>
  <c r="J62" i="6"/>
  <c r="U61" i="6"/>
  <c r="V61" i="6" s="1"/>
  <c r="J61" i="6"/>
  <c r="U60" i="6"/>
  <c r="V60" i="6" s="1"/>
  <c r="J60" i="6"/>
  <c r="U59" i="6"/>
  <c r="V59" i="6" s="1"/>
  <c r="J59" i="6"/>
  <c r="U58" i="6"/>
  <c r="V58" i="6" s="1"/>
  <c r="J58" i="6"/>
  <c r="U57" i="6"/>
  <c r="V57" i="6" s="1"/>
  <c r="J57" i="6"/>
  <c r="U56" i="6"/>
  <c r="V56" i="6" s="1"/>
  <c r="J56" i="6"/>
  <c r="U55" i="6"/>
  <c r="V55" i="6" s="1"/>
  <c r="J55" i="6"/>
  <c r="U54" i="6"/>
  <c r="V54" i="6" s="1"/>
  <c r="J54" i="6"/>
  <c r="U53" i="6"/>
  <c r="V53" i="6" s="1"/>
  <c r="J53" i="6"/>
  <c r="U52" i="6"/>
  <c r="V52" i="6" s="1"/>
  <c r="J52" i="6"/>
  <c r="U51" i="6"/>
  <c r="V51" i="6" s="1"/>
  <c r="J51" i="6"/>
  <c r="U50" i="6"/>
  <c r="V50" i="6" s="1"/>
  <c r="J50" i="6"/>
  <c r="U49" i="6"/>
  <c r="V49" i="6" s="1"/>
  <c r="J49" i="6"/>
  <c r="U48" i="6"/>
  <c r="V48" i="6" s="1"/>
  <c r="J48" i="6"/>
  <c r="U47" i="6"/>
  <c r="V47" i="6" s="1"/>
  <c r="J47" i="6"/>
  <c r="U46" i="6"/>
  <c r="V46" i="6" s="1"/>
  <c r="J46" i="6"/>
  <c r="U45" i="6"/>
  <c r="V45" i="6" s="1"/>
  <c r="J45" i="6"/>
  <c r="U44" i="6"/>
  <c r="V44" i="6" s="1"/>
  <c r="J44" i="6"/>
  <c r="U43" i="6"/>
  <c r="V43" i="6" s="1"/>
  <c r="J43" i="6"/>
  <c r="U42" i="6"/>
  <c r="V42" i="6" s="1"/>
  <c r="J42" i="6"/>
  <c r="U41" i="6"/>
  <c r="V41" i="6" s="1"/>
  <c r="J41" i="6"/>
  <c r="U40" i="6"/>
  <c r="V40" i="6" s="1"/>
  <c r="J40" i="6"/>
  <c r="U39" i="6"/>
  <c r="V39" i="6" s="1"/>
  <c r="J39" i="6"/>
  <c r="U38" i="6"/>
  <c r="V38" i="6" s="1"/>
  <c r="J38" i="6"/>
  <c r="U37" i="6"/>
  <c r="V37" i="6" s="1"/>
  <c r="J37" i="6"/>
  <c r="U36" i="6"/>
  <c r="V36" i="6" s="1"/>
  <c r="J36" i="6"/>
  <c r="U35" i="6"/>
  <c r="V35" i="6" s="1"/>
  <c r="J35" i="6"/>
  <c r="U34" i="6"/>
  <c r="V34" i="6" s="1"/>
  <c r="J34" i="6"/>
  <c r="U33" i="6"/>
  <c r="V33" i="6" s="1"/>
  <c r="J33" i="6"/>
  <c r="U32" i="6"/>
  <c r="V32" i="6" s="1"/>
  <c r="J32" i="6"/>
  <c r="U31" i="6"/>
  <c r="V31" i="6" s="1"/>
  <c r="J31" i="6"/>
  <c r="U30" i="6"/>
  <c r="V30" i="6" s="1"/>
  <c r="J30" i="6"/>
  <c r="U29" i="6"/>
  <c r="V29" i="6" s="1"/>
  <c r="J29" i="6"/>
  <c r="U28" i="6"/>
  <c r="V28" i="6" s="1"/>
  <c r="J28" i="6"/>
  <c r="U27" i="6"/>
  <c r="V27" i="6" s="1"/>
  <c r="J27" i="6"/>
  <c r="U26" i="6"/>
  <c r="V26" i="6" s="1"/>
  <c r="J26" i="6"/>
  <c r="U25" i="6"/>
  <c r="V25" i="6" s="1"/>
  <c r="J25" i="6"/>
  <c r="U24" i="6"/>
  <c r="V24" i="6" s="1"/>
  <c r="J24" i="6"/>
  <c r="U23" i="6"/>
  <c r="V23" i="6" s="1"/>
  <c r="J23" i="6"/>
  <c r="U22" i="6"/>
  <c r="V22" i="6" s="1"/>
  <c r="J22" i="6"/>
  <c r="U21" i="6"/>
  <c r="V21" i="6" s="1"/>
  <c r="J21" i="6"/>
  <c r="U20" i="6"/>
  <c r="V20" i="6" s="1"/>
  <c r="J20" i="6"/>
  <c r="U19" i="6"/>
  <c r="V19" i="6" s="1"/>
  <c r="J19" i="6"/>
  <c r="U18" i="6"/>
  <c r="V18" i="6" s="1"/>
  <c r="J18" i="6"/>
  <c r="U17" i="6"/>
  <c r="V17" i="6" s="1"/>
  <c r="J17" i="6"/>
  <c r="U16" i="6"/>
  <c r="V16" i="6" s="1"/>
  <c r="J16" i="6"/>
  <c r="U15" i="6"/>
  <c r="V15" i="6" s="1"/>
  <c r="J15" i="6"/>
  <c r="U14" i="6"/>
  <c r="V14" i="6" s="1"/>
  <c r="J14" i="6"/>
  <c r="U13" i="6"/>
  <c r="V13" i="6" s="1"/>
  <c r="J13" i="6"/>
  <c r="U12" i="6"/>
  <c r="V12" i="6" s="1"/>
  <c r="J12" i="6"/>
  <c r="U11" i="6"/>
  <c r="V11" i="6" s="1"/>
  <c r="J11" i="6"/>
  <c r="U10" i="6"/>
  <c r="V10" i="6" s="1"/>
  <c r="J10" i="6"/>
  <c r="U9" i="6"/>
  <c r="V9" i="6" s="1"/>
  <c r="J9" i="6"/>
  <c r="U8" i="6"/>
  <c r="V8" i="6" s="1"/>
  <c r="J8" i="6"/>
  <c r="U7" i="6"/>
  <c r="V7" i="6" s="1"/>
  <c r="J7" i="6"/>
  <c r="K8" i="2"/>
  <c r="AD11" i="6" l="1"/>
  <c r="K11" i="6"/>
  <c r="AD13" i="6"/>
  <c r="K13" i="6"/>
  <c r="AD15" i="6"/>
  <c r="K15" i="6"/>
  <c r="AD17" i="6"/>
  <c r="K17" i="6"/>
  <c r="AD19" i="6"/>
  <c r="K19" i="6"/>
  <c r="AD21" i="6"/>
  <c r="K21" i="6"/>
  <c r="AD23" i="6"/>
  <c r="K23" i="6"/>
  <c r="AD25" i="6"/>
  <c r="K25" i="6"/>
  <c r="AD27" i="6"/>
  <c r="K27" i="6"/>
  <c r="AD29" i="6"/>
  <c r="K29" i="6"/>
  <c r="AD31" i="6"/>
  <c r="K31" i="6"/>
  <c r="AD33" i="6"/>
  <c r="K33" i="6"/>
  <c r="AD35" i="6"/>
  <c r="K35" i="6"/>
  <c r="AD37" i="6"/>
  <c r="K37" i="6"/>
  <c r="AD39" i="6"/>
  <c r="K39" i="6"/>
  <c r="AD41" i="6"/>
  <c r="K41" i="6"/>
  <c r="AD43" i="6"/>
  <c r="K43" i="6"/>
  <c r="AD45" i="6"/>
  <c r="K45" i="6"/>
  <c r="AD47" i="6"/>
  <c r="K47" i="6"/>
  <c r="AD49" i="6"/>
  <c r="K49" i="6"/>
  <c r="AD51" i="6"/>
  <c r="K51" i="6"/>
  <c r="AD53" i="6"/>
  <c r="K53" i="6"/>
  <c r="AD55" i="6"/>
  <c r="K55" i="6"/>
  <c r="AD57" i="6"/>
  <c r="K57" i="6"/>
  <c r="AD59" i="6"/>
  <c r="K59" i="6"/>
  <c r="AD61" i="6"/>
  <c r="K61" i="6"/>
  <c r="AD63" i="6"/>
  <c r="K63" i="6"/>
  <c r="AD65" i="6"/>
  <c r="K65" i="6"/>
  <c r="AD67" i="6"/>
  <c r="K67" i="6"/>
  <c r="AD69" i="6"/>
  <c r="K69" i="6"/>
  <c r="AD71" i="6"/>
  <c r="K71" i="6"/>
  <c r="AD73" i="6"/>
  <c r="K73" i="6"/>
  <c r="AD75" i="6"/>
  <c r="K75" i="6"/>
  <c r="AD77" i="6"/>
  <c r="K77" i="6"/>
  <c r="AD79" i="6"/>
  <c r="K79" i="6"/>
  <c r="AD81" i="6"/>
  <c r="K81" i="6"/>
  <c r="AD83" i="6"/>
  <c r="K83" i="6"/>
  <c r="AD85" i="6"/>
  <c r="K85" i="6"/>
  <c r="AD87" i="6"/>
  <c r="K87" i="6"/>
  <c r="AD89" i="6"/>
  <c r="K89" i="6"/>
  <c r="AD91" i="6"/>
  <c r="K91" i="6"/>
  <c r="AD93" i="6"/>
  <c r="K93" i="6"/>
  <c r="AD95" i="6"/>
  <c r="K95" i="6"/>
  <c r="AD97" i="6"/>
  <c r="K97" i="6"/>
  <c r="AD99" i="6"/>
  <c r="K99" i="6"/>
  <c r="AD101" i="6"/>
  <c r="K101" i="6"/>
  <c r="AD103" i="6"/>
  <c r="K103" i="6"/>
  <c r="AD105" i="6"/>
  <c r="K105" i="6"/>
  <c r="AD107" i="6"/>
  <c r="K107" i="6"/>
  <c r="AD109" i="6"/>
  <c r="K109" i="6"/>
  <c r="AD111" i="6"/>
  <c r="K111" i="6"/>
  <c r="AD113" i="6"/>
  <c r="K113" i="6"/>
  <c r="AD115" i="6"/>
  <c r="K115" i="6"/>
  <c r="AD117" i="6"/>
  <c r="K117" i="6"/>
  <c r="AD119" i="6"/>
  <c r="K119" i="6"/>
  <c r="AD121" i="6"/>
  <c r="K121" i="6"/>
  <c r="AD123" i="6"/>
  <c r="K123" i="6"/>
  <c r="AD125" i="6"/>
  <c r="K125" i="6"/>
  <c r="AD127" i="6"/>
  <c r="K127" i="6"/>
  <c r="AD129" i="6"/>
  <c r="K129" i="6"/>
  <c r="AD131" i="6"/>
  <c r="K131" i="6"/>
  <c r="AD133" i="6"/>
  <c r="K133" i="6"/>
  <c r="AD135" i="6"/>
  <c r="K135" i="6"/>
  <c r="AD137" i="6"/>
  <c r="K137" i="6"/>
  <c r="AD139" i="6"/>
  <c r="K139" i="6"/>
  <c r="AD141" i="6"/>
  <c r="K141" i="6"/>
  <c r="AD143" i="6"/>
  <c r="K143" i="6"/>
  <c r="AD145" i="6"/>
  <c r="K145" i="6"/>
  <c r="AD147" i="6"/>
  <c r="K147" i="6"/>
  <c r="AD149" i="6"/>
  <c r="K149" i="6"/>
  <c r="AD10" i="6"/>
  <c r="K10" i="6"/>
  <c r="AD12" i="6"/>
  <c r="K12" i="6"/>
  <c r="AD14" i="6"/>
  <c r="K14" i="6"/>
  <c r="AD16" i="6"/>
  <c r="K16" i="6"/>
  <c r="AD18" i="6"/>
  <c r="K18" i="6"/>
  <c r="AD20" i="6"/>
  <c r="K20" i="6"/>
  <c r="AD22" i="6"/>
  <c r="K22" i="6"/>
  <c r="AD24" i="6"/>
  <c r="K24" i="6"/>
  <c r="AD26" i="6"/>
  <c r="K26" i="6"/>
  <c r="AD28" i="6"/>
  <c r="K28" i="6"/>
  <c r="AD30" i="6"/>
  <c r="K30" i="6"/>
  <c r="AD32" i="6"/>
  <c r="K32" i="6"/>
  <c r="AD34" i="6"/>
  <c r="K34" i="6"/>
  <c r="AD36" i="6"/>
  <c r="K36" i="6"/>
  <c r="AD38" i="6"/>
  <c r="K38" i="6"/>
  <c r="AD40" i="6"/>
  <c r="K40" i="6"/>
  <c r="AD42" i="6"/>
  <c r="K42" i="6"/>
  <c r="AD44" i="6"/>
  <c r="K44" i="6"/>
  <c r="AD46" i="6"/>
  <c r="K46" i="6"/>
  <c r="AD48" i="6"/>
  <c r="K48" i="6"/>
  <c r="AD50" i="6"/>
  <c r="K50" i="6"/>
  <c r="AD52" i="6"/>
  <c r="K52" i="6"/>
  <c r="AD54" i="6"/>
  <c r="K54" i="6"/>
  <c r="AD56" i="6"/>
  <c r="K56" i="6"/>
  <c r="AD58" i="6"/>
  <c r="K58" i="6"/>
  <c r="AD60" i="6"/>
  <c r="K60" i="6"/>
  <c r="AD62" i="6"/>
  <c r="K62" i="6"/>
  <c r="AD64" i="6"/>
  <c r="K64" i="6"/>
  <c r="AD66" i="6"/>
  <c r="K66" i="6"/>
  <c r="AD68" i="6"/>
  <c r="K68" i="6"/>
  <c r="AD70" i="6"/>
  <c r="K70" i="6"/>
  <c r="AD72" i="6"/>
  <c r="K72" i="6"/>
  <c r="AD74" i="6"/>
  <c r="K74" i="6"/>
  <c r="AD76" i="6"/>
  <c r="K76" i="6"/>
  <c r="AD78" i="6"/>
  <c r="K78" i="6"/>
  <c r="AD80" i="6"/>
  <c r="K80" i="6"/>
  <c r="AD82" i="6"/>
  <c r="K82" i="6"/>
  <c r="AD84" i="6"/>
  <c r="K84" i="6"/>
  <c r="AD86" i="6"/>
  <c r="K86" i="6"/>
  <c r="AD88" i="6"/>
  <c r="K88" i="6"/>
  <c r="AD90" i="6"/>
  <c r="K90" i="6"/>
  <c r="AD92" i="6"/>
  <c r="K92" i="6"/>
  <c r="AD94" i="6"/>
  <c r="K94" i="6"/>
  <c r="AD96" i="6"/>
  <c r="K96" i="6"/>
  <c r="AD98" i="6"/>
  <c r="K98" i="6"/>
  <c r="AD100" i="6"/>
  <c r="K100" i="6"/>
  <c r="AD102" i="6"/>
  <c r="K102" i="6"/>
  <c r="AD104" i="6"/>
  <c r="K104" i="6"/>
  <c r="AD106" i="6"/>
  <c r="K106" i="6"/>
  <c r="AD108" i="6"/>
  <c r="K108" i="6"/>
  <c r="AD110" i="6"/>
  <c r="K110" i="6"/>
  <c r="AD112" i="6"/>
  <c r="K112" i="6"/>
  <c r="AD114" i="6"/>
  <c r="K114" i="6"/>
  <c r="AD116" i="6"/>
  <c r="K116" i="6"/>
  <c r="AD118" i="6"/>
  <c r="K118" i="6"/>
  <c r="AD120" i="6"/>
  <c r="K120" i="6"/>
  <c r="AD122" i="6"/>
  <c r="K122" i="6"/>
  <c r="AD124" i="6"/>
  <c r="K124" i="6"/>
  <c r="AD126" i="6"/>
  <c r="K126" i="6"/>
  <c r="AD128" i="6"/>
  <c r="K128" i="6"/>
  <c r="AD130" i="6"/>
  <c r="K130" i="6"/>
  <c r="AD132" i="6"/>
  <c r="K132" i="6"/>
  <c r="AD134" i="6"/>
  <c r="K134" i="6"/>
  <c r="AD136" i="6"/>
  <c r="K136" i="6"/>
  <c r="AD138" i="6"/>
  <c r="K138" i="6"/>
  <c r="AD140" i="6"/>
  <c r="K140" i="6"/>
  <c r="AD142" i="6"/>
  <c r="K142" i="6"/>
  <c r="AD144" i="6"/>
  <c r="K144" i="6"/>
  <c r="AD146" i="6"/>
  <c r="K146" i="6"/>
  <c r="AD148" i="6"/>
  <c r="K148" i="6"/>
  <c r="AD8" i="6"/>
  <c r="K8" i="6"/>
  <c r="AD9" i="6"/>
  <c r="K9" i="6"/>
  <c r="K7" i="6"/>
  <c r="AC8" i="2"/>
  <c r="L8" i="2"/>
  <c r="M8" i="2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6" i="6"/>
  <c r="L128" i="6"/>
  <c r="L130" i="6"/>
  <c r="L132" i="6"/>
  <c r="L134" i="6"/>
  <c r="L136" i="6"/>
  <c r="L138" i="6"/>
  <c r="L140" i="6"/>
  <c r="L142" i="6"/>
  <c r="L144" i="6"/>
  <c r="X10" i="6"/>
  <c r="Y10" i="6" s="1"/>
  <c r="R9" i="6"/>
  <c r="X9" i="6"/>
  <c r="Q9" i="6"/>
  <c r="Z9" i="6" s="1"/>
  <c r="AA9" i="6" s="1"/>
  <c r="R8" i="6"/>
  <c r="X8" i="6"/>
  <c r="Y8" i="6"/>
  <c r="Q8" i="6"/>
  <c r="Z8" i="6" s="1"/>
  <c r="AA8" i="6" s="1"/>
  <c r="S149" i="6"/>
  <c r="T149" i="6" s="1"/>
  <c r="AB149" i="6"/>
  <c r="S147" i="6"/>
  <c r="T147" i="6" s="1"/>
  <c r="AB147" i="6"/>
  <c r="S145" i="6"/>
  <c r="T145" i="6" s="1"/>
  <c r="AB145" i="6"/>
  <c r="S143" i="6"/>
  <c r="AB143" i="6"/>
  <c r="S141" i="6"/>
  <c r="T141" i="6" s="1"/>
  <c r="AB141" i="6"/>
  <c r="S139" i="6"/>
  <c r="T139" i="6" s="1"/>
  <c r="AB139" i="6"/>
  <c r="S137" i="6"/>
  <c r="T137" i="6" s="1"/>
  <c r="AB137" i="6"/>
  <c r="S135" i="6"/>
  <c r="T135" i="6" s="1"/>
  <c r="AB135" i="6"/>
  <c r="S133" i="6"/>
  <c r="T133" i="6" s="1"/>
  <c r="AB133" i="6"/>
  <c r="S131" i="6"/>
  <c r="T131" i="6" s="1"/>
  <c r="AB131" i="6"/>
  <c r="S129" i="6"/>
  <c r="T129" i="6" s="1"/>
  <c r="AB129" i="6"/>
  <c r="S127" i="6"/>
  <c r="T127" i="6" s="1"/>
  <c r="AB127" i="6"/>
  <c r="S125" i="6"/>
  <c r="T125" i="6" s="1"/>
  <c r="AB125" i="6"/>
  <c r="S123" i="6"/>
  <c r="T123" i="6" s="1"/>
  <c r="AB123" i="6"/>
  <c r="S121" i="6"/>
  <c r="T121" i="6" s="1"/>
  <c r="AB121" i="6"/>
  <c r="S119" i="6"/>
  <c r="T119" i="6" s="1"/>
  <c r="AB119" i="6"/>
  <c r="S117" i="6"/>
  <c r="T117" i="6" s="1"/>
  <c r="AB117" i="6"/>
  <c r="S115" i="6"/>
  <c r="T115" i="6" s="1"/>
  <c r="AB115" i="6"/>
  <c r="S113" i="6"/>
  <c r="T113" i="6" s="1"/>
  <c r="AB113" i="6"/>
  <c r="S111" i="6"/>
  <c r="T111" i="6" s="1"/>
  <c r="AB111" i="6"/>
  <c r="S109" i="6"/>
  <c r="T109" i="6" s="1"/>
  <c r="AB109" i="6"/>
  <c r="S107" i="6"/>
  <c r="T107" i="6" s="1"/>
  <c r="AB107" i="6"/>
  <c r="S105" i="6"/>
  <c r="T105" i="6" s="1"/>
  <c r="AB105" i="6"/>
  <c r="S103" i="6"/>
  <c r="T103" i="6" s="1"/>
  <c r="AB103" i="6"/>
  <c r="S101" i="6"/>
  <c r="T101" i="6" s="1"/>
  <c r="AB101" i="6"/>
  <c r="S99" i="6"/>
  <c r="T99" i="6" s="1"/>
  <c r="AB99" i="6"/>
  <c r="S97" i="6"/>
  <c r="T97" i="6" s="1"/>
  <c r="AB97" i="6"/>
  <c r="S95" i="6"/>
  <c r="T95" i="6" s="1"/>
  <c r="AB95" i="6"/>
  <c r="S93" i="6"/>
  <c r="T93" i="6" s="1"/>
  <c r="AB93" i="6"/>
  <c r="S91" i="6"/>
  <c r="T91" i="6" s="1"/>
  <c r="AB91" i="6"/>
  <c r="S89" i="6"/>
  <c r="T89" i="6" s="1"/>
  <c r="AB89" i="6"/>
  <c r="S87" i="6"/>
  <c r="T87" i="6" s="1"/>
  <c r="AB87" i="6"/>
  <c r="S85" i="6"/>
  <c r="T85" i="6" s="1"/>
  <c r="AB85" i="6"/>
  <c r="S83" i="6"/>
  <c r="T83" i="6" s="1"/>
  <c r="AB83" i="6"/>
  <c r="S81" i="6"/>
  <c r="T81" i="6" s="1"/>
  <c r="AB81" i="6"/>
  <c r="S79" i="6"/>
  <c r="T79" i="6" s="1"/>
  <c r="AB79" i="6"/>
  <c r="S77" i="6"/>
  <c r="T77" i="6" s="1"/>
  <c r="AB77" i="6"/>
  <c r="S75" i="6"/>
  <c r="T75" i="6" s="1"/>
  <c r="AB75" i="6"/>
  <c r="S73" i="6"/>
  <c r="T73" i="6" s="1"/>
  <c r="AB73" i="6"/>
  <c r="S71" i="6"/>
  <c r="T71" i="6" s="1"/>
  <c r="AB71" i="6"/>
  <c r="S69" i="6"/>
  <c r="T69" i="6" s="1"/>
  <c r="AB69" i="6"/>
  <c r="S67" i="6"/>
  <c r="T67" i="6" s="1"/>
  <c r="AB67" i="6"/>
  <c r="S65" i="6"/>
  <c r="T65" i="6" s="1"/>
  <c r="AB65" i="6"/>
  <c r="S63" i="6"/>
  <c r="T63" i="6" s="1"/>
  <c r="AB63" i="6"/>
  <c r="S61" i="6"/>
  <c r="T61" i="6" s="1"/>
  <c r="AB61" i="6"/>
  <c r="S59" i="6"/>
  <c r="T59" i="6" s="1"/>
  <c r="AB59" i="6"/>
  <c r="S57" i="6"/>
  <c r="T57" i="6" s="1"/>
  <c r="AB57" i="6"/>
  <c r="S55" i="6"/>
  <c r="T55" i="6" s="1"/>
  <c r="AB55" i="6"/>
  <c r="S53" i="6"/>
  <c r="T53" i="6" s="1"/>
  <c r="AB53" i="6"/>
  <c r="S51" i="6"/>
  <c r="T51" i="6" s="1"/>
  <c r="AB51" i="6"/>
  <c r="S49" i="6"/>
  <c r="T49" i="6" s="1"/>
  <c r="AB49" i="6"/>
  <c r="S47" i="6"/>
  <c r="T47" i="6" s="1"/>
  <c r="AB47" i="6"/>
  <c r="S45" i="6"/>
  <c r="T45" i="6" s="1"/>
  <c r="AB45" i="6"/>
  <c r="S43" i="6"/>
  <c r="T43" i="6" s="1"/>
  <c r="AB43" i="6"/>
  <c r="S41" i="6"/>
  <c r="T41" i="6" s="1"/>
  <c r="AB41" i="6"/>
  <c r="S39" i="6"/>
  <c r="T39" i="6" s="1"/>
  <c r="AB39" i="6"/>
  <c r="S37" i="6"/>
  <c r="T37" i="6" s="1"/>
  <c r="AB37" i="6"/>
  <c r="S35" i="6"/>
  <c r="T35" i="6" s="1"/>
  <c r="AB35" i="6"/>
  <c r="S33" i="6"/>
  <c r="T33" i="6" s="1"/>
  <c r="AB33" i="6"/>
  <c r="S31" i="6"/>
  <c r="T31" i="6" s="1"/>
  <c r="AB31" i="6"/>
  <c r="S29" i="6"/>
  <c r="T29" i="6" s="1"/>
  <c r="AB29" i="6"/>
  <c r="S27" i="6"/>
  <c r="T27" i="6" s="1"/>
  <c r="AB27" i="6"/>
  <c r="S25" i="6"/>
  <c r="T25" i="6" s="1"/>
  <c r="AB25" i="6"/>
  <c r="S23" i="6"/>
  <c r="T23" i="6" s="1"/>
  <c r="AB23" i="6"/>
  <c r="S21" i="6"/>
  <c r="T21" i="6" s="1"/>
  <c r="AB21" i="6"/>
  <c r="S19" i="6"/>
  <c r="T19" i="6" s="1"/>
  <c r="AB19" i="6"/>
  <c r="S17" i="6"/>
  <c r="T17" i="6" s="1"/>
  <c r="AB17" i="6"/>
  <c r="T143" i="6"/>
  <c r="S148" i="6"/>
  <c r="T148" i="6" s="1"/>
  <c r="AB148" i="6"/>
  <c r="S146" i="6"/>
  <c r="T146" i="6" s="1"/>
  <c r="AB146" i="6"/>
  <c r="S144" i="6"/>
  <c r="T144" i="6" s="1"/>
  <c r="AB144" i="6"/>
  <c r="S142" i="6"/>
  <c r="T142" i="6" s="1"/>
  <c r="AB142" i="6"/>
  <c r="S140" i="6"/>
  <c r="T140" i="6" s="1"/>
  <c r="AB140" i="6"/>
  <c r="S138" i="6"/>
  <c r="T138" i="6" s="1"/>
  <c r="AB138" i="6"/>
  <c r="S136" i="6"/>
  <c r="T136" i="6" s="1"/>
  <c r="AB136" i="6"/>
  <c r="S134" i="6"/>
  <c r="T134" i="6" s="1"/>
  <c r="AB134" i="6"/>
  <c r="S132" i="6"/>
  <c r="T132" i="6" s="1"/>
  <c r="AB132" i="6"/>
  <c r="S130" i="6"/>
  <c r="T130" i="6" s="1"/>
  <c r="AB130" i="6"/>
  <c r="S128" i="6"/>
  <c r="T128" i="6" s="1"/>
  <c r="AB128" i="6"/>
  <c r="S126" i="6"/>
  <c r="T126" i="6" s="1"/>
  <c r="AB126" i="6"/>
  <c r="S124" i="6"/>
  <c r="T124" i="6" s="1"/>
  <c r="AB124" i="6"/>
  <c r="S122" i="6"/>
  <c r="T122" i="6" s="1"/>
  <c r="AB122" i="6"/>
  <c r="S120" i="6"/>
  <c r="T120" i="6" s="1"/>
  <c r="AB120" i="6"/>
  <c r="S118" i="6"/>
  <c r="T118" i="6" s="1"/>
  <c r="AB118" i="6"/>
  <c r="S116" i="6"/>
  <c r="T116" i="6" s="1"/>
  <c r="AB116" i="6"/>
  <c r="S114" i="6"/>
  <c r="T114" i="6" s="1"/>
  <c r="AB114" i="6"/>
  <c r="S112" i="6"/>
  <c r="T112" i="6" s="1"/>
  <c r="AB112" i="6"/>
  <c r="S110" i="6"/>
  <c r="T110" i="6" s="1"/>
  <c r="AB110" i="6"/>
  <c r="S108" i="6"/>
  <c r="T108" i="6" s="1"/>
  <c r="AB108" i="6"/>
  <c r="S106" i="6"/>
  <c r="T106" i="6" s="1"/>
  <c r="AB106" i="6"/>
  <c r="S104" i="6"/>
  <c r="T104" i="6" s="1"/>
  <c r="AB104" i="6"/>
  <c r="S102" i="6"/>
  <c r="T102" i="6" s="1"/>
  <c r="AB102" i="6"/>
  <c r="S100" i="6"/>
  <c r="T100" i="6" s="1"/>
  <c r="AB100" i="6"/>
  <c r="S98" i="6"/>
  <c r="T98" i="6" s="1"/>
  <c r="AB98" i="6"/>
  <c r="S96" i="6"/>
  <c r="T96" i="6" s="1"/>
  <c r="AB96" i="6"/>
  <c r="S94" i="6"/>
  <c r="T94" i="6" s="1"/>
  <c r="AB94" i="6"/>
  <c r="S92" i="6"/>
  <c r="T92" i="6" s="1"/>
  <c r="AB92" i="6"/>
  <c r="S90" i="6"/>
  <c r="T90" i="6" s="1"/>
  <c r="AB90" i="6"/>
  <c r="S88" i="6"/>
  <c r="T88" i="6" s="1"/>
  <c r="AB88" i="6"/>
  <c r="S86" i="6"/>
  <c r="T86" i="6" s="1"/>
  <c r="AB86" i="6"/>
  <c r="S84" i="6"/>
  <c r="T84" i="6" s="1"/>
  <c r="AB84" i="6"/>
  <c r="S82" i="6"/>
  <c r="T82" i="6" s="1"/>
  <c r="AB82" i="6"/>
  <c r="S80" i="6"/>
  <c r="T80" i="6" s="1"/>
  <c r="AB80" i="6"/>
  <c r="S78" i="6"/>
  <c r="T78" i="6" s="1"/>
  <c r="AB78" i="6"/>
  <c r="S76" i="6"/>
  <c r="T76" i="6" s="1"/>
  <c r="AB76" i="6"/>
  <c r="S74" i="6"/>
  <c r="T74" i="6" s="1"/>
  <c r="AB74" i="6"/>
  <c r="S72" i="6"/>
  <c r="T72" i="6" s="1"/>
  <c r="AB72" i="6"/>
  <c r="S70" i="6"/>
  <c r="T70" i="6" s="1"/>
  <c r="AB70" i="6"/>
  <c r="S68" i="6"/>
  <c r="T68" i="6" s="1"/>
  <c r="AB68" i="6"/>
  <c r="S66" i="6"/>
  <c r="T66" i="6" s="1"/>
  <c r="AB66" i="6"/>
  <c r="S64" i="6"/>
  <c r="T64" i="6" s="1"/>
  <c r="AB64" i="6"/>
  <c r="S62" i="6"/>
  <c r="T62" i="6" s="1"/>
  <c r="AB62" i="6"/>
  <c r="S60" i="6"/>
  <c r="T60" i="6" s="1"/>
  <c r="AB60" i="6"/>
  <c r="S58" i="6"/>
  <c r="T58" i="6" s="1"/>
  <c r="AB58" i="6"/>
  <c r="S56" i="6"/>
  <c r="T56" i="6" s="1"/>
  <c r="AB56" i="6"/>
  <c r="S54" i="6"/>
  <c r="T54" i="6" s="1"/>
  <c r="AB54" i="6"/>
  <c r="S52" i="6"/>
  <c r="T52" i="6" s="1"/>
  <c r="AB52" i="6"/>
  <c r="S50" i="6"/>
  <c r="T50" i="6" s="1"/>
  <c r="AB50" i="6"/>
  <c r="S48" i="6"/>
  <c r="T48" i="6" s="1"/>
  <c r="AB48" i="6"/>
  <c r="S46" i="6"/>
  <c r="T46" i="6" s="1"/>
  <c r="AB46" i="6"/>
  <c r="S44" i="6"/>
  <c r="T44" i="6" s="1"/>
  <c r="AB44" i="6"/>
  <c r="S42" i="6"/>
  <c r="T42" i="6" s="1"/>
  <c r="AB42" i="6"/>
  <c r="S40" i="6"/>
  <c r="T40" i="6" s="1"/>
  <c r="AB40" i="6"/>
  <c r="S38" i="6"/>
  <c r="T38" i="6" s="1"/>
  <c r="AB38" i="6"/>
  <c r="S36" i="6"/>
  <c r="T36" i="6" s="1"/>
  <c r="AB36" i="6"/>
  <c r="S34" i="6"/>
  <c r="T34" i="6" s="1"/>
  <c r="AB34" i="6"/>
  <c r="S32" i="6"/>
  <c r="T32" i="6" s="1"/>
  <c r="AB32" i="6"/>
  <c r="S30" i="6"/>
  <c r="T30" i="6" s="1"/>
  <c r="AB30" i="6"/>
  <c r="S28" i="6"/>
  <c r="T28" i="6" s="1"/>
  <c r="AB28" i="6"/>
  <c r="S26" i="6"/>
  <c r="T26" i="6" s="1"/>
  <c r="AB26" i="6"/>
  <c r="S24" i="6"/>
  <c r="T24" i="6" s="1"/>
  <c r="AB24" i="6"/>
  <c r="S22" i="6"/>
  <c r="T22" i="6" s="1"/>
  <c r="AB22" i="6"/>
  <c r="S20" i="6"/>
  <c r="T20" i="6" s="1"/>
  <c r="AB20" i="6"/>
  <c r="S18" i="6"/>
  <c r="T18" i="6" s="1"/>
  <c r="AB18" i="6"/>
  <c r="S16" i="6"/>
  <c r="T16" i="6" s="1"/>
  <c r="AB16" i="6"/>
  <c r="X7" i="6"/>
  <c r="L146" i="6"/>
  <c r="L148" i="6"/>
  <c r="L125" i="6"/>
  <c r="L127" i="6"/>
  <c r="L129" i="6"/>
  <c r="L131" i="6"/>
  <c r="L133" i="6"/>
  <c r="L135" i="6"/>
  <c r="L137" i="6"/>
  <c r="L139" i="6"/>
  <c r="L141" i="6"/>
  <c r="L143" i="6"/>
  <c r="L145" i="6"/>
  <c r="Q14" i="6"/>
  <c r="AA14" i="6" s="1"/>
  <c r="AC14" i="6" s="1"/>
  <c r="R14" i="6"/>
  <c r="Q12" i="6"/>
  <c r="AA12" i="6" s="1"/>
  <c r="AC12" i="6" s="1"/>
  <c r="R12" i="6"/>
  <c r="Q10" i="6"/>
  <c r="Z10" i="6" s="1"/>
  <c r="AA10" i="6" s="1"/>
  <c r="R10" i="6"/>
  <c r="Q7" i="6"/>
  <c r="Q15" i="6"/>
  <c r="AA15" i="6" s="1"/>
  <c r="AC15" i="6" s="1"/>
  <c r="R15" i="6"/>
  <c r="Q13" i="6"/>
  <c r="AA13" i="6" s="1"/>
  <c r="AC13" i="6" s="1"/>
  <c r="R13" i="6"/>
  <c r="Q11" i="6"/>
  <c r="AA11" i="6" s="1"/>
  <c r="AC11" i="6" s="1"/>
  <c r="R11" i="6"/>
  <c r="L147" i="6"/>
  <c r="L149" i="6"/>
  <c r="P7" i="1"/>
  <c r="R7" i="1" s="1"/>
  <c r="S7" i="1"/>
  <c r="U7" i="1"/>
  <c r="V7" i="1" s="1"/>
  <c r="Y12" i="2"/>
  <c r="Y13" i="2"/>
  <c r="Y15" i="2"/>
  <c r="Y16" i="2"/>
  <c r="Y17" i="2"/>
  <c r="Y18" i="2"/>
  <c r="Y19" i="2"/>
  <c r="Y20" i="2"/>
  <c r="Y21" i="2"/>
  <c r="Y22" i="2"/>
  <c r="Y23" i="2"/>
  <c r="Y24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U8" i="1"/>
  <c r="V8" i="1" s="1"/>
  <c r="X8" i="1" s="1"/>
  <c r="Y8" i="1" s="1"/>
  <c r="U14" i="2"/>
  <c r="U15" i="2"/>
  <c r="V15" i="2" s="1"/>
  <c r="U16" i="2"/>
  <c r="U17" i="2"/>
  <c r="V17" i="2" s="1"/>
  <c r="U18" i="2"/>
  <c r="U19" i="2"/>
  <c r="V19" i="2" s="1"/>
  <c r="U20" i="2"/>
  <c r="V20" i="2" s="1"/>
  <c r="U21" i="2"/>
  <c r="V21" i="2" s="1"/>
  <c r="U22" i="2"/>
  <c r="U23" i="2"/>
  <c r="V23" i="2" s="1"/>
  <c r="U24" i="2"/>
  <c r="U25" i="2"/>
  <c r="V25" i="2" s="1"/>
  <c r="U26" i="2"/>
  <c r="U27" i="2"/>
  <c r="V27" i="2" s="1"/>
  <c r="U28" i="2"/>
  <c r="U29" i="2"/>
  <c r="V29" i="2" s="1"/>
  <c r="U30" i="2"/>
  <c r="U31" i="2"/>
  <c r="V31" i="2" s="1"/>
  <c r="U32" i="2"/>
  <c r="V32" i="2" s="1"/>
  <c r="U33" i="2"/>
  <c r="V33" i="2" s="1"/>
  <c r="U34" i="2"/>
  <c r="U35" i="2"/>
  <c r="V35" i="2" s="1"/>
  <c r="U36" i="2"/>
  <c r="U37" i="2"/>
  <c r="V37" i="2" s="1"/>
  <c r="U38" i="2"/>
  <c r="U39" i="2"/>
  <c r="V39" i="2" s="1"/>
  <c r="U40" i="2"/>
  <c r="V40" i="2" s="1"/>
  <c r="U41" i="2"/>
  <c r="V41" i="2" s="1"/>
  <c r="U42" i="2"/>
  <c r="U43" i="2"/>
  <c r="V43" i="2" s="1"/>
  <c r="U44" i="2"/>
  <c r="U45" i="2"/>
  <c r="V45" i="2" s="1"/>
  <c r="U46" i="2"/>
  <c r="U47" i="2"/>
  <c r="V47" i="2" s="1"/>
  <c r="U48" i="2"/>
  <c r="V48" i="2" s="1"/>
  <c r="U49" i="2"/>
  <c r="V49" i="2" s="1"/>
  <c r="U50" i="2"/>
  <c r="U51" i="2"/>
  <c r="V51" i="2" s="1"/>
  <c r="U52" i="2"/>
  <c r="U53" i="2"/>
  <c r="V53" i="2" s="1"/>
  <c r="U54" i="2"/>
  <c r="U55" i="2"/>
  <c r="V55" i="2" s="1"/>
  <c r="U56" i="2"/>
  <c r="V56" i="2" s="1"/>
  <c r="U57" i="2"/>
  <c r="V57" i="2" s="1"/>
  <c r="U58" i="2"/>
  <c r="U59" i="2"/>
  <c r="V59" i="2" s="1"/>
  <c r="U60" i="2"/>
  <c r="U61" i="2"/>
  <c r="V61" i="2" s="1"/>
  <c r="U62" i="2"/>
  <c r="U63" i="2"/>
  <c r="V63" i="2" s="1"/>
  <c r="U64" i="2"/>
  <c r="V64" i="2" s="1"/>
  <c r="U65" i="2"/>
  <c r="V65" i="2" s="1"/>
  <c r="U66" i="2"/>
  <c r="U67" i="2"/>
  <c r="V67" i="2" s="1"/>
  <c r="U68" i="2"/>
  <c r="U69" i="2"/>
  <c r="V69" i="2" s="1"/>
  <c r="U70" i="2"/>
  <c r="U71" i="2"/>
  <c r="V71" i="2" s="1"/>
  <c r="U72" i="2"/>
  <c r="V72" i="2" s="1"/>
  <c r="U73" i="2"/>
  <c r="V73" i="2" s="1"/>
  <c r="U74" i="2"/>
  <c r="U75" i="2"/>
  <c r="V75" i="2" s="1"/>
  <c r="U76" i="2"/>
  <c r="U77" i="2"/>
  <c r="V77" i="2" s="1"/>
  <c r="U78" i="2"/>
  <c r="U79" i="2"/>
  <c r="V79" i="2" s="1"/>
  <c r="U80" i="2"/>
  <c r="V80" i="2" s="1"/>
  <c r="U81" i="2"/>
  <c r="V81" i="2" s="1"/>
  <c r="U82" i="2"/>
  <c r="U83" i="2"/>
  <c r="V83" i="2" s="1"/>
  <c r="U84" i="2"/>
  <c r="U85" i="2"/>
  <c r="V85" i="2" s="1"/>
  <c r="U86" i="2"/>
  <c r="U87" i="2"/>
  <c r="V87" i="2" s="1"/>
  <c r="U88" i="2"/>
  <c r="V88" i="2" s="1"/>
  <c r="U89" i="2"/>
  <c r="V89" i="2" s="1"/>
  <c r="U90" i="2"/>
  <c r="U91" i="2"/>
  <c r="V91" i="2" s="1"/>
  <c r="U92" i="2"/>
  <c r="U93" i="2"/>
  <c r="V93" i="2" s="1"/>
  <c r="U94" i="2"/>
  <c r="U95" i="2"/>
  <c r="V95" i="2" s="1"/>
  <c r="U96" i="2"/>
  <c r="V96" i="2" s="1"/>
  <c r="U97" i="2"/>
  <c r="V97" i="2" s="1"/>
  <c r="U98" i="2"/>
  <c r="U99" i="2"/>
  <c r="V99" i="2" s="1"/>
  <c r="U100" i="2"/>
  <c r="U101" i="2"/>
  <c r="V101" i="2" s="1"/>
  <c r="U102" i="2"/>
  <c r="U103" i="2"/>
  <c r="V103" i="2" s="1"/>
  <c r="U104" i="2"/>
  <c r="V104" i="2" s="1"/>
  <c r="U105" i="2"/>
  <c r="V105" i="2" s="1"/>
  <c r="U106" i="2"/>
  <c r="U107" i="2"/>
  <c r="V107" i="2" s="1"/>
  <c r="U108" i="2"/>
  <c r="U109" i="2"/>
  <c r="V109" i="2" s="1"/>
  <c r="U110" i="2"/>
  <c r="U111" i="2"/>
  <c r="V111" i="2" s="1"/>
  <c r="U112" i="2"/>
  <c r="V112" i="2" s="1"/>
  <c r="U113" i="2"/>
  <c r="V113" i="2" s="1"/>
  <c r="U114" i="2"/>
  <c r="U115" i="2"/>
  <c r="V115" i="2" s="1"/>
  <c r="U116" i="2"/>
  <c r="U117" i="2"/>
  <c r="V117" i="2" s="1"/>
  <c r="U118" i="2"/>
  <c r="U119" i="2"/>
  <c r="V119" i="2" s="1"/>
  <c r="U120" i="2"/>
  <c r="V120" i="2" s="1"/>
  <c r="U121" i="2"/>
  <c r="V121" i="2" s="1"/>
  <c r="U122" i="2"/>
  <c r="U123" i="2"/>
  <c r="V123" i="2" s="1"/>
  <c r="U124" i="2"/>
  <c r="U125" i="2"/>
  <c r="V125" i="2" s="1"/>
  <c r="U126" i="2"/>
  <c r="U127" i="2"/>
  <c r="V127" i="2" s="1"/>
  <c r="U128" i="2"/>
  <c r="V128" i="2" s="1"/>
  <c r="U129" i="2"/>
  <c r="V129" i="2" s="1"/>
  <c r="U130" i="2"/>
  <c r="U131" i="2"/>
  <c r="V131" i="2" s="1"/>
  <c r="U132" i="2"/>
  <c r="U133" i="2"/>
  <c r="V133" i="2" s="1"/>
  <c r="U134" i="2"/>
  <c r="U135" i="2"/>
  <c r="V135" i="2" s="1"/>
  <c r="U136" i="2"/>
  <c r="V136" i="2" s="1"/>
  <c r="U137" i="2"/>
  <c r="V137" i="2" s="1"/>
  <c r="U138" i="2"/>
  <c r="U139" i="2"/>
  <c r="V139" i="2" s="1"/>
  <c r="U140" i="2"/>
  <c r="U141" i="2"/>
  <c r="V141" i="2" s="1"/>
  <c r="U142" i="2"/>
  <c r="U143" i="2"/>
  <c r="V143" i="2" s="1"/>
  <c r="U144" i="2"/>
  <c r="V144" i="2" s="1"/>
  <c r="U145" i="2"/>
  <c r="V145" i="2" s="1"/>
  <c r="U146" i="2"/>
  <c r="U147" i="2"/>
  <c r="V147" i="2" s="1"/>
  <c r="U148" i="2"/>
  <c r="U149" i="2"/>
  <c r="V149" i="2" s="1"/>
  <c r="U8" i="2"/>
  <c r="V8" i="2" s="1"/>
  <c r="U9" i="2"/>
  <c r="V9" i="2" s="1"/>
  <c r="Z9" i="2" s="1"/>
  <c r="AA9" i="2" s="1"/>
  <c r="U10" i="2"/>
  <c r="V10" i="2" s="1"/>
  <c r="U11" i="2"/>
  <c r="U12" i="2"/>
  <c r="V12" i="2" s="1"/>
  <c r="U13" i="2"/>
  <c r="V13" i="2" s="1"/>
  <c r="U7" i="2"/>
  <c r="V7" i="2" s="1"/>
  <c r="U9" i="1"/>
  <c r="U10" i="1"/>
  <c r="V10" i="1" s="1"/>
  <c r="U11" i="1"/>
  <c r="V11" i="1" s="1"/>
  <c r="U12" i="1"/>
  <c r="V12" i="1" s="1"/>
  <c r="U13" i="1"/>
  <c r="U14" i="1"/>
  <c r="U15" i="1"/>
  <c r="V15" i="1" s="1"/>
  <c r="U16" i="1"/>
  <c r="V16" i="1" s="1"/>
  <c r="U17" i="1"/>
  <c r="U18" i="1"/>
  <c r="V18" i="1" s="1"/>
  <c r="U19" i="1"/>
  <c r="V19" i="1" s="1"/>
  <c r="U20" i="1"/>
  <c r="U21" i="1"/>
  <c r="U22" i="1"/>
  <c r="U23" i="1"/>
  <c r="V23" i="1" s="1"/>
  <c r="U24" i="1"/>
  <c r="V24" i="1" s="1"/>
  <c r="U25" i="1"/>
  <c r="U26" i="1"/>
  <c r="V26" i="1" s="1"/>
  <c r="U27" i="1"/>
  <c r="V27" i="1" s="1"/>
  <c r="U28" i="1"/>
  <c r="V28" i="1" s="1"/>
  <c r="U29" i="1"/>
  <c r="U30" i="1"/>
  <c r="U31" i="1"/>
  <c r="V31" i="1" s="1"/>
  <c r="U32" i="1"/>
  <c r="V32" i="1" s="1"/>
  <c r="U33" i="1"/>
  <c r="U34" i="1"/>
  <c r="V34" i="1" s="1"/>
  <c r="U35" i="1"/>
  <c r="V35" i="1" s="1"/>
  <c r="U36" i="1"/>
  <c r="U37" i="1"/>
  <c r="U38" i="1"/>
  <c r="V38" i="1" s="1"/>
  <c r="U39" i="1"/>
  <c r="V39" i="1" s="1"/>
  <c r="U40" i="1"/>
  <c r="V40" i="1" s="1"/>
  <c r="U41" i="1"/>
  <c r="U42" i="1"/>
  <c r="U43" i="1"/>
  <c r="V43" i="1" s="1"/>
  <c r="U44" i="1"/>
  <c r="V44" i="1" s="1"/>
  <c r="U45" i="1"/>
  <c r="U46" i="1"/>
  <c r="V46" i="1" s="1"/>
  <c r="U47" i="1"/>
  <c r="V47" i="1" s="1"/>
  <c r="U48" i="1"/>
  <c r="V48" i="1" s="1"/>
  <c r="U49" i="1"/>
  <c r="U50" i="1"/>
  <c r="U51" i="1"/>
  <c r="V51" i="1" s="1"/>
  <c r="U52" i="1"/>
  <c r="U53" i="1"/>
  <c r="U54" i="1"/>
  <c r="V54" i="1" s="1"/>
  <c r="U55" i="1"/>
  <c r="V55" i="1" s="1"/>
  <c r="U56" i="1"/>
  <c r="V56" i="1" s="1"/>
  <c r="U57" i="1"/>
  <c r="U58" i="1"/>
  <c r="U59" i="1"/>
  <c r="V59" i="1" s="1"/>
  <c r="U60" i="1"/>
  <c r="V60" i="1" s="1"/>
  <c r="U61" i="1"/>
  <c r="U62" i="1"/>
  <c r="V62" i="1" s="1"/>
  <c r="U63" i="1"/>
  <c r="V63" i="1" s="1"/>
  <c r="U64" i="1"/>
  <c r="V64" i="1" s="1"/>
  <c r="U65" i="1"/>
  <c r="U66" i="1"/>
  <c r="U67" i="1"/>
  <c r="V67" i="1" s="1"/>
  <c r="U68" i="1"/>
  <c r="U69" i="1"/>
  <c r="U70" i="1"/>
  <c r="U71" i="1"/>
  <c r="V71" i="1" s="1"/>
  <c r="U72" i="1"/>
  <c r="V72" i="1" s="1"/>
  <c r="U73" i="1"/>
  <c r="U74" i="1"/>
  <c r="V74" i="1" s="1"/>
  <c r="U75" i="1"/>
  <c r="V75" i="1" s="1"/>
  <c r="U76" i="1"/>
  <c r="V76" i="1" s="1"/>
  <c r="U77" i="1"/>
  <c r="U78" i="1"/>
  <c r="U79" i="1"/>
  <c r="V79" i="1" s="1"/>
  <c r="U80" i="1"/>
  <c r="V80" i="1" s="1"/>
  <c r="U81" i="1"/>
  <c r="U82" i="1"/>
  <c r="V82" i="1" s="1"/>
  <c r="U83" i="1"/>
  <c r="V83" i="1" s="1"/>
  <c r="U84" i="1"/>
  <c r="U85" i="1"/>
  <c r="U86" i="1"/>
  <c r="U87" i="1"/>
  <c r="V87" i="1" s="1"/>
  <c r="U88" i="1"/>
  <c r="V88" i="1" s="1"/>
  <c r="U89" i="1"/>
  <c r="U90" i="1"/>
  <c r="V90" i="1" s="1"/>
  <c r="U91" i="1"/>
  <c r="V91" i="1" s="1"/>
  <c r="U92" i="1"/>
  <c r="V92" i="1" s="1"/>
  <c r="U93" i="1"/>
  <c r="U94" i="1"/>
  <c r="U95" i="1"/>
  <c r="V95" i="1" s="1"/>
  <c r="U96" i="1"/>
  <c r="V96" i="1" s="1"/>
  <c r="U97" i="1"/>
  <c r="U98" i="1"/>
  <c r="V98" i="1" s="1"/>
  <c r="U99" i="1"/>
  <c r="V99" i="1" s="1"/>
  <c r="U100" i="1"/>
  <c r="U101" i="1"/>
  <c r="V101" i="1" s="1"/>
  <c r="U102" i="1"/>
  <c r="V102" i="1" s="1"/>
  <c r="U103" i="1"/>
  <c r="U104" i="1"/>
  <c r="V104" i="1" s="1"/>
  <c r="U105" i="1"/>
  <c r="V105" i="1" s="1"/>
  <c r="U106" i="1"/>
  <c r="V106" i="1" s="1"/>
  <c r="U107" i="1"/>
  <c r="V107" i="1" s="1"/>
  <c r="U108" i="1"/>
  <c r="U109" i="1"/>
  <c r="V109" i="1" s="1"/>
  <c r="U110" i="1"/>
  <c r="V110" i="1" s="1"/>
  <c r="U111" i="1"/>
  <c r="V111" i="1" s="1"/>
  <c r="U112" i="1"/>
  <c r="V112" i="1" s="1"/>
  <c r="U113" i="1"/>
  <c r="U114" i="1"/>
  <c r="V114" i="1" s="1"/>
  <c r="U115" i="1"/>
  <c r="V115" i="1" s="1"/>
  <c r="U116" i="1"/>
  <c r="V116" i="1" s="1"/>
  <c r="U117" i="1"/>
  <c r="V117" i="1" s="1"/>
  <c r="U118" i="1"/>
  <c r="V118" i="1" s="1"/>
  <c r="U119" i="1"/>
  <c r="V119" i="1" s="1"/>
  <c r="U120" i="1"/>
  <c r="V120" i="1" s="1"/>
  <c r="U121" i="1"/>
  <c r="V121" i="1" s="1"/>
  <c r="U122" i="1"/>
  <c r="V122" i="1" s="1"/>
  <c r="U123" i="1"/>
  <c r="V123" i="1" s="1"/>
  <c r="U124" i="1"/>
  <c r="V124" i="1" s="1"/>
  <c r="U125" i="1"/>
  <c r="V125" i="1" s="1"/>
  <c r="U126" i="1"/>
  <c r="V126" i="1" s="1"/>
  <c r="U127" i="1"/>
  <c r="V127" i="1" s="1"/>
  <c r="U128" i="1"/>
  <c r="V128" i="1" s="1"/>
  <c r="U129" i="1"/>
  <c r="U130" i="1"/>
  <c r="V130" i="1" s="1"/>
  <c r="U131" i="1"/>
  <c r="V131" i="1" s="1"/>
  <c r="U132" i="1"/>
  <c r="V132" i="1" s="1"/>
  <c r="U133" i="1"/>
  <c r="V133" i="1" s="1"/>
  <c r="U134" i="1"/>
  <c r="V134" i="1" s="1"/>
  <c r="U135" i="1"/>
  <c r="V135" i="1" s="1"/>
  <c r="U136" i="1"/>
  <c r="U137" i="1"/>
  <c r="V137" i="1" s="1"/>
  <c r="U138" i="1"/>
  <c r="V138" i="1" s="1"/>
  <c r="U139" i="1"/>
  <c r="V139" i="1" s="1"/>
  <c r="U140" i="1"/>
  <c r="V140" i="1" s="1"/>
  <c r="U141" i="1"/>
  <c r="V141" i="1" s="1"/>
  <c r="U142" i="1"/>
  <c r="V142" i="1" s="1"/>
  <c r="U143" i="1"/>
  <c r="V143" i="1" s="1"/>
  <c r="U144" i="1"/>
  <c r="U145" i="1"/>
  <c r="U146" i="1"/>
  <c r="V146" i="1" s="1"/>
  <c r="U147" i="1"/>
  <c r="V147" i="1" s="1"/>
  <c r="U149" i="1"/>
  <c r="V149" i="1" s="1"/>
  <c r="K7" i="2"/>
  <c r="L7" i="2" s="1"/>
  <c r="S8" i="1"/>
  <c r="P9" i="1"/>
  <c r="R9" i="1" s="1"/>
  <c r="Q9" i="1"/>
  <c r="S9" i="1" s="1"/>
  <c r="P10" i="1"/>
  <c r="Q10" i="1"/>
  <c r="S10" i="1" s="1"/>
  <c r="P11" i="1"/>
  <c r="Q11" i="1"/>
  <c r="S11" i="1" s="1"/>
  <c r="P12" i="1"/>
  <c r="Q12" i="1"/>
  <c r="S12" i="1" s="1"/>
  <c r="P13" i="1"/>
  <c r="Q13" i="1"/>
  <c r="S13" i="1" s="1"/>
  <c r="P14" i="1"/>
  <c r="Q14" i="1"/>
  <c r="S14" i="1" s="1"/>
  <c r="P15" i="1"/>
  <c r="Q15" i="1"/>
  <c r="S15" i="1" s="1"/>
  <c r="P16" i="1"/>
  <c r="Q16" i="1"/>
  <c r="S16" i="1" s="1"/>
  <c r="P17" i="1"/>
  <c r="Q17" i="1"/>
  <c r="S17" i="1" s="1"/>
  <c r="P18" i="1"/>
  <c r="R18" i="1" s="1"/>
  <c r="Q18" i="1"/>
  <c r="S18" i="1" s="1"/>
  <c r="P19" i="1"/>
  <c r="Q19" i="1"/>
  <c r="S19" i="1" s="1"/>
  <c r="P20" i="1"/>
  <c r="Q20" i="1"/>
  <c r="S20" i="1" s="1"/>
  <c r="P21" i="1"/>
  <c r="Q21" i="1"/>
  <c r="S21" i="1" s="1"/>
  <c r="P22" i="1"/>
  <c r="Q22" i="1"/>
  <c r="S22" i="1" s="1"/>
  <c r="P23" i="1"/>
  <c r="Q23" i="1"/>
  <c r="S23" i="1" s="1"/>
  <c r="P24" i="1"/>
  <c r="Q24" i="1"/>
  <c r="S24" i="1" s="1"/>
  <c r="P25" i="1"/>
  <c r="Q25" i="1"/>
  <c r="S25" i="1" s="1"/>
  <c r="P26" i="1"/>
  <c r="Q26" i="1"/>
  <c r="S26" i="1" s="1"/>
  <c r="P27" i="1"/>
  <c r="Q27" i="1"/>
  <c r="S27" i="1" s="1"/>
  <c r="P28" i="1"/>
  <c r="Q28" i="1"/>
  <c r="S28" i="1" s="1"/>
  <c r="P29" i="1"/>
  <c r="Q29" i="1"/>
  <c r="P30" i="1"/>
  <c r="Q30" i="1"/>
  <c r="S30" i="1" s="1"/>
  <c r="P31" i="1"/>
  <c r="Q31" i="1"/>
  <c r="P32" i="1"/>
  <c r="Q32" i="1"/>
  <c r="S32" i="1" s="1"/>
  <c r="P33" i="1"/>
  <c r="Q33" i="1"/>
  <c r="P34" i="1"/>
  <c r="Q34" i="1"/>
  <c r="S34" i="1" s="1"/>
  <c r="P35" i="1"/>
  <c r="Q35" i="1"/>
  <c r="P36" i="1"/>
  <c r="Q36" i="1"/>
  <c r="S36" i="1" s="1"/>
  <c r="P37" i="1"/>
  <c r="Q37" i="1"/>
  <c r="P38" i="1"/>
  <c r="Q38" i="1"/>
  <c r="S38" i="1" s="1"/>
  <c r="P39" i="1"/>
  <c r="Q39" i="1"/>
  <c r="P40" i="1"/>
  <c r="Q40" i="1"/>
  <c r="S40" i="1" s="1"/>
  <c r="P41" i="1"/>
  <c r="Q41" i="1"/>
  <c r="P42" i="1"/>
  <c r="Q42" i="1"/>
  <c r="S42" i="1" s="1"/>
  <c r="P43" i="1"/>
  <c r="Q43" i="1"/>
  <c r="P44" i="1"/>
  <c r="Q44" i="1"/>
  <c r="S44" i="1" s="1"/>
  <c r="P45" i="1"/>
  <c r="Q45" i="1"/>
  <c r="P46" i="1"/>
  <c r="Q46" i="1"/>
  <c r="S46" i="1" s="1"/>
  <c r="P47" i="1"/>
  <c r="Q47" i="1"/>
  <c r="P48" i="1"/>
  <c r="Q48" i="1"/>
  <c r="S48" i="1" s="1"/>
  <c r="P49" i="1"/>
  <c r="Q49" i="1"/>
  <c r="P50" i="1"/>
  <c r="Q50" i="1"/>
  <c r="S50" i="1" s="1"/>
  <c r="P51" i="1"/>
  <c r="Q51" i="1"/>
  <c r="P52" i="1"/>
  <c r="Q52" i="1"/>
  <c r="S52" i="1" s="1"/>
  <c r="P53" i="1"/>
  <c r="Q53" i="1"/>
  <c r="P54" i="1"/>
  <c r="Q54" i="1"/>
  <c r="S54" i="1" s="1"/>
  <c r="P55" i="1"/>
  <c r="Q55" i="1"/>
  <c r="P56" i="1"/>
  <c r="Q56" i="1"/>
  <c r="S56" i="1" s="1"/>
  <c r="P57" i="1"/>
  <c r="Q57" i="1"/>
  <c r="P58" i="1"/>
  <c r="Q58" i="1"/>
  <c r="S58" i="1" s="1"/>
  <c r="P59" i="1"/>
  <c r="Q59" i="1"/>
  <c r="P60" i="1"/>
  <c r="Q60" i="1"/>
  <c r="S60" i="1" s="1"/>
  <c r="P61" i="1"/>
  <c r="Q61" i="1"/>
  <c r="P62" i="1"/>
  <c r="Q62" i="1"/>
  <c r="S62" i="1" s="1"/>
  <c r="P63" i="1"/>
  <c r="Q63" i="1"/>
  <c r="P64" i="1"/>
  <c r="Q64" i="1"/>
  <c r="S64" i="1" s="1"/>
  <c r="P65" i="1"/>
  <c r="Q65" i="1"/>
  <c r="P66" i="1"/>
  <c r="Q66" i="1"/>
  <c r="S66" i="1" s="1"/>
  <c r="P67" i="1"/>
  <c r="Q67" i="1"/>
  <c r="P68" i="1"/>
  <c r="Q68" i="1"/>
  <c r="S68" i="1" s="1"/>
  <c r="P69" i="1"/>
  <c r="Q69" i="1"/>
  <c r="P70" i="1"/>
  <c r="Q70" i="1"/>
  <c r="S70" i="1" s="1"/>
  <c r="P71" i="1"/>
  <c r="Q71" i="1"/>
  <c r="P72" i="1"/>
  <c r="Q72" i="1"/>
  <c r="S72" i="1" s="1"/>
  <c r="P73" i="1"/>
  <c r="Q73" i="1"/>
  <c r="P74" i="1"/>
  <c r="Q74" i="1"/>
  <c r="S74" i="1" s="1"/>
  <c r="P75" i="1"/>
  <c r="Q75" i="1"/>
  <c r="P76" i="1"/>
  <c r="Q76" i="1"/>
  <c r="S76" i="1" s="1"/>
  <c r="P77" i="1"/>
  <c r="Q77" i="1"/>
  <c r="P78" i="1"/>
  <c r="Q78" i="1"/>
  <c r="S78" i="1" s="1"/>
  <c r="P79" i="1"/>
  <c r="Q79" i="1"/>
  <c r="P80" i="1"/>
  <c r="Q80" i="1"/>
  <c r="S80" i="1" s="1"/>
  <c r="P81" i="1"/>
  <c r="Q81" i="1"/>
  <c r="P82" i="1"/>
  <c r="Q82" i="1"/>
  <c r="S82" i="1" s="1"/>
  <c r="P83" i="1"/>
  <c r="Q83" i="1"/>
  <c r="P84" i="1"/>
  <c r="Q84" i="1"/>
  <c r="S84" i="1" s="1"/>
  <c r="P85" i="1"/>
  <c r="Q85" i="1"/>
  <c r="P86" i="1"/>
  <c r="Q86" i="1"/>
  <c r="S86" i="1" s="1"/>
  <c r="P87" i="1"/>
  <c r="Q87" i="1"/>
  <c r="P88" i="1"/>
  <c r="Q88" i="1"/>
  <c r="S88" i="1" s="1"/>
  <c r="P89" i="1"/>
  <c r="Q89" i="1"/>
  <c r="P90" i="1"/>
  <c r="Q90" i="1"/>
  <c r="S90" i="1" s="1"/>
  <c r="P91" i="1"/>
  <c r="Q91" i="1"/>
  <c r="P92" i="1"/>
  <c r="Q92" i="1"/>
  <c r="S92" i="1" s="1"/>
  <c r="P93" i="1"/>
  <c r="Q93" i="1"/>
  <c r="P94" i="1"/>
  <c r="Q94" i="1"/>
  <c r="S94" i="1" s="1"/>
  <c r="P95" i="1"/>
  <c r="Q95" i="1"/>
  <c r="P96" i="1"/>
  <c r="Q96" i="1"/>
  <c r="S96" i="1" s="1"/>
  <c r="P97" i="1"/>
  <c r="Q97" i="1"/>
  <c r="P98" i="1"/>
  <c r="Q98" i="1"/>
  <c r="S98" i="1" s="1"/>
  <c r="P99" i="1"/>
  <c r="Q99" i="1"/>
  <c r="P100" i="1"/>
  <c r="Q100" i="1"/>
  <c r="P101" i="1"/>
  <c r="Q101" i="1"/>
  <c r="S101" i="1" s="1"/>
  <c r="P102" i="1"/>
  <c r="Q102" i="1"/>
  <c r="P103" i="1"/>
  <c r="Q103" i="1"/>
  <c r="S103" i="1" s="1"/>
  <c r="P104" i="1"/>
  <c r="Q104" i="1"/>
  <c r="P105" i="1"/>
  <c r="Q105" i="1"/>
  <c r="S105" i="1" s="1"/>
  <c r="P106" i="1"/>
  <c r="Q106" i="1"/>
  <c r="P107" i="1"/>
  <c r="Q107" i="1"/>
  <c r="S107" i="1" s="1"/>
  <c r="P108" i="1"/>
  <c r="Q108" i="1"/>
  <c r="P109" i="1"/>
  <c r="Q109" i="1"/>
  <c r="S109" i="1" s="1"/>
  <c r="P110" i="1"/>
  <c r="Q110" i="1"/>
  <c r="P111" i="1"/>
  <c r="Q111" i="1"/>
  <c r="S111" i="1" s="1"/>
  <c r="P112" i="1"/>
  <c r="Q112" i="1"/>
  <c r="P113" i="1"/>
  <c r="Q113" i="1"/>
  <c r="S113" i="1" s="1"/>
  <c r="P114" i="1"/>
  <c r="Q114" i="1"/>
  <c r="P115" i="1"/>
  <c r="Q115" i="1"/>
  <c r="S115" i="1" s="1"/>
  <c r="P116" i="1"/>
  <c r="Q116" i="1"/>
  <c r="P117" i="1"/>
  <c r="Q117" i="1"/>
  <c r="S117" i="1" s="1"/>
  <c r="P118" i="1"/>
  <c r="Q118" i="1"/>
  <c r="P119" i="1"/>
  <c r="Q119" i="1"/>
  <c r="S119" i="1" s="1"/>
  <c r="P120" i="1"/>
  <c r="Q120" i="1"/>
  <c r="P121" i="1"/>
  <c r="Q121" i="1"/>
  <c r="S121" i="1" s="1"/>
  <c r="P122" i="1"/>
  <c r="Q122" i="1"/>
  <c r="P123" i="1"/>
  <c r="Q123" i="1"/>
  <c r="S123" i="1" s="1"/>
  <c r="P124" i="1"/>
  <c r="Q124" i="1"/>
  <c r="P125" i="1"/>
  <c r="Q125" i="1"/>
  <c r="S125" i="1" s="1"/>
  <c r="P126" i="1"/>
  <c r="Q126" i="1"/>
  <c r="P127" i="1"/>
  <c r="Q127" i="1"/>
  <c r="S127" i="1" s="1"/>
  <c r="P128" i="1"/>
  <c r="Q128" i="1"/>
  <c r="P129" i="1"/>
  <c r="Q129" i="1"/>
  <c r="S129" i="1" s="1"/>
  <c r="P130" i="1"/>
  <c r="Q130" i="1"/>
  <c r="P131" i="1"/>
  <c r="Q131" i="1"/>
  <c r="S131" i="1" s="1"/>
  <c r="P132" i="1"/>
  <c r="Q132" i="1"/>
  <c r="P133" i="1"/>
  <c r="Q133" i="1"/>
  <c r="S133" i="1" s="1"/>
  <c r="P134" i="1"/>
  <c r="Q134" i="1"/>
  <c r="P135" i="1"/>
  <c r="Q135" i="1"/>
  <c r="S135" i="1" s="1"/>
  <c r="P136" i="1"/>
  <c r="Q136" i="1"/>
  <c r="P137" i="1"/>
  <c r="Q137" i="1"/>
  <c r="S137" i="1" s="1"/>
  <c r="P138" i="1"/>
  <c r="Q138" i="1"/>
  <c r="P139" i="1"/>
  <c r="Q139" i="1"/>
  <c r="S139" i="1" s="1"/>
  <c r="P140" i="1"/>
  <c r="Q140" i="1"/>
  <c r="P141" i="1"/>
  <c r="Q141" i="1"/>
  <c r="S141" i="1" s="1"/>
  <c r="P142" i="1"/>
  <c r="Q142" i="1"/>
  <c r="P143" i="1"/>
  <c r="Q143" i="1"/>
  <c r="S143" i="1" s="1"/>
  <c r="P144" i="1"/>
  <c r="Q144" i="1"/>
  <c r="P145" i="1"/>
  <c r="Q145" i="1"/>
  <c r="S145" i="1" s="1"/>
  <c r="P146" i="1"/>
  <c r="Q146" i="1"/>
  <c r="P147" i="1"/>
  <c r="Q147" i="1"/>
  <c r="S147" i="1" s="1"/>
  <c r="P149" i="1"/>
  <c r="Q149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9" i="1"/>
  <c r="X11" i="2"/>
  <c r="X12" i="2"/>
  <c r="X13" i="2"/>
  <c r="X15" i="2"/>
  <c r="X16" i="2"/>
  <c r="X17" i="2"/>
  <c r="X18" i="2"/>
  <c r="X19" i="2"/>
  <c r="X20" i="2"/>
  <c r="X21" i="2"/>
  <c r="X22" i="2"/>
  <c r="X23" i="2"/>
  <c r="X24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P8" i="2"/>
  <c r="R8" i="2" s="1"/>
  <c r="Q8" i="2"/>
  <c r="P9" i="2"/>
  <c r="R9" i="2" s="1"/>
  <c r="Q9" i="2"/>
  <c r="S9" i="2" s="1"/>
  <c r="P10" i="2"/>
  <c r="R10" i="2" s="1"/>
  <c r="Q10" i="2"/>
  <c r="S10" i="2" s="1"/>
  <c r="P11" i="2"/>
  <c r="R11" i="2" s="1"/>
  <c r="Q11" i="2"/>
  <c r="S11" i="2" s="1"/>
  <c r="P12" i="2"/>
  <c r="R12" i="2" s="1"/>
  <c r="Q12" i="2"/>
  <c r="S12" i="2" s="1"/>
  <c r="P13" i="2"/>
  <c r="R13" i="2" s="1"/>
  <c r="Q13" i="2"/>
  <c r="S13" i="2" s="1"/>
  <c r="P14" i="2"/>
  <c r="R14" i="2" s="1"/>
  <c r="Q14" i="2"/>
  <c r="S14" i="2" s="1"/>
  <c r="P15" i="2"/>
  <c r="R15" i="2" s="1"/>
  <c r="Q15" i="2"/>
  <c r="S15" i="2" s="1"/>
  <c r="P16" i="2"/>
  <c r="R16" i="2" s="1"/>
  <c r="Q16" i="2"/>
  <c r="S16" i="2" s="1"/>
  <c r="P17" i="2"/>
  <c r="R17" i="2" s="1"/>
  <c r="Q17" i="2"/>
  <c r="S17" i="2" s="1"/>
  <c r="P18" i="2"/>
  <c r="R18" i="2" s="1"/>
  <c r="Q18" i="2"/>
  <c r="S18" i="2" s="1"/>
  <c r="P19" i="2"/>
  <c r="R19" i="2" s="1"/>
  <c r="Q19" i="2"/>
  <c r="S19" i="2" s="1"/>
  <c r="P20" i="2"/>
  <c r="R20" i="2" s="1"/>
  <c r="Q20" i="2"/>
  <c r="S20" i="2" s="1"/>
  <c r="P21" i="2"/>
  <c r="R21" i="2" s="1"/>
  <c r="Q21" i="2"/>
  <c r="S21" i="2" s="1"/>
  <c r="P22" i="2"/>
  <c r="R22" i="2" s="1"/>
  <c r="Q22" i="2"/>
  <c r="S22" i="2" s="1"/>
  <c r="P23" i="2"/>
  <c r="R23" i="2" s="1"/>
  <c r="Q23" i="2"/>
  <c r="S23" i="2" s="1"/>
  <c r="P24" i="2"/>
  <c r="R24" i="2" s="1"/>
  <c r="Q24" i="2"/>
  <c r="S24" i="2" s="1"/>
  <c r="P25" i="2"/>
  <c r="R25" i="2" s="1"/>
  <c r="Q25" i="2"/>
  <c r="S25" i="2" s="1"/>
  <c r="P26" i="2"/>
  <c r="R26" i="2" s="1"/>
  <c r="Q26" i="2"/>
  <c r="S26" i="2" s="1"/>
  <c r="P27" i="2"/>
  <c r="R27" i="2" s="1"/>
  <c r="Q27" i="2"/>
  <c r="S27" i="2" s="1"/>
  <c r="P28" i="2"/>
  <c r="R28" i="2" s="1"/>
  <c r="Q28" i="2"/>
  <c r="S28" i="2" s="1"/>
  <c r="P29" i="2"/>
  <c r="R29" i="2" s="1"/>
  <c r="Q29" i="2"/>
  <c r="S29" i="2" s="1"/>
  <c r="P30" i="2"/>
  <c r="R30" i="2" s="1"/>
  <c r="Q30" i="2"/>
  <c r="S30" i="2" s="1"/>
  <c r="P31" i="2"/>
  <c r="R31" i="2" s="1"/>
  <c r="Q31" i="2"/>
  <c r="S31" i="2" s="1"/>
  <c r="P32" i="2"/>
  <c r="R32" i="2" s="1"/>
  <c r="Q32" i="2"/>
  <c r="S32" i="2" s="1"/>
  <c r="P33" i="2"/>
  <c r="R33" i="2" s="1"/>
  <c r="Q33" i="2"/>
  <c r="S33" i="2" s="1"/>
  <c r="P34" i="2"/>
  <c r="R34" i="2" s="1"/>
  <c r="Q34" i="2"/>
  <c r="S34" i="2" s="1"/>
  <c r="P35" i="2"/>
  <c r="R35" i="2" s="1"/>
  <c r="Q35" i="2"/>
  <c r="S35" i="2" s="1"/>
  <c r="P36" i="2"/>
  <c r="R36" i="2" s="1"/>
  <c r="Q36" i="2"/>
  <c r="S36" i="2" s="1"/>
  <c r="P37" i="2"/>
  <c r="R37" i="2" s="1"/>
  <c r="Q37" i="2"/>
  <c r="S37" i="2" s="1"/>
  <c r="P38" i="2"/>
  <c r="R38" i="2" s="1"/>
  <c r="Q38" i="2"/>
  <c r="S38" i="2" s="1"/>
  <c r="P39" i="2"/>
  <c r="R39" i="2" s="1"/>
  <c r="Q39" i="2"/>
  <c r="S39" i="2" s="1"/>
  <c r="P40" i="2"/>
  <c r="R40" i="2" s="1"/>
  <c r="Q40" i="2"/>
  <c r="S40" i="2" s="1"/>
  <c r="P41" i="2"/>
  <c r="R41" i="2" s="1"/>
  <c r="Q41" i="2"/>
  <c r="S41" i="2" s="1"/>
  <c r="P42" i="2"/>
  <c r="R42" i="2" s="1"/>
  <c r="Q42" i="2"/>
  <c r="S42" i="2" s="1"/>
  <c r="P43" i="2"/>
  <c r="R43" i="2" s="1"/>
  <c r="Q43" i="2"/>
  <c r="S43" i="2" s="1"/>
  <c r="P44" i="2"/>
  <c r="R44" i="2" s="1"/>
  <c r="Q44" i="2"/>
  <c r="S44" i="2" s="1"/>
  <c r="P45" i="2"/>
  <c r="R45" i="2" s="1"/>
  <c r="Q45" i="2"/>
  <c r="S45" i="2" s="1"/>
  <c r="P46" i="2"/>
  <c r="R46" i="2" s="1"/>
  <c r="Q46" i="2"/>
  <c r="S46" i="2" s="1"/>
  <c r="P47" i="2"/>
  <c r="R47" i="2" s="1"/>
  <c r="Q47" i="2"/>
  <c r="S47" i="2" s="1"/>
  <c r="P48" i="2"/>
  <c r="R48" i="2" s="1"/>
  <c r="Q48" i="2"/>
  <c r="S48" i="2" s="1"/>
  <c r="P49" i="2"/>
  <c r="R49" i="2" s="1"/>
  <c r="Q49" i="2"/>
  <c r="S49" i="2" s="1"/>
  <c r="P50" i="2"/>
  <c r="R50" i="2" s="1"/>
  <c r="Q50" i="2"/>
  <c r="S50" i="2" s="1"/>
  <c r="P51" i="2"/>
  <c r="R51" i="2" s="1"/>
  <c r="Q51" i="2"/>
  <c r="S51" i="2" s="1"/>
  <c r="P52" i="2"/>
  <c r="R52" i="2" s="1"/>
  <c r="Q52" i="2"/>
  <c r="S52" i="2" s="1"/>
  <c r="P53" i="2"/>
  <c r="R53" i="2" s="1"/>
  <c r="Q53" i="2"/>
  <c r="S53" i="2" s="1"/>
  <c r="P54" i="2"/>
  <c r="R54" i="2" s="1"/>
  <c r="Q54" i="2"/>
  <c r="S54" i="2" s="1"/>
  <c r="P55" i="2"/>
  <c r="R55" i="2" s="1"/>
  <c r="Q55" i="2"/>
  <c r="S55" i="2" s="1"/>
  <c r="P56" i="2"/>
  <c r="R56" i="2" s="1"/>
  <c r="Q56" i="2"/>
  <c r="S56" i="2" s="1"/>
  <c r="P57" i="2"/>
  <c r="R57" i="2" s="1"/>
  <c r="Q57" i="2"/>
  <c r="S57" i="2" s="1"/>
  <c r="P58" i="2"/>
  <c r="R58" i="2" s="1"/>
  <c r="Q58" i="2"/>
  <c r="S58" i="2" s="1"/>
  <c r="P59" i="2"/>
  <c r="R59" i="2" s="1"/>
  <c r="Q59" i="2"/>
  <c r="S59" i="2" s="1"/>
  <c r="P60" i="2"/>
  <c r="R60" i="2" s="1"/>
  <c r="Q60" i="2"/>
  <c r="S60" i="2" s="1"/>
  <c r="P61" i="2"/>
  <c r="R61" i="2" s="1"/>
  <c r="Q61" i="2"/>
  <c r="S61" i="2" s="1"/>
  <c r="P62" i="2"/>
  <c r="R62" i="2" s="1"/>
  <c r="Q62" i="2"/>
  <c r="S62" i="2" s="1"/>
  <c r="P63" i="2"/>
  <c r="R63" i="2" s="1"/>
  <c r="Q63" i="2"/>
  <c r="S63" i="2" s="1"/>
  <c r="P64" i="2"/>
  <c r="R64" i="2" s="1"/>
  <c r="Q64" i="2"/>
  <c r="S64" i="2" s="1"/>
  <c r="P65" i="2"/>
  <c r="R65" i="2" s="1"/>
  <c r="Q65" i="2"/>
  <c r="S65" i="2" s="1"/>
  <c r="P66" i="2"/>
  <c r="R66" i="2" s="1"/>
  <c r="Q66" i="2"/>
  <c r="S66" i="2" s="1"/>
  <c r="P67" i="2"/>
  <c r="R67" i="2" s="1"/>
  <c r="Q67" i="2"/>
  <c r="S67" i="2" s="1"/>
  <c r="P68" i="2"/>
  <c r="R68" i="2" s="1"/>
  <c r="Q68" i="2"/>
  <c r="S68" i="2" s="1"/>
  <c r="P69" i="2"/>
  <c r="R69" i="2" s="1"/>
  <c r="Q69" i="2"/>
  <c r="S69" i="2" s="1"/>
  <c r="P70" i="2"/>
  <c r="R70" i="2" s="1"/>
  <c r="Q70" i="2"/>
  <c r="S70" i="2" s="1"/>
  <c r="P71" i="2"/>
  <c r="R71" i="2" s="1"/>
  <c r="Q71" i="2"/>
  <c r="S71" i="2" s="1"/>
  <c r="P72" i="2"/>
  <c r="R72" i="2" s="1"/>
  <c r="Q72" i="2"/>
  <c r="S72" i="2" s="1"/>
  <c r="P73" i="2"/>
  <c r="R73" i="2" s="1"/>
  <c r="Q73" i="2"/>
  <c r="S73" i="2" s="1"/>
  <c r="P74" i="2"/>
  <c r="R74" i="2" s="1"/>
  <c r="Q74" i="2"/>
  <c r="S74" i="2" s="1"/>
  <c r="P75" i="2"/>
  <c r="R75" i="2" s="1"/>
  <c r="Q75" i="2"/>
  <c r="S75" i="2" s="1"/>
  <c r="P76" i="2"/>
  <c r="R76" i="2" s="1"/>
  <c r="Q76" i="2"/>
  <c r="S76" i="2" s="1"/>
  <c r="P77" i="2"/>
  <c r="R77" i="2" s="1"/>
  <c r="Q77" i="2"/>
  <c r="S77" i="2" s="1"/>
  <c r="P78" i="2"/>
  <c r="R78" i="2" s="1"/>
  <c r="Q78" i="2"/>
  <c r="S78" i="2" s="1"/>
  <c r="P79" i="2"/>
  <c r="R79" i="2" s="1"/>
  <c r="Q79" i="2"/>
  <c r="S79" i="2" s="1"/>
  <c r="P80" i="2"/>
  <c r="R80" i="2" s="1"/>
  <c r="Q80" i="2"/>
  <c r="S80" i="2" s="1"/>
  <c r="P81" i="2"/>
  <c r="R81" i="2" s="1"/>
  <c r="Q81" i="2"/>
  <c r="S81" i="2" s="1"/>
  <c r="P82" i="2"/>
  <c r="R82" i="2" s="1"/>
  <c r="Q82" i="2"/>
  <c r="S82" i="2" s="1"/>
  <c r="P83" i="2"/>
  <c r="R83" i="2" s="1"/>
  <c r="Q83" i="2"/>
  <c r="S83" i="2" s="1"/>
  <c r="P84" i="2"/>
  <c r="R84" i="2" s="1"/>
  <c r="Q84" i="2"/>
  <c r="S84" i="2" s="1"/>
  <c r="P85" i="2"/>
  <c r="R85" i="2" s="1"/>
  <c r="Q85" i="2"/>
  <c r="S85" i="2" s="1"/>
  <c r="P86" i="2"/>
  <c r="R86" i="2" s="1"/>
  <c r="Q86" i="2"/>
  <c r="S86" i="2" s="1"/>
  <c r="P87" i="2"/>
  <c r="R87" i="2" s="1"/>
  <c r="Q87" i="2"/>
  <c r="S87" i="2" s="1"/>
  <c r="P88" i="2"/>
  <c r="R88" i="2" s="1"/>
  <c r="Q88" i="2"/>
  <c r="S88" i="2" s="1"/>
  <c r="P89" i="2"/>
  <c r="R89" i="2" s="1"/>
  <c r="Q89" i="2"/>
  <c r="S89" i="2" s="1"/>
  <c r="P90" i="2"/>
  <c r="R90" i="2" s="1"/>
  <c r="Q90" i="2"/>
  <c r="S90" i="2" s="1"/>
  <c r="P91" i="2"/>
  <c r="R91" i="2" s="1"/>
  <c r="Q91" i="2"/>
  <c r="S91" i="2" s="1"/>
  <c r="P92" i="2"/>
  <c r="R92" i="2" s="1"/>
  <c r="Q92" i="2"/>
  <c r="S92" i="2" s="1"/>
  <c r="P93" i="2"/>
  <c r="R93" i="2" s="1"/>
  <c r="Q93" i="2"/>
  <c r="S93" i="2" s="1"/>
  <c r="P94" i="2"/>
  <c r="R94" i="2" s="1"/>
  <c r="Q94" i="2"/>
  <c r="S94" i="2" s="1"/>
  <c r="P95" i="2"/>
  <c r="R95" i="2" s="1"/>
  <c r="Q95" i="2"/>
  <c r="S95" i="2" s="1"/>
  <c r="P96" i="2"/>
  <c r="R96" i="2" s="1"/>
  <c r="Q96" i="2"/>
  <c r="S96" i="2" s="1"/>
  <c r="P97" i="2"/>
  <c r="R97" i="2" s="1"/>
  <c r="Q97" i="2"/>
  <c r="S97" i="2" s="1"/>
  <c r="P98" i="2"/>
  <c r="R98" i="2" s="1"/>
  <c r="Q98" i="2"/>
  <c r="S98" i="2" s="1"/>
  <c r="P99" i="2"/>
  <c r="R99" i="2" s="1"/>
  <c r="Q99" i="2"/>
  <c r="S99" i="2" s="1"/>
  <c r="P100" i="2"/>
  <c r="R100" i="2" s="1"/>
  <c r="Q100" i="2"/>
  <c r="S100" i="2" s="1"/>
  <c r="P101" i="2"/>
  <c r="R101" i="2" s="1"/>
  <c r="Q101" i="2"/>
  <c r="S101" i="2" s="1"/>
  <c r="P102" i="2"/>
  <c r="R102" i="2" s="1"/>
  <c r="Q102" i="2"/>
  <c r="S102" i="2" s="1"/>
  <c r="P103" i="2"/>
  <c r="R103" i="2" s="1"/>
  <c r="Q103" i="2"/>
  <c r="S103" i="2" s="1"/>
  <c r="P104" i="2"/>
  <c r="R104" i="2" s="1"/>
  <c r="Q104" i="2"/>
  <c r="S104" i="2" s="1"/>
  <c r="P105" i="2"/>
  <c r="R105" i="2" s="1"/>
  <c r="Q105" i="2"/>
  <c r="S105" i="2" s="1"/>
  <c r="P106" i="2"/>
  <c r="R106" i="2" s="1"/>
  <c r="Q106" i="2"/>
  <c r="S106" i="2" s="1"/>
  <c r="P107" i="2"/>
  <c r="R107" i="2" s="1"/>
  <c r="Q107" i="2"/>
  <c r="S107" i="2" s="1"/>
  <c r="P108" i="2"/>
  <c r="R108" i="2" s="1"/>
  <c r="Q108" i="2"/>
  <c r="S108" i="2" s="1"/>
  <c r="P109" i="2"/>
  <c r="R109" i="2" s="1"/>
  <c r="Q109" i="2"/>
  <c r="S109" i="2" s="1"/>
  <c r="P110" i="2"/>
  <c r="R110" i="2" s="1"/>
  <c r="Q110" i="2"/>
  <c r="S110" i="2" s="1"/>
  <c r="P111" i="2"/>
  <c r="R111" i="2" s="1"/>
  <c r="Q111" i="2"/>
  <c r="S111" i="2" s="1"/>
  <c r="P112" i="2"/>
  <c r="R112" i="2" s="1"/>
  <c r="Q112" i="2"/>
  <c r="S112" i="2" s="1"/>
  <c r="P113" i="2"/>
  <c r="R113" i="2" s="1"/>
  <c r="Q113" i="2"/>
  <c r="S113" i="2" s="1"/>
  <c r="P114" i="2"/>
  <c r="R114" i="2" s="1"/>
  <c r="Q114" i="2"/>
  <c r="S114" i="2" s="1"/>
  <c r="P115" i="2"/>
  <c r="R115" i="2" s="1"/>
  <c r="Q115" i="2"/>
  <c r="S115" i="2" s="1"/>
  <c r="P116" i="2"/>
  <c r="R116" i="2" s="1"/>
  <c r="Q116" i="2"/>
  <c r="S116" i="2" s="1"/>
  <c r="P117" i="2"/>
  <c r="R117" i="2" s="1"/>
  <c r="Q117" i="2"/>
  <c r="S117" i="2" s="1"/>
  <c r="P118" i="2"/>
  <c r="R118" i="2" s="1"/>
  <c r="Q118" i="2"/>
  <c r="S118" i="2" s="1"/>
  <c r="P119" i="2"/>
  <c r="R119" i="2" s="1"/>
  <c r="Q119" i="2"/>
  <c r="S119" i="2" s="1"/>
  <c r="P120" i="2"/>
  <c r="R120" i="2" s="1"/>
  <c r="Q120" i="2"/>
  <c r="S120" i="2" s="1"/>
  <c r="P121" i="2"/>
  <c r="R121" i="2" s="1"/>
  <c r="Q121" i="2"/>
  <c r="S121" i="2" s="1"/>
  <c r="P122" i="2"/>
  <c r="R122" i="2" s="1"/>
  <c r="Q122" i="2"/>
  <c r="S122" i="2" s="1"/>
  <c r="P123" i="2"/>
  <c r="R123" i="2" s="1"/>
  <c r="Q123" i="2"/>
  <c r="S123" i="2" s="1"/>
  <c r="P124" i="2"/>
  <c r="R124" i="2" s="1"/>
  <c r="Q124" i="2"/>
  <c r="S124" i="2" s="1"/>
  <c r="P125" i="2"/>
  <c r="R125" i="2" s="1"/>
  <c r="Q125" i="2"/>
  <c r="S125" i="2" s="1"/>
  <c r="P126" i="2"/>
  <c r="R126" i="2" s="1"/>
  <c r="Q126" i="2"/>
  <c r="S126" i="2" s="1"/>
  <c r="P127" i="2"/>
  <c r="R127" i="2" s="1"/>
  <c r="Q127" i="2"/>
  <c r="S127" i="2" s="1"/>
  <c r="P128" i="2"/>
  <c r="R128" i="2" s="1"/>
  <c r="Q128" i="2"/>
  <c r="S128" i="2" s="1"/>
  <c r="P129" i="2"/>
  <c r="R129" i="2" s="1"/>
  <c r="Q129" i="2"/>
  <c r="S129" i="2" s="1"/>
  <c r="P130" i="2"/>
  <c r="R130" i="2" s="1"/>
  <c r="Q130" i="2"/>
  <c r="S130" i="2" s="1"/>
  <c r="P131" i="2"/>
  <c r="R131" i="2" s="1"/>
  <c r="Q131" i="2"/>
  <c r="S131" i="2" s="1"/>
  <c r="P132" i="2"/>
  <c r="R132" i="2" s="1"/>
  <c r="Q132" i="2"/>
  <c r="S132" i="2" s="1"/>
  <c r="P133" i="2"/>
  <c r="R133" i="2" s="1"/>
  <c r="Q133" i="2"/>
  <c r="S133" i="2" s="1"/>
  <c r="P134" i="2"/>
  <c r="R134" i="2" s="1"/>
  <c r="Q134" i="2"/>
  <c r="S134" i="2" s="1"/>
  <c r="P135" i="2"/>
  <c r="R135" i="2" s="1"/>
  <c r="Q135" i="2"/>
  <c r="S135" i="2" s="1"/>
  <c r="P136" i="2"/>
  <c r="R136" i="2" s="1"/>
  <c r="Q136" i="2"/>
  <c r="S136" i="2" s="1"/>
  <c r="P137" i="2"/>
  <c r="R137" i="2" s="1"/>
  <c r="Q137" i="2"/>
  <c r="S137" i="2" s="1"/>
  <c r="P138" i="2"/>
  <c r="R138" i="2" s="1"/>
  <c r="Q138" i="2"/>
  <c r="S138" i="2" s="1"/>
  <c r="P139" i="2"/>
  <c r="R139" i="2" s="1"/>
  <c r="Q139" i="2"/>
  <c r="S139" i="2" s="1"/>
  <c r="P140" i="2"/>
  <c r="R140" i="2" s="1"/>
  <c r="Q140" i="2"/>
  <c r="S140" i="2" s="1"/>
  <c r="P141" i="2"/>
  <c r="R141" i="2" s="1"/>
  <c r="Q141" i="2"/>
  <c r="S141" i="2" s="1"/>
  <c r="P142" i="2"/>
  <c r="R142" i="2" s="1"/>
  <c r="Q142" i="2"/>
  <c r="S142" i="2" s="1"/>
  <c r="P143" i="2"/>
  <c r="R143" i="2" s="1"/>
  <c r="Q143" i="2"/>
  <c r="S143" i="2" s="1"/>
  <c r="P144" i="2"/>
  <c r="R144" i="2" s="1"/>
  <c r="Q144" i="2"/>
  <c r="S144" i="2" s="1"/>
  <c r="P145" i="2"/>
  <c r="R145" i="2" s="1"/>
  <c r="Q145" i="2"/>
  <c r="S145" i="2" s="1"/>
  <c r="P146" i="2"/>
  <c r="R146" i="2" s="1"/>
  <c r="Q146" i="2"/>
  <c r="S146" i="2" s="1"/>
  <c r="P147" i="2"/>
  <c r="R147" i="2" s="1"/>
  <c r="Q147" i="2"/>
  <c r="S147" i="2" s="1"/>
  <c r="P148" i="2"/>
  <c r="R148" i="2" s="1"/>
  <c r="Q148" i="2"/>
  <c r="S148" i="2" s="1"/>
  <c r="P149" i="2"/>
  <c r="R149" i="2" s="1"/>
  <c r="Q149" i="2"/>
  <c r="S149" i="2" s="1"/>
  <c r="Q7" i="2"/>
  <c r="S7" i="2" s="1"/>
  <c r="R7" i="2"/>
  <c r="AA149" i="2"/>
  <c r="Z149" i="2"/>
  <c r="K149" i="2"/>
  <c r="AA148" i="2"/>
  <c r="Z148" i="2"/>
  <c r="V148" i="2"/>
  <c r="K148" i="2"/>
  <c r="AA147" i="2"/>
  <c r="Z147" i="2"/>
  <c r="K147" i="2"/>
  <c r="AA146" i="2"/>
  <c r="Z146" i="2"/>
  <c r="V146" i="2"/>
  <c r="K146" i="2"/>
  <c r="AA145" i="2"/>
  <c r="Z145" i="2"/>
  <c r="K145" i="2"/>
  <c r="AA144" i="2"/>
  <c r="Z144" i="2"/>
  <c r="K144" i="2"/>
  <c r="AA143" i="2"/>
  <c r="Z143" i="2"/>
  <c r="K143" i="2"/>
  <c r="AA142" i="2"/>
  <c r="Z142" i="2"/>
  <c r="V142" i="2"/>
  <c r="K142" i="2"/>
  <c r="AA141" i="2"/>
  <c r="Z141" i="2"/>
  <c r="K141" i="2"/>
  <c r="AA140" i="2"/>
  <c r="Z140" i="2"/>
  <c r="V140" i="2"/>
  <c r="K140" i="2"/>
  <c r="AA139" i="2"/>
  <c r="Z139" i="2"/>
  <c r="K139" i="2"/>
  <c r="AA138" i="2"/>
  <c r="Z138" i="2"/>
  <c r="V138" i="2"/>
  <c r="K138" i="2"/>
  <c r="AA137" i="2"/>
  <c r="Z137" i="2"/>
  <c r="K137" i="2"/>
  <c r="AA136" i="2"/>
  <c r="Z136" i="2"/>
  <c r="K136" i="2"/>
  <c r="AA135" i="2"/>
  <c r="Z135" i="2"/>
  <c r="K135" i="2"/>
  <c r="AA134" i="2"/>
  <c r="Z134" i="2"/>
  <c r="V134" i="2"/>
  <c r="K134" i="2"/>
  <c r="AA133" i="2"/>
  <c r="Z133" i="2"/>
  <c r="K133" i="2"/>
  <c r="AA132" i="2"/>
  <c r="Z132" i="2"/>
  <c r="V132" i="2"/>
  <c r="K132" i="2"/>
  <c r="AA131" i="2"/>
  <c r="Z131" i="2"/>
  <c r="K131" i="2"/>
  <c r="AA130" i="2"/>
  <c r="Z130" i="2"/>
  <c r="V130" i="2"/>
  <c r="K130" i="2"/>
  <c r="AA129" i="2"/>
  <c r="Z129" i="2"/>
  <c r="K129" i="2"/>
  <c r="AA128" i="2"/>
  <c r="Z128" i="2"/>
  <c r="K128" i="2"/>
  <c r="AA127" i="2"/>
  <c r="Z127" i="2"/>
  <c r="K127" i="2"/>
  <c r="AA126" i="2"/>
  <c r="Z126" i="2"/>
  <c r="V126" i="2"/>
  <c r="K126" i="2"/>
  <c r="AA125" i="2"/>
  <c r="Z125" i="2"/>
  <c r="K125" i="2"/>
  <c r="AA124" i="2"/>
  <c r="Z124" i="2"/>
  <c r="V124" i="2"/>
  <c r="K124" i="2"/>
  <c r="AA123" i="2"/>
  <c r="Z123" i="2"/>
  <c r="K123" i="2"/>
  <c r="AA122" i="2"/>
  <c r="Z122" i="2"/>
  <c r="V122" i="2"/>
  <c r="K122" i="2"/>
  <c r="AA121" i="2"/>
  <c r="Z121" i="2"/>
  <c r="K121" i="2"/>
  <c r="AA120" i="2"/>
  <c r="Z120" i="2"/>
  <c r="K120" i="2"/>
  <c r="AA119" i="2"/>
  <c r="Z119" i="2"/>
  <c r="K119" i="2"/>
  <c r="AA118" i="2"/>
  <c r="Z118" i="2"/>
  <c r="V118" i="2"/>
  <c r="K118" i="2"/>
  <c r="AA117" i="2"/>
  <c r="Z117" i="2"/>
  <c r="K117" i="2"/>
  <c r="AA116" i="2"/>
  <c r="Z116" i="2"/>
  <c r="V116" i="2"/>
  <c r="K116" i="2"/>
  <c r="AA115" i="2"/>
  <c r="Z115" i="2"/>
  <c r="K115" i="2"/>
  <c r="AA114" i="2"/>
  <c r="Z114" i="2"/>
  <c r="V114" i="2"/>
  <c r="K114" i="2"/>
  <c r="AA113" i="2"/>
  <c r="Z113" i="2"/>
  <c r="K113" i="2"/>
  <c r="AA112" i="2"/>
  <c r="Z112" i="2"/>
  <c r="K112" i="2"/>
  <c r="AA111" i="2"/>
  <c r="Z111" i="2"/>
  <c r="K111" i="2"/>
  <c r="AA110" i="2"/>
  <c r="Z110" i="2"/>
  <c r="V110" i="2"/>
  <c r="K110" i="2"/>
  <c r="AA109" i="2"/>
  <c r="Z109" i="2"/>
  <c r="K109" i="2"/>
  <c r="AA108" i="2"/>
  <c r="Z108" i="2"/>
  <c r="V108" i="2"/>
  <c r="K108" i="2"/>
  <c r="AA107" i="2"/>
  <c r="Z107" i="2"/>
  <c r="K107" i="2"/>
  <c r="AA106" i="2"/>
  <c r="Z106" i="2"/>
  <c r="V106" i="2"/>
  <c r="K106" i="2"/>
  <c r="AA105" i="2"/>
  <c r="Z105" i="2"/>
  <c r="K105" i="2"/>
  <c r="AA104" i="2"/>
  <c r="Z104" i="2"/>
  <c r="K104" i="2"/>
  <c r="AA103" i="2"/>
  <c r="Z103" i="2"/>
  <c r="K103" i="2"/>
  <c r="AA102" i="2"/>
  <c r="Z102" i="2"/>
  <c r="V102" i="2"/>
  <c r="K102" i="2"/>
  <c r="AA101" i="2"/>
  <c r="Z101" i="2"/>
  <c r="K101" i="2"/>
  <c r="AA100" i="2"/>
  <c r="Z100" i="2"/>
  <c r="V100" i="2"/>
  <c r="K100" i="2"/>
  <c r="AA99" i="2"/>
  <c r="Z99" i="2"/>
  <c r="K99" i="2"/>
  <c r="AA98" i="2"/>
  <c r="Z98" i="2"/>
  <c r="V98" i="2"/>
  <c r="K98" i="2"/>
  <c r="AA97" i="2"/>
  <c r="Z97" i="2"/>
  <c r="K97" i="2"/>
  <c r="AA96" i="2"/>
  <c r="Z96" i="2"/>
  <c r="K96" i="2"/>
  <c r="AA95" i="2"/>
  <c r="Z95" i="2"/>
  <c r="K95" i="2"/>
  <c r="AA94" i="2"/>
  <c r="Z94" i="2"/>
  <c r="V94" i="2"/>
  <c r="K94" i="2"/>
  <c r="AA93" i="2"/>
  <c r="Z93" i="2"/>
  <c r="K93" i="2"/>
  <c r="AA92" i="2"/>
  <c r="Z92" i="2"/>
  <c r="V92" i="2"/>
  <c r="K92" i="2"/>
  <c r="AA91" i="2"/>
  <c r="Z91" i="2"/>
  <c r="K91" i="2"/>
  <c r="AA90" i="2"/>
  <c r="Z90" i="2"/>
  <c r="V90" i="2"/>
  <c r="K90" i="2"/>
  <c r="AA89" i="2"/>
  <c r="Z89" i="2"/>
  <c r="K89" i="2"/>
  <c r="AA88" i="2"/>
  <c r="Z88" i="2"/>
  <c r="K88" i="2"/>
  <c r="AA87" i="2"/>
  <c r="Z87" i="2"/>
  <c r="K87" i="2"/>
  <c r="AA86" i="2"/>
  <c r="Z86" i="2"/>
  <c r="V86" i="2"/>
  <c r="K86" i="2"/>
  <c r="AA85" i="2"/>
  <c r="Z85" i="2"/>
  <c r="K85" i="2"/>
  <c r="AA84" i="2"/>
  <c r="Z84" i="2"/>
  <c r="V84" i="2"/>
  <c r="K84" i="2"/>
  <c r="AA83" i="2"/>
  <c r="Z83" i="2"/>
  <c r="K83" i="2"/>
  <c r="AA82" i="2"/>
  <c r="Z82" i="2"/>
  <c r="V82" i="2"/>
  <c r="K82" i="2"/>
  <c r="AA81" i="2"/>
  <c r="Z81" i="2"/>
  <c r="K81" i="2"/>
  <c r="AA80" i="2"/>
  <c r="Z80" i="2"/>
  <c r="K80" i="2"/>
  <c r="AA79" i="2"/>
  <c r="Z79" i="2"/>
  <c r="K79" i="2"/>
  <c r="AA78" i="2"/>
  <c r="Z78" i="2"/>
  <c r="V78" i="2"/>
  <c r="K78" i="2"/>
  <c r="AA77" i="2"/>
  <c r="Z77" i="2"/>
  <c r="K77" i="2"/>
  <c r="AA76" i="2"/>
  <c r="Z76" i="2"/>
  <c r="V76" i="2"/>
  <c r="K76" i="2"/>
  <c r="AA75" i="2"/>
  <c r="Z75" i="2"/>
  <c r="K75" i="2"/>
  <c r="AA74" i="2"/>
  <c r="Z74" i="2"/>
  <c r="V74" i="2"/>
  <c r="K74" i="2"/>
  <c r="AA73" i="2"/>
  <c r="Z73" i="2"/>
  <c r="K73" i="2"/>
  <c r="AA72" i="2"/>
  <c r="Z72" i="2"/>
  <c r="K72" i="2"/>
  <c r="AA71" i="2"/>
  <c r="Z71" i="2"/>
  <c r="K71" i="2"/>
  <c r="AA70" i="2"/>
  <c r="Z70" i="2"/>
  <c r="V70" i="2"/>
  <c r="K70" i="2"/>
  <c r="AA69" i="2"/>
  <c r="Z69" i="2"/>
  <c r="K69" i="2"/>
  <c r="AA68" i="2"/>
  <c r="Z68" i="2"/>
  <c r="V68" i="2"/>
  <c r="K68" i="2"/>
  <c r="AA67" i="2"/>
  <c r="Z67" i="2"/>
  <c r="K67" i="2"/>
  <c r="AA66" i="2"/>
  <c r="Z66" i="2"/>
  <c r="V66" i="2"/>
  <c r="K66" i="2"/>
  <c r="AA65" i="2"/>
  <c r="Z65" i="2"/>
  <c r="K65" i="2"/>
  <c r="AA64" i="2"/>
  <c r="Z64" i="2"/>
  <c r="K64" i="2"/>
  <c r="AA63" i="2"/>
  <c r="Z63" i="2"/>
  <c r="K63" i="2"/>
  <c r="AA62" i="2"/>
  <c r="Z62" i="2"/>
  <c r="V62" i="2"/>
  <c r="K62" i="2"/>
  <c r="AA61" i="2"/>
  <c r="Z61" i="2"/>
  <c r="K61" i="2"/>
  <c r="AA60" i="2"/>
  <c r="Z60" i="2"/>
  <c r="V60" i="2"/>
  <c r="K60" i="2"/>
  <c r="AA59" i="2"/>
  <c r="Z59" i="2"/>
  <c r="K59" i="2"/>
  <c r="AA58" i="2"/>
  <c r="Z58" i="2"/>
  <c r="V58" i="2"/>
  <c r="K58" i="2"/>
  <c r="AA57" i="2"/>
  <c r="Z57" i="2"/>
  <c r="K57" i="2"/>
  <c r="AA56" i="2"/>
  <c r="Z56" i="2"/>
  <c r="K56" i="2"/>
  <c r="AA55" i="2"/>
  <c r="Z55" i="2"/>
  <c r="K55" i="2"/>
  <c r="AA54" i="2"/>
  <c r="Z54" i="2"/>
  <c r="V54" i="2"/>
  <c r="K54" i="2"/>
  <c r="AA53" i="2"/>
  <c r="Z53" i="2"/>
  <c r="K53" i="2"/>
  <c r="AA52" i="2"/>
  <c r="Z52" i="2"/>
  <c r="V52" i="2"/>
  <c r="K52" i="2"/>
  <c r="AA51" i="2"/>
  <c r="Z51" i="2"/>
  <c r="K51" i="2"/>
  <c r="AA50" i="2"/>
  <c r="Z50" i="2"/>
  <c r="V50" i="2"/>
  <c r="K50" i="2"/>
  <c r="AA49" i="2"/>
  <c r="Z49" i="2"/>
  <c r="K49" i="2"/>
  <c r="AA48" i="2"/>
  <c r="Z48" i="2"/>
  <c r="K48" i="2"/>
  <c r="AA47" i="2"/>
  <c r="Z47" i="2"/>
  <c r="K47" i="2"/>
  <c r="AA46" i="2"/>
  <c r="Z46" i="2"/>
  <c r="V46" i="2"/>
  <c r="K46" i="2"/>
  <c r="AA45" i="2"/>
  <c r="Z45" i="2"/>
  <c r="K45" i="2"/>
  <c r="AA44" i="2"/>
  <c r="Z44" i="2"/>
  <c r="V44" i="2"/>
  <c r="K44" i="2"/>
  <c r="AA43" i="2"/>
  <c r="Z43" i="2"/>
  <c r="K43" i="2"/>
  <c r="AA42" i="2"/>
  <c r="Z42" i="2"/>
  <c r="V42" i="2"/>
  <c r="K42" i="2"/>
  <c r="AA41" i="2"/>
  <c r="Z41" i="2"/>
  <c r="K41" i="2"/>
  <c r="AA40" i="2"/>
  <c r="Z40" i="2"/>
  <c r="K40" i="2"/>
  <c r="AA39" i="2"/>
  <c r="Z39" i="2"/>
  <c r="K39" i="2"/>
  <c r="AA38" i="2"/>
  <c r="Z38" i="2"/>
  <c r="V38" i="2"/>
  <c r="K38" i="2"/>
  <c r="AA37" i="2"/>
  <c r="Z37" i="2"/>
  <c r="K37" i="2"/>
  <c r="AA36" i="2"/>
  <c r="Z36" i="2"/>
  <c r="V36" i="2"/>
  <c r="K36" i="2"/>
  <c r="AA35" i="2"/>
  <c r="Z35" i="2"/>
  <c r="K35" i="2"/>
  <c r="AA34" i="2"/>
  <c r="Z34" i="2"/>
  <c r="V34" i="2"/>
  <c r="K34" i="2"/>
  <c r="AA33" i="2"/>
  <c r="Z33" i="2"/>
  <c r="K33" i="2"/>
  <c r="AA32" i="2"/>
  <c r="Z32" i="2"/>
  <c r="K32" i="2"/>
  <c r="AA31" i="2"/>
  <c r="Z31" i="2"/>
  <c r="K31" i="2"/>
  <c r="AA30" i="2"/>
  <c r="Z30" i="2"/>
  <c r="V30" i="2"/>
  <c r="K30" i="2"/>
  <c r="AA29" i="2"/>
  <c r="Z29" i="2"/>
  <c r="K29" i="2"/>
  <c r="AA28" i="2"/>
  <c r="Z28" i="2"/>
  <c r="V28" i="2"/>
  <c r="K28" i="2"/>
  <c r="AA27" i="2"/>
  <c r="Z27" i="2"/>
  <c r="K27" i="2"/>
  <c r="AA26" i="2"/>
  <c r="Z26" i="2"/>
  <c r="V26" i="2"/>
  <c r="K26" i="2"/>
  <c r="K25" i="2"/>
  <c r="AA24" i="2"/>
  <c r="Z24" i="2"/>
  <c r="V24" i="2"/>
  <c r="K24" i="2"/>
  <c r="AA23" i="2"/>
  <c r="Z23" i="2"/>
  <c r="K23" i="2"/>
  <c r="AA22" i="2"/>
  <c r="Z22" i="2"/>
  <c r="V22" i="2"/>
  <c r="K22" i="2"/>
  <c r="AA21" i="2"/>
  <c r="Z21" i="2"/>
  <c r="K21" i="2"/>
  <c r="AA20" i="2"/>
  <c r="Z20" i="2"/>
  <c r="K20" i="2"/>
  <c r="AA19" i="2"/>
  <c r="Z19" i="2"/>
  <c r="K19" i="2"/>
  <c r="AA18" i="2"/>
  <c r="Z18" i="2"/>
  <c r="V18" i="2"/>
  <c r="K18" i="2"/>
  <c r="AA17" i="2"/>
  <c r="Z17" i="2"/>
  <c r="K17" i="2"/>
  <c r="AA16" i="2"/>
  <c r="Z16" i="2"/>
  <c r="V16" i="2"/>
  <c r="K16" i="2"/>
  <c r="AA15" i="2"/>
  <c r="Z15" i="2"/>
  <c r="K15" i="2"/>
  <c r="V14" i="2"/>
  <c r="K14" i="2"/>
  <c r="AA13" i="2"/>
  <c r="Z13" i="2"/>
  <c r="K13" i="2"/>
  <c r="AA12" i="2"/>
  <c r="Z12" i="2"/>
  <c r="K12" i="2"/>
  <c r="Z11" i="2"/>
  <c r="V11" i="2"/>
  <c r="K11" i="2"/>
  <c r="K10" i="2"/>
  <c r="K9" i="2"/>
  <c r="V9" i="1"/>
  <c r="X9" i="1" s="1"/>
  <c r="Y9" i="1" s="1"/>
  <c r="V13" i="1"/>
  <c r="V14" i="1"/>
  <c r="V17" i="1"/>
  <c r="V20" i="1"/>
  <c r="V21" i="1"/>
  <c r="V22" i="1"/>
  <c r="V25" i="1"/>
  <c r="V29" i="1"/>
  <c r="V30" i="1"/>
  <c r="V33" i="1"/>
  <c r="V36" i="1"/>
  <c r="V37" i="1"/>
  <c r="V41" i="1"/>
  <c r="V42" i="1"/>
  <c r="V45" i="1"/>
  <c r="V49" i="1"/>
  <c r="V50" i="1"/>
  <c r="V52" i="1"/>
  <c r="V53" i="1"/>
  <c r="V57" i="1"/>
  <c r="V58" i="1"/>
  <c r="V61" i="1"/>
  <c r="V65" i="1"/>
  <c r="V66" i="1"/>
  <c r="V68" i="1"/>
  <c r="V69" i="1"/>
  <c r="V70" i="1"/>
  <c r="V73" i="1"/>
  <c r="V77" i="1"/>
  <c r="V78" i="1"/>
  <c r="V81" i="1"/>
  <c r="V84" i="1"/>
  <c r="V85" i="1"/>
  <c r="V86" i="1"/>
  <c r="V89" i="1"/>
  <c r="V93" i="1"/>
  <c r="V94" i="1"/>
  <c r="V97" i="1"/>
  <c r="V100" i="1"/>
  <c r="V103" i="1"/>
  <c r="V108" i="1"/>
  <c r="V113" i="1"/>
  <c r="V129" i="1"/>
  <c r="V136" i="1"/>
  <c r="V144" i="1"/>
  <c r="V145" i="1"/>
  <c r="AA147" i="1"/>
  <c r="Z147" i="1"/>
  <c r="AA145" i="1"/>
  <c r="Z145" i="1"/>
  <c r="AA143" i="1"/>
  <c r="Z143" i="1"/>
  <c r="Z142" i="1"/>
  <c r="AA141" i="1"/>
  <c r="Z141" i="1"/>
  <c r="AA139" i="1"/>
  <c r="Z139" i="1"/>
  <c r="AA137" i="1"/>
  <c r="Z137" i="1"/>
  <c r="AA135" i="1"/>
  <c r="Z135" i="1"/>
  <c r="Z134" i="1"/>
  <c r="AA133" i="1"/>
  <c r="Z133" i="1"/>
  <c r="AA131" i="1"/>
  <c r="Z131" i="1"/>
  <c r="AA129" i="1"/>
  <c r="Z129" i="1"/>
  <c r="AA127" i="1"/>
  <c r="Z127" i="1"/>
  <c r="Z126" i="1"/>
  <c r="AA125" i="1"/>
  <c r="Z125" i="1"/>
  <c r="AA123" i="1"/>
  <c r="Z123" i="1"/>
  <c r="AA121" i="1"/>
  <c r="Z121" i="1"/>
  <c r="AA119" i="1"/>
  <c r="Z119" i="1"/>
  <c r="Z118" i="1"/>
  <c r="AA117" i="1"/>
  <c r="Z117" i="1"/>
  <c r="AA115" i="1"/>
  <c r="Z115" i="1"/>
  <c r="AA113" i="1"/>
  <c r="Z113" i="1"/>
  <c r="AA111" i="1"/>
  <c r="Z111" i="1"/>
  <c r="Z110" i="1"/>
  <c r="AA109" i="1"/>
  <c r="Z109" i="1"/>
  <c r="AA107" i="1"/>
  <c r="Z107" i="1"/>
  <c r="AA105" i="1"/>
  <c r="Z105" i="1"/>
  <c r="AA103" i="1"/>
  <c r="Z103" i="1"/>
  <c r="Z102" i="1"/>
  <c r="AA101" i="1"/>
  <c r="Z101" i="1"/>
  <c r="AA98" i="1"/>
  <c r="Z98" i="1"/>
  <c r="AA96" i="1"/>
  <c r="Z96" i="1"/>
  <c r="Z95" i="1"/>
  <c r="AA94" i="1"/>
  <c r="Z94" i="1"/>
  <c r="AA92" i="1"/>
  <c r="Z92" i="1"/>
  <c r="AA90" i="1"/>
  <c r="Z90" i="1"/>
  <c r="AA88" i="1"/>
  <c r="Z88" i="1"/>
  <c r="Z87" i="1"/>
  <c r="AA86" i="1"/>
  <c r="Z86" i="1"/>
  <c r="AA84" i="1"/>
  <c r="Z84" i="1"/>
  <c r="AA82" i="1"/>
  <c r="Z82" i="1"/>
  <c r="AA80" i="1"/>
  <c r="Z80" i="1"/>
  <c r="Z79" i="1"/>
  <c r="AA78" i="1"/>
  <c r="Z78" i="1"/>
  <c r="AA76" i="1"/>
  <c r="Z76" i="1"/>
  <c r="AA74" i="1"/>
  <c r="Z74" i="1"/>
  <c r="AA72" i="1"/>
  <c r="Z72" i="1"/>
  <c r="Z71" i="1"/>
  <c r="AA70" i="1"/>
  <c r="Z70" i="1"/>
  <c r="AA68" i="1"/>
  <c r="Z68" i="1"/>
  <c r="AA66" i="1"/>
  <c r="Z66" i="1"/>
  <c r="AA64" i="1"/>
  <c r="Z64" i="1"/>
  <c r="Z63" i="1"/>
  <c r="AA62" i="1"/>
  <c r="Z62" i="1"/>
  <c r="AA60" i="1"/>
  <c r="Z60" i="1"/>
  <c r="AA58" i="1"/>
  <c r="Z58" i="1"/>
  <c r="AA56" i="1"/>
  <c r="Z56" i="1"/>
  <c r="Z55" i="1"/>
  <c r="AA54" i="1"/>
  <c r="Z54" i="1"/>
  <c r="AA52" i="1"/>
  <c r="Z52" i="1"/>
  <c r="AA50" i="1"/>
  <c r="Z50" i="1"/>
  <c r="AA48" i="1"/>
  <c r="Z48" i="1"/>
  <c r="Z47" i="1"/>
  <c r="AA46" i="1"/>
  <c r="Z46" i="1"/>
  <c r="AA44" i="1"/>
  <c r="Z44" i="1"/>
  <c r="AA42" i="1"/>
  <c r="Z42" i="1"/>
  <c r="AA40" i="1"/>
  <c r="Z40" i="1"/>
  <c r="Z39" i="1"/>
  <c r="AA38" i="1"/>
  <c r="Z38" i="1"/>
  <c r="AA36" i="1"/>
  <c r="Z36" i="1"/>
  <c r="AA34" i="1"/>
  <c r="Z34" i="1"/>
  <c r="AA32" i="1"/>
  <c r="Z32" i="1"/>
  <c r="Z31" i="1"/>
  <c r="AA30" i="1"/>
  <c r="Z30" i="1"/>
  <c r="AA28" i="1"/>
  <c r="Z28" i="1"/>
  <c r="AA26" i="1"/>
  <c r="Z26" i="1"/>
  <c r="AA24" i="1"/>
  <c r="Z24" i="1"/>
  <c r="AA22" i="1"/>
  <c r="Z22" i="1"/>
  <c r="AA20" i="1"/>
  <c r="Z20" i="1"/>
  <c r="AA18" i="1"/>
  <c r="Z18" i="1"/>
  <c r="AA16" i="1"/>
  <c r="Z16" i="1"/>
  <c r="AA14" i="1"/>
  <c r="Z14" i="1"/>
  <c r="AA12" i="1"/>
  <c r="Z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1" i="1"/>
  <c r="K53" i="1"/>
  <c r="K55" i="1"/>
  <c r="K57" i="1"/>
  <c r="K59" i="1"/>
  <c r="K61" i="1"/>
  <c r="K63" i="1"/>
  <c r="K65" i="1"/>
  <c r="K67" i="1"/>
  <c r="K69" i="1"/>
  <c r="K71" i="1"/>
  <c r="K73" i="1"/>
  <c r="K75" i="1"/>
  <c r="K77" i="1"/>
  <c r="K79" i="1"/>
  <c r="K81" i="1"/>
  <c r="K50" i="1"/>
  <c r="K52" i="1"/>
  <c r="K54" i="1"/>
  <c r="K56" i="1"/>
  <c r="K58" i="1"/>
  <c r="K60" i="1"/>
  <c r="K62" i="1"/>
  <c r="K64" i="1"/>
  <c r="K66" i="1"/>
  <c r="K68" i="1"/>
  <c r="K70" i="1"/>
  <c r="K72" i="1"/>
  <c r="K74" i="1"/>
  <c r="K76" i="1"/>
  <c r="K78" i="1"/>
  <c r="K80" i="1"/>
  <c r="K82" i="1"/>
  <c r="K83" i="1"/>
  <c r="K84" i="1"/>
  <c r="K85" i="1"/>
  <c r="K86" i="1"/>
  <c r="K87" i="1"/>
  <c r="K88" i="1"/>
  <c r="K90" i="1"/>
  <c r="K92" i="1"/>
  <c r="K94" i="1"/>
  <c r="K96" i="1"/>
  <c r="K98" i="1"/>
  <c r="K101" i="1"/>
  <c r="K103" i="1"/>
  <c r="K105" i="1"/>
  <c r="K107" i="1"/>
  <c r="K109" i="1"/>
  <c r="K111" i="1"/>
  <c r="K116" i="1"/>
  <c r="K120" i="1"/>
  <c r="K124" i="1"/>
  <c r="K128" i="1"/>
  <c r="K89" i="1"/>
  <c r="K91" i="1"/>
  <c r="K93" i="1"/>
  <c r="K95" i="1"/>
  <c r="K97" i="1"/>
  <c r="K99" i="1"/>
  <c r="K100" i="1"/>
  <c r="K102" i="1"/>
  <c r="K104" i="1"/>
  <c r="K106" i="1"/>
  <c r="K108" i="1"/>
  <c r="K110" i="1"/>
  <c r="K112" i="1"/>
  <c r="K114" i="1"/>
  <c r="K118" i="1"/>
  <c r="K122" i="1"/>
  <c r="K126" i="1"/>
  <c r="K130" i="1"/>
  <c r="K113" i="1"/>
  <c r="K115" i="1"/>
  <c r="K117" i="1"/>
  <c r="K119" i="1"/>
  <c r="K121" i="1"/>
  <c r="K123" i="1"/>
  <c r="K125" i="1"/>
  <c r="K127" i="1"/>
  <c r="K129" i="1"/>
  <c r="K131" i="1"/>
  <c r="K133" i="1"/>
  <c r="K135" i="1"/>
  <c r="K137" i="1"/>
  <c r="K139" i="1"/>
  <c r="K141" i="1"/>
  <c r="K143" i="1"/>
  <c r="K145" i="1"/>
  <c r="K147" i="1"/>
  <c r="K132" i="1"/>
  <c r="K134" i="1"/>
  <c r="K136" i="1"/>
  <c r="K138" i="1"/>
  <c r="K140" i="1"/>
  <c r="K142" i="1"/>
  <c r="K144" i="1"/>
  <c r="K146" i="1"/>
  <c r="K149" i="1"/>
  <c r="AC59" i="2" l="1"/>
  <c r="L59" i="2"/>
  <c r="AC67" i="2"/>
  <c r="L67" i="2"/>
  <c r="AC74" i="2"/>
  <c r="L74" i="2"/>
  <c r="AC83" i="2"/>
  <c r="L83" i="2"/>
  <c r="AC90" i="2"/>
  <c r="L90" i="2"/>
  <c r="AC107" i="2"/>
  <c r="L107" i="2"/>
  <c r="AC114" i="2"/>
  <c r="L114" i="2"/>
  <c r="AC123" i="2"/>
  <c r="L123" i="2"/>
  <c r="AC130" i="2"/>
  <c r="L130" i="2"/>
  <c r="AC138" i="2"/>
  <c r="L138" i="2"/>
  <c r="AC147" i="2"/>
  <c r="L147" i="2"/>
  <c r="AC73" i="2"/>
  <c r="L73" i="2"/>
  <c r="AC57" i="2"/>
  <c r="L57" i="2"/>
  <c r="AC64" i="2"/>
  <c r="L64" i="2"/>
  <c r="AC89" i="2"/>
  <c r="L89" i="2"/>
  <c r="AC96" i="2"/>
  <c r="L96" i="2"/>
  <c r="AC104" i="2"/>
  <c r="L104" i="2"/>
  <c r="AC31" i="2"/>
  <c r="L31" i="2"/>
  <c r="AC46" i="2"/>
  <c r="L46" i="2"/>
  <c r="AC63" i="2"/>
  <c r="L63" i="2"/>
  <c r="AC79" i="2"/>
  <c r="L79" i="2"/>
  <c r="AC94" i="2"/>
  <c r="L94" i="2"/>
  <c r="AC111" i="2"/>
  <c r="L111" i="2"/>
  <c r="AC134" i="2"/>
  <c r="L134" i="2"/>
  <c r="AC11" i="2"/>
  <c r="L11" i="2"/>
  <c r="AC15" i="2"/>
  <c r="L15" i="2"/>
  <c r="AC22" i="2"/>
  <c r="L22" i="2"/>
  <c r="AC23" i="2"/>
  <c r="L23" i="2"/>
  <c r="AC26" i="2"/>
  <c r="L26" i="2"/>
  <c r="AC27" i="2"/>
  <c r="L27" i="2"/>
  <c r="AC34" i="2"/>
  <c r="L34" i="2"/>
  <c r="AC35" i="2"/>
  <c r="L35" i="2"/>
  <c r="AC42" i="2"/>
  <c r="L42" i="2"/>
  <c r="AC43" i="2"/>
  <c r="L43" i="2"/>
  <c r="AC50" i="2"/>
  <c r="L50" i="2"/>
  <c r="AC51" i="2"/>
  <c r="L51" i="2"/>
  <c r="AC58" i="2"/>
  <c r="L58" i="2"/>
  <c r="AC66" i="2"/>
  <c r="L66" i="2"/>
  <c r="AC75" i="2"/>
  <c r="L75" i="2"/>
  <c r="AC82" i="2"/>
  <c r="L82" i="2"/>
  <c r="AC91" i="2"/>
  <c r="L91" i="2"/>
  <c r="AC98" i="2"/>
  <c r="L98" i="2"/>
  <c r="AC99" i="2"/>
  <c r="L99" i="2"/>
  <c r="AC106" i="2"/>
  <c r="L106" i="2"/>
  <c r="AC115" i="2"/>
  <c r="L115" i="2"/>
  <c r="AC122" i="2"/>
  <c r="L122" i="2"/>
  <c r="AC131" i="2"/>
  <c r="L131" i="2"/>
  <c r="AC139" i="2"/>
  <c r="L139" i="2"/>
  <c r="AC146" i="2"/>
  <c r="L146" i="2"/>
  <c r="AC20" i="2"/>
  <c r="L20" i="2"/>
  <c r="AC21" i="2"/>
  <c r="L21" i="2"/>
  <c r="AC32" i="2"/>
  <c r="L32" i="2"/>
  <c r="AC33" i="2"/>
  <c r="L33" i="2"/>
  <c r="AC40" i="2"/>
  <c r="L40" i="2"/>
  <c r="AC41" i="2"/>
  <c r="L41" i="2"/>
  <c r="AC48" i="2"/>
  <c r="L48" i="2"/>
  <c r="AC49" i="2"/>
  <c r="L49" i="2"/>
  <c r="AC56" i="2"/>
  <c r="L56" i="2"/>
  <c r="AC65" i="2"/>
  <c r="L65" i="2"/>
  <c r="AC72" i="2"/>
  <c r="L72" i="2"/>
  <c r="AC80" i="2"/>
  <c r="L80" i="2"/>
  <c r="AC81" i="2"/>
  <c r="L81" i="2"/>
  <c r="AC88" i="2"/>
  <c r="L88" i="2"/>
  <c r="AC97" i="2"/>
  <c r="L97" i="2"/>
  <c r="AC105" i="2"/>
  <c r="L105" i="2"/>
  <c r="AC112" i="2"/>
  <c r="L112" i="2"/>
  <c r="AC113" i="2"/>
  <c r="L113" i="2"/>
  <c r="AC120" i="2"/>
  <c r="L120" i="2"/>
  <c r="AC121" i="2"/>
  <c r="L121" i="2"/>
  <c r="AC128" i="2"/>
  <c r="L128" i="2"/>
  <c r="AC129" i="2"/>
  <c r="L129" i="2"/>
  <c r="AC136" i="2"/>
  <c r="L136" i="2"/>
  <c r="AC137" i="2"/>
  <c r="L137" i="2"/>
  <c r="AC144" i="2"/>
  <c r="L144" i="2"/>
  <c r="AC145" i="2"/>
  <c r="L145" i="2"/>
  <c r="AC13" i="2"/>
  <c r="L13" i="2"/>
  <c r="AC14" i="2"/>
  <c r="L14" i="2"/>
  <c r="AC18" i="2"/>
  <c r="L18" i="2"/>
  <c r="AC19" i="2"/>
  <c r="L19" i="2"/>
  <c r="AC30" i="2"/>
  <c r="L30" i="2"/>
  <c r="AC38" i="2"/>
  <c r="L38" i="2"/>
  <c r="AC39" i="2"/>
  <c r="L39" i="2"/>
  <c r="AC47" i="2"/>
  <c r="L47" i="2"/>
  <c r="AC54" i="2"/>
  <c r="L54" i="2"/>
  <c r="AC55" i="2"/>
  <c r="L55" i="2"/>
  <c r="AC62" i="2"/>
  <c r="L62" i="2"/>
  <c r="AC70" i="2"/>
  <c r="L70" i="2"/>
  <c r="AC71" i="2"/>
  <c r="L71" i="2"/>
  <c r="AC78" i="2"/>
  <c r="L78" i="2"/>
  <c r="AC86" i="2"/>
  <c r="L86" i="2"/>
  <c r="AC87" i="2"/>
  <c r="L87" i="2"/>
  <c r="AC95" i="2"/>
  <c r="L95" i="2"/>
  <c r="AC102" i="2"/>
  <c r="L102" i="2"/>
  <c r="AC103" i="2"/>
  <c r="L103" i="2"/>
  <c r="AC110" i="2"/>
  <c r="L110" i="2"/>
  <c r="AC118" i="2"/>
  <c r="L118" i="2"/>
  <c r="AC119" i="2"/>
  <c r="L119" i="2"/>
  <c r="AC126" i="2"/>
  <c r="L126" i="2"/>
  <c r="AC127" i="2"/>
  <c r="L127" i="2"/>
  <c r="AC135" i="2"/>
  <c r="L135" i="2"/>
  <c r="AC142" i="2"/>
  <c r="L142" i="2"/>
  <c r="AC143" i="2"/>
  <c r="L143" i="2"/>
  <c r="AC10" i="2"/>
  <c r="L10" i="2"/>
  <c r="AC12" i="2"/>
  <c r="L12" i="2"/>
  <c r="AC16" i="2"/>
  <c r="L16" i="2"/>
  <c r="AC17" i="2"/>
  <c r="L17" i="2"/>
  <c r="AC24" i="2"/>
  <c r="L24" i="2"/>
  <c r="AC25" i="2"/>
  <c r="L25" i="2"/>
  <c r="AC28" i="2"/>
  <c r="L28" i="2"/>
  <c r="AC29" i="2"/>
  <c r="L29" i="2"/>
  <c r="AC36" i="2"/>
  <c r="L36" i="2"/>
  <c r="AC37" i="2"/>
  <c r="L37" i="2"/>
  <c r="AC44" i="2"/>
  <c r="L44" i="2"/>
  <c r="AC45" i="2"/>
  <c r="L45" i="2"/>
  <c r="AC52" i="2"/>
  <c r="L52" i="2"/>
  <c r="AC53" i="2"/>
  <c r="L53" i="2"/>
  <c r="AC60" i="2"/>
  <c r="L60" i="2"/>
  <c r="AC61" i="2"/>
  <c r="L61" i="2"/>
  <c r="AC68" i="2"/>
  <c r="L68" i="2"/>
  <c r="AC69" i="2"/>
  <c r="L69" i="2"/>
  <c r="AC76" i="2"/>
  <c r="L76" i="2"/>
  <c r="AC77" i="2"/>
  <c r="L77" i="2"/>
  <c r="AC84" i="2"/>
  <c r="L84" i="2"/>
  <c r="AC85" i="2"/>
  <c r="L85" i="2"/>
  <c r="AC92" i="2"/>
  <c r="L92" i="2"/>
  <c r="AC93" i="2"/>
  <c r="L93" i="2"/>
  <c r="AC100" i="2"/>
  <c r="L100" i="2"/>
  <c r="AC101" i="2"/>
  <c r="L101" i="2"/>
  <c r="AC108" i="2"/>
  <c r="L108" i="2"/>
  <c r="AC109" i="2"/>
  <c r="L109" i="2"/>
  <c r="AC116" i="2"/>
  <c r="L116" i="2"/>
  <c r="AC117" i="2"/>
  <c r="L117" i="2"/>
  <c r="AC124" i="2"/>
  <c r="L124" i="2"/>
  <c r="AC125" i="2"/>
  <c r="L125" i="2"/>
  <c r="AC132" i="2"/>
  <c r="L132" i="2"/>
  <c r="AC133" i="2"/>
  <c r="L133" i="2"/>
  <c r="AC140" i="2"/>
  <c r="L140" i="2"/>
  <c r="AC141" i="2"/>
  <c r="L141" i="2"/>
  <c r="AC148" i="2"/>
  <c r="L148" i="2"/>
  <c r="AC149" i="2"/>
  <c r="L149" i="2"/>
  <c r="AC123" i="1"/>
  <c r="L123" i="1"/>
  <c r="AC103" i="1"/>
  <c r="L103" i="1"/>
  <c r="AC52" i="1"/>
  <c r="L52" i="1"/>
  <c r="AC31" i="1"/>
  <c r="L31" i="1"/>
  <c r="AC144" i="1"/>
  <c r="L144" i="1"/>
  <c r="AC147" i="1"/>
  <c r="L147" i="1"/>
  <c r="AC131" i="1"/>
  <c r="L131" i="1"/>
  <c r="AC122" i="1"/>
  <c r="L122" i="1"/>
  <c r="AC102" i="1"/>
  <c r="L102" i="1"/>
  <c r="AC128" i="1"/>
  <c r="L128" i="1"/>
  <c r="AC94" i="1"/>
  <c r="L94" i="1"/>
  <c r="AC83" i="1"/>
  <c r="L83" i="1"/>
  <c r="AC68" i="1"/>
  <c r="L68" i="1"/>
  <c r="AC77" i="1"/>
  <c r="L77" i="1"/>
  <c r="AC61" i="1"/>
  <c r="L61" i="1"/>
  <c r="AC47" i="1"/>
  <c r="L47" i="1"/>
  <c r="AC39" i="1"/>
  <c r="L39" i="1"/>
  <c r="AC27" i="1"/>
  <c r="L27" i="1"/>
  <c r="AC19" i="1"/>
  <c r="L19" i="1"/>
  <c r="AC142" i="1"/>
  <c r="L142" i="1"/>
  <c r="AC134" i="1"/>
  <c r="L134" i="1"/>
  <c r="AC145" i="1"/>
  <c r="L145" i="1"/>
  <c r="AC137" i="1"/>
  <c r="L137" i="1"/>
  <c r="AC129" i="1"/>
  <c r="L129" i="1"/>
  <c r="AC121" i="1"/>
  <c r="L121" i="1"/>
  <c r="AC113" i="1"/>
  <c r="L113" i="1"/>
  <c r="AC118" i="1"/>
  <c r="L118" i="1"/>
  <c r="AC108" i="1"/>
  <c r="L108" i="1"/>
  <c r="AC100" i="1"/>
  <c r="L100" i="1"/>
  <c r="AC93" i="1"/>
  <c r="L93" i="1"/>
  <c r="AC124" i="1"/>
  <c r="L124" i="1"/>
  <c r="AC109" i="1"/>
  <c r="L109" i="1"/>
  <c r="AC101" i="1"/>
  <c r="L101" i="1"/>
  <c r="AC92" i="1"/>
  <c r="L92" i="1"/>
  <c r="AC86" i="1"/>
  <c r="L86" i="1"/>
  <c r="AC82" i="1"/>
  <c r="L82" i="1"/>
  <c r="AC74" i="1"/>
  <c r="L74" i="1"/>
  <c r="AC66" i="1"/>
  <c r="L66" i="1"/>
  <c r="AC58" i="1"/>
  <c r="L58" i="1"/>
  <c r="AC50" i="1"/>
  <c r="L50" i="1"/>
  <c r="AC75" i="1"/>
  <c r="L75" i="1"/>
  <c r="AC67" i="1"/>
  <c r="L67" i="1"/>
  <c r="AC59" i="1"/>
  <c r="L59" i="1"/>
  <c r="AC51" i="1"/>
  <c r="L51" i="1"/>
  <c r="AC46" i="1"/>
  <c r="L46" i="1"/>
  <c r="AC42" i="1"/>
  <c r="L42" i="1"/>
  <c r="AC38" i="1"/>
  <c r="L38" i="1"/>
  <c r="AC34" i="1"/>
  <c r="L34" i="1"/>
  <c r="AC30" i="1"/>
  <c r="L30" i="1"/>
  <c r="AC26" i="1"/>
  <c r="L26" i="1"/>
  <c r="AC22" i="1"/>
  <c r="L22" i="1"/>
  <c r="AC18" i="1"/>
  <c r="L18" i="1"/>
  <c r="AC14" i="1"/>
  <c r="L14" i="1"/>
  <c r="AC136" i="1"/>
  <c r="L136" i="1"/>
  <c r="AC139" i="1"/>
  <c r="L139" i="1"/>
  <c r="AC115" i="1"/>
  <c r="L115" i="1"/>
  <c r="AC110" i="1"/>
  <c r="L110" i="1"/>
  <c r="AC95" i="1"/>
  <c r="L95" i="1"/>
  <c r="AC111" i="1"/>
  <c r="L111" i="1"/>
  <c r="AC87" i="1"/>
  <c r="L87" i="1"/>
  <c r="AC76" i="1"/>
  <c r="L76" i="1"/>
  <c r="AC60" i="1"/>
  <c r="L60" i="1"/>
  <c r="AC69" i="1"/>
  <c r="L69" i="1"/>
  <c r="AC53" i="1"/>
  <c r="L53" i="1"/>
  <c r="AC43" i="1"/>
  <c r="L43" i="1"/>
  <c r="AC35" i="1"/>
  <c r="L35" i="1"/>
  <c r="AC23" i="1"/>
  <c r="L23" i="1"/>
  <c r="AC15" i="1"/>
  <c r="L15" i="1"/>
  <c r="AC149" i="1"/>
  <c r="L149" i="1"/>
  <c r="AC140" i="1"/>
  <c r="L140" i="1"/>
  <c r="AC132" i="1"/>
  <c r="L132" i="1"/>
  <c r="AC143" i="1"/>
  <c r="L143" i="1"/>
  <c r="AC135" i="1"/>
  <c r="L135" i="1"/>
  <c r="AC127" i="1"/>
  <c r="L127" i="1"/>
  <c r="AC119" i="1"/>
  <c r="L119" i="1"/>
  <c r="AC130" i="1"/>
  <c r="L130" i="1"/>
  <c r="AC114" i="1"/>
  <c r="L114" i="1"/>
  <c r="AC106" i="1"/>
  <c r="L106" i="1"/>
  <c r="AC99" i="1"/>
  <c r="L99" i="1"/>
  <c r="AC91" i="1"/>
  <c r="L91" i="1"/>
  <c r="AC120" i="1"/>
  <c r="L120" i="1"/>
  <c r="AC107" i="1"/>
  <c r="L107" i="1"/>
  <c r="AC98" i="1"/>
  <c r="L98" i="1"/>
  <c r="AC90" i="1"/>
  <c r="L90" i="1"/>
  <c r="AC85" i="1"/>
  <c r="L85" i="1"/>
  <c r="AC80" i="1"/>
  <c r="L80" i="1"/>
  <c r="AC72" i="1"/>
  <c r="L72" i="1"/>
  <c r="AC64" i="1"/>
  <c r="L64" i="1"/>
  <c r="AC56" i="1"/>
  <c r="L56" i="1"/>
  <c r="AC81" i="1"/>
  <c r="L81" i="1"/>
  <c r="AC73" i="1"/>
  <c r="L73" i="1"/>
  <c r="AC65" i="1"/>
  <c r="L65" i="1"/>
  <c r="AC57" i="1"/>
  <c r="L57" i="1"/>
  <c r="AC49" i="1"/>
  <c r="L49" i="1"/>
  <c r="AC45" i="1"/>
  <c r="L45" i="1"/>
  <c r="AC41" i="1"/>
  <c r="L41" i="1"/>
  <c r="AC37" i="1"/>
  <c r="L37" i="1"/>
  <c r="AC33" i="1"/>
  <c r="L33" i="1"/>
  <c r="AC29" i="1"/>
  <c r="L29" i="1"/>
  <c r="AC25" i="1"/>
  <c r="L25" i="1"/>
  <c r="AC21" i="1"/>
  <c r="L21" i="1"/>
  <c r="AC17" i="1"/>
  <c r="L17" i="1"/>
  <c r="AC13" i="1"/>
  <c r="L13" i="1"/>
  <c r="AC146" i="1"/>
  <c r="L146" i="1"/>
  <c r="AC138" i="1"/>
  <c r="L138" i="1"/>
  <c r="AC141" i="1"/>
  <c r="L141" i="1"/>
  <c r="AC133" i="1"/>
  <c r="L133" i="1"/>
  <c r="AC125" i="1"/>
  <c r="L125" i="1"/>
  <c r="AC117" i="1"/>
  <c r="L117" i="1"/>
  <c r="AC126" i="1"/>
  <c r="L126" i="1"/>
  <c r="AC112" i="1"/>
  <c r="L112" i="1"/>
  <c r="AC104" i="1"/>
  <c r="L104" i="1"/>
  <c r="AC97" i="1"/>
  <c r="L97" i="1"/>
  <c r="AC89" i="1"/>
  <c r="L89" i="1"/>
  <c r="AC116" i="1"/>
  <c r="L116" i="1"/>
  <c r="AC105" i="1"/>
  <c r="L105" i="1"/>
  <c r="AC96" i="1"/>
  <c r="L96" i="1"/>
  <c r="AC88" i="1"/>
  <c r="L88" i="1"/>
  <c r="AC84" i="1"/>
  <c r="L84" i="1"/>
  <c r="AC78" i="1"/>
  <c r="L78" i="1"/>
  <c r="AC70" i="1"/>
  <c r="L70" i="1"/>
  <c r="AC62" i="1"/>
  <c r="L62" i="1"/>
  <c r="AC54" i="1"/>
  <c r="L54" i="1"/>
  <c r="AC79" i="1"/>
  <c r="L79" i="1"/>
  <c r="AC71" i="1"/>
  <c r="L71" i="1"/>
  <c r="AC63" i="1"/>
  <c r="L63" i="1"/>
  <c r="AC55" i="1"/>
  <c r="L55" i="1"/>
  <c r="AC48" i="1"/>
  <c r="L48" i="1"/>
  <c r="AC44" i="1"/>
  <c r="L44" i="1"/>
  <c r="AC40" i="1"/>
  <c r="L40" i="1"/>
  <c r="AC36" i="1"/>
  <c r="L36" i="1"/>
  <c r="AC32" i="1"/>
  <c r="L32" i="1"/>
  <c r="AC28" i="1"/>
  <c r="L28" i="1"/>
  <c r="AC24" i="1"/>
  <c r="L24" i="1"/>
  <c r="AC20" i="1"/>
  <c r="L20" i="1"/>
  <c r="AC16" i="1"/>
  <c r="L16" i="1"/>
  <c r="AC9" i="2"/>
  <c r="L9" i="2"/>
  <c r="Z10" i="1"/>
  <c r="AA10" i="1" s="1"/>
  <c r="X10" i="1"/>
  <c r="Y10" i="1" s="1"/>
  <c r="Z8" i="1"/>
  <c r="Z14" i="2"/>
  <c r="AA14" i="2"/>
  <c r="X14" i="2"/>
  <c r="Y14" i="2" s="1"/>
  <c r="X25" i="2"/>
  <c r="Y25" i="2" s="1"/>
  <c r="Z25" i="2"/>
  <c r="AA25" i="2"/>
  <c r="R147" i="1"/>
  <c r="T147" i="1" s="1"/>
  <c r="Y147" i="1"/>
  <c r="R145" i="1"/>
  <c r="T145" i="1" s="1"/>
  <c r="Y145" i="1"/>
  <c r="R143" i="1"/>
  <c r="T143" i="1" s="1"/>
  <c r="Y143" i="1"/>
  <c r="R141" i="1"/>
  <c r="Y141" i="1"/>
  <c r="R139" i="1"/>
  <c r="T139" i="1" s="1"/>
  <c r="Y139" i="1"/>
  <c r="R137" i="1"/>
  <c r="T137" i="1" s="1"/>
  <c r="Y137" i="1"/>
  <c r="R135" i="1"/>
  <c r="T135" i="1" s="1"/>
  <c r="Y135" i="1"/>
  <c r="R133" i="1"/>
  <c r="T133" i="1" s="1"/>
  <c r="Y133" i="1"/>
  <c r="R131" i="1"/>
  <c r="T131" i="1" s="1"/>
  <c r="Y131" i="1"/>
  <c r="R129" i="1"/>
  <c r="Y129" i="1"/>
  <c r="R127" i="1"/>
  <c r="T127" i="1" s="1"/>
  <c r="Y127" i="1"/>
  <c r="R125" i="1"/>
  <c r="Y125" i="1"/>
  <c r="R123" i="1"/>
  <c r="T123" i="1" s="1"/>
  <c r="Y123" i="1"/>
  <c r="R121" i="1"/>
  <c r="Y121" i="1"/>
  <c r="R119" i="1"/>
  <c r="T119" i="1" s="1"/>
  <c r="Y119" i="1"/>
  <c r="R117" i="1"/>
  <c r="Y117" i="1"/>
  <c r="R115" i="1"/>
  <c r="T115" i="1" s="1"/>
  <c r="Y115" i="1"/>
  <c r="R113" i="1"/>
  <c r="Y113" i="1"/>
  <c r="R111" i="1"/>
  <c r="T111" i="1" s="1"/>
  <c r="Y111" i="1"/>
  <c r="R109" i="1"/>
  <c r="Y109" i="1"/>
  <c r="R107" i="1"/>
  <c r="T107" i="1" s="1"/>
  <c r="Y107" i="1"/>
  <c r="R105" i="1"/>
  <c r="Y105" i="1"/>
  <c r="R103" i="1"/>
  <c r="T103" i="1" s="1"/>
  <c r="Y103" i="1"/>
  <c r="R101" i="1"/>
  <c r="Y101" i="1"/>
  <c r="R98" i="1"/>
  <c r="T98" i="1" s="1"/>
  <c r="Y98" i="1"/>
  <c r="R96" i="1"/>
  <c r="Y96" i="1"/>
  <c r="R94" i="1"/>
  <c r="T94" i="1" s="1"/>
  <c r="Y94" i="1"/>
  <c r="R92" i="1"/>
  <c r="T92" i="1" s="1"/>
  <c r="Y92" i="1"/>
  <c r="R90" i="1"/>
  <c r="T90" i="1" s="1"/>
  <c r="Y90" i="1"/>
  <c r="R88" i="1"/>
  <c r="T88" i="1" s="1"/>
  <c r="Y88" i="1"/>
  <c r="R86" i="1"/>
  <c r="T86" i="1" s="1"/>
  <c r="Y86" i="1"/>
  <c r="R84" i="1"/>
  <c r="T84" i="1" s="1"/>
  <c r="Y84" i="1"/>
  <c r="R82" i="1"/>
  <c r="T82" i="1" s="1"/>
  <c r="Y82" i="1"/>
  <c r="R80" i="1"/>
  <c r="Y80" i="1"/>
  <c r="R78" i="1"/>
  <c r="T78" i="1" s="1"/>
  <c r="Y78" i="1"/>
  <c r="R76" i="1"/>
  <c r="T76" i="1" s="1"/>
  <c r="Y76" i="1"/>
  <c r="R74" i="1"/>
  <c r="T74" i="1" s="1"/>
  <c r="Y74" i="1"/>
  <c r="R72" i="1"/>
  <c r="T72" i="1" s="1"/>
  <c r="Y72" i="1"/>
  <c r="R70" i="1"/>
  <c r="T70" i="1" s="1"/>
  <c r="Y70" i="1"/>
  <c r="R68" i="1"/>
  <c r="T68" i="1" s="1"/>
  <c r="Y68" i="1"/>
  <c r="R66" i="1"/>
  <c r="T66" i="1" s="1"/>
  <c r="Y66" i="1"/>
  <c r="R64" i="1"/>
  <c r="Y64" i="1"/>
  <c r="R62" i="1"/>
  <c r="T62" i="1" s="1"/>
  <c r="Y62" i="1"/>
  <c r="R60" i="1"/>
  <c r="T60" i="1" s="1"/>
  <c r="Y60" i="1"/>
  <c r="R58" i="1"/>
  <c r="T58" i="1" s="1"/>
  <c r="Y58" i="1"/>
  <c r="R56" i="1"/>
  <c r="T56" i="1" s="1"/>
  <c r="Y56" i="1"/>
  <c r="R54" i="1"/>
  <c r="T54" i="1" s="1"/>
  <c r="Y54" i="1"/>
  <c r="R52" i="1"/>
  <c r="Y52" i="1"/>
  <c r="R50" i="1"/>
  <c r="T50" i="1" s="1"/>
  <c r="Y50" i="1"/>
  <c r="R48" i="1"/>
  <c r="T48" i="1" s="1"/>
  <c r="Y48" i="1"/>
  <c r="R46" i="1"/>
  <c r="T46" i="1" s="1"/>
  <c r="Y46" i="1"/>
  <c r="R44" i="1"/>
  <c r="T44" i="1" s="1"/>
  <c r="Y44" i="1"/>
  <c r="R42" i="1"/>
  <c r="T42" i="1" s="1"/>
  <c r="Y42" i="1"/>
  <c r="R40" i="1"/>
  <c r="Y40" i="1"/>
  <c r="R38" i="1"/>
  <c r="T38" i="1" s="1"/>
  <c r="Y38" i="1"/>
  <c r="R36" i="1"/>
  <c r="T36" i="1" s="1"/>
  <c r="Y36" i="1"/>
  <c r="R34" i="1"/>
  <c r="T34" i="1" s="1"/>
  <c r="Y34" i="1"/>
  <c r="R32" i="1"/>
  <c r="T32" i="1" s="1"/>
  <c r="Y32" i="1"/>
  <c r="R30" i="1"/>
  <c r="T30" i="1" s="1"/>
  <c r="Y30" i="1"/>
  <c r="R28" i="1"/>
  <c r="T28" i="1" s="1"/>
  <c r="Y28" i="1"/>
  <c r="R26" i="1"/>
  <c r="T26" i="1" s="1"/>
  <c r="Y26" i="1"/>
  <c r="R24" i="1"/>
  <c r="Y24" i="1"/>
  <c r="R22" i="1"/>
  <c r="T22" i="1" s="1"/>
  <c r="Y22" i="1"/>
  <c r="R20" i="1"/>
  <c r="T20" i="1" s="1"/>
  <c r="Y20" i="1"/>
  <c r="R16" i="1"/>
  <c r="T16" i="1" s="1"/>
  <c r="Y16" i="1"/>
  <c r="R14" i="1"/>
  <c r="T14" i="1" s="1"/>
  <c r="Y14" i="1"/>
  <c r="R12" i="1"/>
  <c r="T12" i="1" s="1"/>
  <c r="Y12" i="1"/>
  <c r="R10" i="1"/>
  <c r="T10" i="1" s="1"/>
  <c r="R149" i="1"/>
  <c r="Y149" i="1"/>
  <c r="R146" i="1"/>
  <c r="Y146" i="1"/>
  <c r="R144" i="1"/>
  <c r="Y144" i="1"/>
  <c r="R142" i="1"/>
  <c r="Y142" i="1"/>
  <c r="R140" i="1"/>
  <c r="Y140" i="1"/>
  <c r="R138" i="1"/>
  <c r="Y138" i="1"/>
  <c r="R136" i="1"/>
  <c r="Y136" i="1"/>
  <c r="R134" i="1"/>
  <c r="Y134" i="1"/>
  <c r="R132" i="1"/>
  <c r="Y132" i="1"/>
  <c r="R130" i="1"/>
  <c r="Y130" i="1"/>
  <c r="R128" i="1"/>
  <c r="Y128" i="1"/>
  <c r="R126" i="1"/>
  <c r="Y126" i="1"/>
  <c r="R124" i="1"/>
  <c r="Y124" i="1"/>
  <c r="R122" i="1"/>
  <c r="Y122" i="1"/>
  <c r="R120" i="1"/>
  <c r="Y120" i="1"/>
  <c r="R118" i="1"/>
  <c r="Y118" i="1"/>
  <c r="R116" i="1"/>
  <c r="Y116" i="1"/>
  <c r="R114" i="1"/>
  <c r="Y114" i="1"/>
  <c r="R112" i="1"/>
  <c r="Y112" i="1"/>
  <c r="R110" i="1"/>
  <c r="Y110" i="1"/>
  <c r="R108" i="1"/>
  <c r="Y108" i="1"/>
  <c r="R106" i="1"/>
  <c r="Y106" i="1"/>
  <c r="R104" i="1"/>
  <c r="Y104" i="1"/>
  <c r="R102" i="1"/>
  <c r="Y102" i="1"/>
  <c r="R100" i="1"/>
  <c r="Y100" i="1"/>
  <c r="R99" i="1"/>
  <c r="Y99" i="1"/>
  <c r="R97" i="1"/>
  <c r="Y97" i="1"/>
  <c r="R95" i="1"/>
  <c r="Y95" i="1"/>
  <c r="R93" i="1"/>
  <c r="Y93" i="1"/>
  <c r="R91" i="1"/>
  <c r="Y91" i="1"/>
  <c r="R89" i="1"/>
  <c r="Y89" i="1"/>
  <c r="R87" i="1"/>
  <c r="Y87" i="1"/>
  <c r="R85" i="1"/>
  <c r="Y85" i="1"/>
  <c r="R83" i="1"/>
  <c r="Y83" i="1"/>
  <c r="R81" i="1"/>
  <c r="Y81" i="1"/>
  <c r="R79" i="1"/>
  <c r="Y79" i="1"/>
  <c r="R77" i="1"/>
  <c r="Y77" i="1"/>
  <c r="R75" i="1"/>
  <c r="Y75" i="1"/>
  <c r="R73" i="1"/>
  <c r="Y73" i="1"/>
  <c r="R71" i="1"/>
  <c r="Y71" i="1"/>
  <c r="R69" i="1"/>
  <c r="Y69" i="1"/>
  <c r="R67" i="1"/>
  <c r="Y67" i="1"/>
  <c r="R65" i="1"/>
  <c r="Y65" i="1"/>
  <c r="R63" i="1"/>
  <c r="Y63" i="1"/>
  <c r="R61" i="1"/>
  <c r="Y61" i="1"/>
  <c r="R59" i="1"/>
  <c r="Y59" i="1"/>
  <c r="R57" i="1"/>
  <c r="Y57" i="1"/>
  <c r="R55" i="1"/>
  <c r="Y55" i="1"/>
  <c r="R53" i="1"/>
  <c r="Y53" i="1"/>
  <c r="R51" i="1"/>
  <c r="Y51" i="1"/>
  <c r="R49" i="1"/>
  <c r="Y49" i="1"/>
  <c r="R47" i="1"/>
  <c r="Y47" i="1"/>
  <c r="R45" i="1"/>
  <c r="Y45" i="1"/>
  <c r="R43" i="1"/>
  <c r="Y43" i="1"/>
  <c r="R41" i="1"/>
  <c r="Y41" i="1"/>
  <c r="R39" i="1"/>
  <c r="Y39" i="1"/>
  <c r="R37" i="1"/>
  <c r="Y37" i="1"/>
  <c r="R35" i="1"/>
  <c r="Y35" i="1"/>
  <c r="R33" i="1"/>
  <c r="Y33" i="1"/>
  <c r="R31" i="1"/>
  <c r="Y31" i="1"/>
  <c r="R29" i="1"/>
  <c r="Y29" i="1"/>
  <c r="R27" i="1"/>
  <c r="T27" i="1" s="1"/>
  <c r="Y27" i="1"/>
  <c r="R25" i="1"/>
  <c r="Y25" i="1"/>
  <c r="R23" i="1"/>
  <c r="T23" i="1" s="1"/>
  <c r="Y23" i="1"/>
  <c r="R21" i="1"/>
  <c r="Y21" i="1"/>
  <c r="R19" i="1"/>
  <c r="T19" i="1" s="1"/>
  <c r="Y19" i="1"/>
  <c r="R17" i="1"/>
  <c r="Y17" i="1"/>
  <c r="R15" i="1"/>
  <c r="T15" i="1" s="1"/>
  <c r="Y15" i="1"/>
  <c r="R13" i="1"/>
  <c r="Y13" i="1"/>
  <c r="R11" i="1"/>
  <c r="T11" i="1" s="1"/>
  <c r="Y11" i="1"/>
  <c r="S146" i="1"/>
  <c r="S142" i="1"/>
  <c r="AA142" i="1"/>
  <c r="S138" i="1"/>
  <c r="S134" i="1"/>
  <c r="AA134" i="1"/>
  <c r="S130" i="1"/>
  <c r="S126" i="1"/>
  <c r="AA126" i="1"/>
  <c r="S122" i="1"/>
  <c r="S116" i="1"/>
  <c r="S112" i="1"/>
  <c r="S110" i="1"/>
  <c r="AA110" i="1"/>
  <c r="S106" i="1"/>
  <c r="S104" i="1"/>
  <c r="S100" i="1"/>
  <c r="S99" i="1"/>
  <c r="S97" i="1"/>
  <c r="S95" i="1"/>
  <c r="AA95" i="1"/>
  <c r="S93" i="1"/>
  <c r="T93" i="1" s="1"/>
  <c r="S91" i="1"/>
  <c r="S89" i="1"/>
  <c r="S87" i="1"/>
  <c r="AA87" i="1"/>
  <c r="S85" i="1"/>
  <c r="S83" i="1"/>
  <c r="S81" i="1"/>
  <c r="S79" i="1"/>
  <c r="AA79" i="1"/>
  <c r="S77" i="1"/>
  <c r="S75" i="1"/>
  <c r="S73" i="1"/>
  <c r="T73" i="1" s="1"/>
  <c r="S71" i="1"/>
  <c r="AA71" i="1"/>
  <c r="S69" i="1"/>
  <c r="S67" i="1"/>
  <c r="S65" i="1"/>
  <c r="S63" i="1"/>
  <c r="AA63" i="1"/>
  <c r="S61" i="1"/>
  <c r="T61" i="1" s="1"/>
  <c r="S59" i="1"/>
  <c r="S57" i="1"/>
  <c r="S55" i="1"/>
  <c r="AA55" i="1"/>
  <c r="S53" i="1"/>
  <c r="S51" i="1"/>
  <c r="S49" i="1"/>
  <c r="S47" i="1"/>
  <c r="AA47" i="1"/>
  <c r="S45" i="1"/>
  <c r="S43" i="1"/>
  <c r="S41" i="1"/>
  <c r="T41" i="1" s="1"/>
  <c r="S39" i="1"/>
  <c r="AA39" i="1"/>
  <c r="S37" i="1"/>
  <c r="S35" i="1"/>
  <c r="S33" i="1"/>
  <c r="S31" i="1"/>
  <c r="AA31" i="1"/>
  <c r="M8" i="1"/>
  <c r="S149" i="1"/>
  <c r="S144" i="1"/>
  <c r="T144" i="1" s="1"/>
  <c r="S140" i="1"/>
  <c r="S136" i="1"/>
  <c r="T136" i="1" s="1"/>
  <c r="S132" i="1"/>
  <c r="S128" i="1"/>
  <c r="T128" i="1" s="1"/>
  <c r="S124" i="1"/>
  <c r="T124" i="1" s="1"/>
  <c r="S120" i="1"/>
  <c r="T120" i="1" s="1"/>
  <c r="S118" i="1"/>
  <c r="AA118" i="1"/>
  <c r="S114" i="1"/>
  <c r="S108" i="1"/>
  <c r="T108" i="1" s="1"/>
  <c r="S102" i="1"/>
  <c r="AA102" i="1"/>
  <c r="S29" i="1"/>
  <c r="Z11" i="1"/>
  <c r="AB11" i="1" s="1"/>
  <c r="Z13" i="1"/>
  <c r="AB13" i="1" s="1"/>
  <c r="Z15" i="1"/>
  <c r="AB15" i="1" s="1"/>
  <c r="Z17" i="1"/>
  <c r="Z19" i="1"/>
  <c r="AB19" i="1" s="1"/>
  <c r="Z21" i="1"/>
  <c r="AB21" i="1" s="1"/>
  <c r="Z23" i="1"/>
  <c r="AB23" i="1" s="1"/>
  <c r="Z25" i="1"/>
  <c r="Z27" i="1"/>
  <c r="AB27" i="1" s="1"/>
  <c r="Z29" i="1"/>
  <c r="AA29" i="1" s="1"/>
  <c r="Z37" i="1"/>
  <c r="AA37" i="1" s="1"/>
  <c r="Z45" i="1"/>
  <c r="AA45" i="1" s="1"/>
  <c r="Z53" i="1"/>
  <c r="AA53" i="1" s="1"/>
  <c r="Z61" i="1"/>
  <c r="AA61" i="1" s="1"/>
  <c r="Z69" i="1"/>
  <c r="AA69" i="1" s="1"/>
  <c r="Z77" i="1"/>
  <c r="AA77" i="1" s="1"/>
  <c r="Z85" i="1"/>
  <c r="AA85" i="1" s="1"/>
  <c r="Z93" i="1"/>
  <c r="AA93" i="1" s="1"/>
  <c r="Z100" i="1"/>
  <c r="AA100" i="1" s="1"/>
  <c r="Z108" i="1"/>
  <c r="AA108" i="1" s="1"/>
  <c r="Z116" i="1"/>
  <c r="AA116" i="1" s="1"/>
  <c r="Z124" i="1"/>
  <c r="AA124" i="1" s="1"/>
  <c r="Z132" i="1"/>
  <c r="AA132" i="1" s="1"/>
  <c r="Z140" i="1"/>
  <c r="AA140" i="1" s="1"/>
  <c r="Z149" i="1"/>
  <c r="AA149" i="1" s="1"/>
  <c r="Z9" i="1"/>
  <c r="AB9" i="1" s="1"/>
  <c r="AA13" i="1"/>
  <c r="AA17" i="1"/>
  <c r="AA21" i="1"/>
  <c r="AA25" i="1"/>
  <c r="Z51" i="1"/>
  <c r="AA51" i="1" s="1"/>
  <c r="Z59" i="1"/>
  <c r="AA59" i="1" s="1"/>
  <c r="Z83" i="1"/>
  <c r="AA83" i="1" s="1"/>
  <c r="Z91" i="1"/>
  <c r="AA91" i="1" s="1"/>
  <c r="Z106" i="1"/>
  <c r="AA106" i="1" s="1"/>
  <c r="Z122" i="1"/>
  <c r="AA122" i="1" s="1"/>
  <c r="Z138" i="1"/>
  <c r="AA138" i="1" s="1"/>
  <c r="AA11" i="1"/>
  <c r="AA15" i="1"/>
  <c r="AA19" i="1"/>
  <c r="AA23" i="1"/>
  <c r="AA27" i="1"/>
  <c r="Z35" i="1"/>
  <c r="AA35" i="1" s="1"/>
  <c r="Z43" i="1"/>
  <c r="AA43" i="1" s="1"/>
  <c r="Z67" i="1"/>
  <c r="AA67" i="1" s="1"/>
  <c r="Z75" i="1"/>
  <c r="AA75" i="1" s="1"/>
  <c r="Z99" i="1"/>
  <c r="AA99" i="1" s="1"/>
  <c r="Z114" i="1"/>
  <c r="AA114" i="1" s="1"/>
  <c r="Z130" i="1"/>
  <c r="AA130" i="1" s="1"/>
  <c r="Z146" i="1"/>
  <c r="AA146" i="1" s="1"/>
  <c r="Z33" i="1"/>
  <c r="AA33" i="1" s="1"/>
  <c r="Z41" i="1"/>
  <c r="AA41" i="1" s="1"/>
  <c r="Z49" i="1"/>
  <c r="AA49" i="1" s="1"/>
  <c r="Z57" i="1"/>
  <c r="AA57" i="1" s="1"/>
  <c r="Z65" i="1"/>
  <c r="AA65" i="1" s="1"/>
  <c r="Z73" i="1"/>
  <c r="AA73" i="1" s="1"/>
  <c r="Z81" i="1"/>
  <c r="AA81" i="1" s="1"/>
  <c r="Z89" i="1"/>
  <c r="AA89" i="1" s="1"/>
  <c r="Z97" i="1"/>
  <c r="AA97" i="1" s="1"/>
  <c r="Z104" i="1"/>
  <c r="AA104" i="1" s="1"/>
  <c r="Z112" i="1"/>
  <c r="AA112" i="1" s="1"/>
  <c r="Z120" i="1"/>
  <c r="AA120" i="1" s="1"/>
  <c r="Z128" i="1"/>
  <c r="AA128" i="1" s="1"/>
  <c r="Z136" i="1"/>
  <c r="AA136" i="1" s="1"/>
  <c r="Z144" i="1"/>
  <c r="AA144" i="1" s="1"/>
  <c r="T141" i="1"/>
  <c r="M142" i="1"/>
  <c r="M129" i="1"/>
  <c r="M108" i="1"/>
  <c r="M109" i="1"/>
  <c r="M87" i="1"/>
  <c r="M68" i="1"/>
  <c r="M69" i="1"/>
  <c r="M43" i="1"/>
  <c r="M27" i="1"/>
  <c r="M11" i="2"/>
  <c r="M18" i="2"/>
  <c r="M27" i="2"/>
  <c r="M34" i="2"/>
  <c r="M43" i="2"/>
  <c r="M50" i="2"/>
  <c r="M59" i="2"/>
  <c r="M66" i="2"/>
  <c r="M75" i="2"/>
  <c r="M82" i="2"/>
  <c r="M98" i="2"/>
  <c r="M122" i="2"/>
  <c r="M130" i="2"/>
  <c r="M149" i="1"/>
  <c r="M140" i="1"/>
  <c r="M132" i="1"/>
  <c r="M143" i="1"/>
  <c r="M135" i="1"/>
  <c r="M127" i="1"/>
  <c r="M119" i="1"/>
  <c r="M130" i="1"/>
  <c r="M114" i="1"/>
  <c r="M106" i="1"/>
  <c r="M99" i="1"/>
  <c r="M91" i="1"/>
  <c r="M120" i="1"/>
  <c r="M107" i="1"/>
  <c r="M92" i="1"/>
  <c r="M86" i="1"/>
  <c r="M82" i="1"/>
  <c r="M74" i="1"/>
  <c r="M66" i="1"/>
  <c r="M58" i="1"/>
  <c r="M50" i="1"/>
  <c r="M75" i="1"/>
  <c r="M67" i="1"/>
  <c r="M59" i="1"/>
  <c r="M51" i="1"/>
  <c r="M46" i="1"/>
  <c r="M42" i="1"/>
  <c r="M38" i="1"/>
  <c r="M34" i="1"/>
  <c r="M30" i="1"/>
  <c r="M26" i="1"/>
  <c r="M22" i="1"/>
  <c r="M18" i="1"/>
  <c r="M14" i="1"/>
  <c r="M10" i="1"/>
  <c r="M9" i="2"/>
  <c r="M16" i="2"/>
  <c r="M17" i="2"/>
  <c r="M24" i="2"/>
  <c r="M25" i="2"/>
  <c r="M32" i="2"/>
  <c r="M33" i="2"/>
  <c r="M40" i="2"/>
  <c r="M41" i="2"/>
  <c r="M48" i="2"/>
  <c r="M49" i="2"/>
  <c r="M56" i="2"/>
  <c r="M57" i="2"/>
  <c r="M64" i="2"/>
  <c r="M65" i="2"/>
  <c r="M72" i="2"/>
  <c r="M73" i="2"/>
  <c r="M80" i="2"/>
  <c r="M81" i="2"/>
  <c r="M88" i="2"/>
  <c r="M89" i="2"/>
  <c r="M96" i="2"/>
  <c r="M97" i="2"/>
  <c r="M104" i="2"/>
  <c r="M105" i="2"/>
  <c r="M112" i="2"/>
  <c r="M113" i="2"/>
  <c r="M120" i="2"/>
  <c r="M121" i="2"/>
  <c r="M128" i="2"/>
  <c r="M129" i="2"/>
  <c r="M136" i="2"/>
  <c r="M137" i="2"/>
  <c r="M144" i="2"/>
  <c r="M145" i="2"/>
  <c r="M134" i="1"/>
  <c r="M137" i="1"/>
  <c r="M113" i="1"/>
  <c r="M100" i="1"/>
  <c r="M124" i="1"/>
  <c r="M94" i="1"/>
  <c r="M76" i="1"/>
  <c r="M52" i="1"/>
  <c r="M61" i="1"/>
  <c r="M47" i="1"/>
  <c r="M35" i="1"/>
  <c r="M23" i="1"/>
  <c r="M19" i="1"/>
  <c r="M11" i="1"/>
  <c r="M19" i="2"/>
  <c r="M26" i="2"/>
  <c r="M35" i="2"/>
  <c r="M58" i="2"/>
  <c r="M67" i="2"/>
  <c r="M91" i="2"/>
  <c r="M99" i="2"/>
  <c r="M106" i="2"/>
  <c r="M114" i="2"/>
  <c r="M115" i="2"/>
  <c r="M138" i="2"/>
  <c r="M147" i="2"/>
  <c r="M146" i="1"/>
  <c r="M138" i="1"/>
  <c r="M141" i="1"/>
  <c r="M133" i="1"/>
  <c r="M125" i="1"/>
  <c r="M117" i="1"/>
  <c r="M126" i="1"/>
  <c r="M112" i="1"/>
  <c r="M104" i="1"/>
  <c r="M97" i="1"/>
  <c r="M89" i="1"/>
  <c r="M116" i="1"/>
  <c r="M105" i="1"/>
  <c r="M98" i="1"/>
  <c r="M90" i="1"/>
  <c r="M85" i="1"/>
  <c r="M80" i="1"/>
  <c r="M72" i="1"/>
  <c r="M64" i="1"/>
  <c r="M56" i="1"/>
  <c r="M81" i="1"/>
  <c r="M73" i="1"/>
  <c r="M65" i="1"/>
  <c r="M57" i="1"/>
  <c r="M49" i="1"/>
  <c r="M45" i="1"/>
  <c r="M41" i="1"/>
  <c r="M37" i="1"/>
  <c r="M33" i="1"/>
  <c r="M29" i="1"/>
  <c r="M25" i="1"/>
  <c r="M21" i="1"/>
  <c r="M17" i="1"/>
  <c r="M13" i="1"/>
  <c r="M9" i="1"/>
  <c r="M13" i="2"/>
  <c r="M14" i="2"/>
  <c r="M15" i="2"/>
  <c r="M22" i="2"/>
  <c r="M23" i="2"/>
  <c r="M30" i="2"/>
  <c r="M31" i="2"/>
  <c r="M38" i="2"/>
  <c r="M39" i="2"/>
  <c r="M46" i="2"/>
  <c r="M47" i="2"/>
  <c r="M54" i="2"/>
  <c r="M55" i="2"/>
  <c r="M62" i="2"/>
  <c r="M63" i="2"/>
  <c r="M70" i="2"/>
  <c r="M71" i="2"/>
  <c r="M78" i="2"/>
  <c r="M79" i="2"/>
  <c r="M86" i="2"/>
  <c r="M87" i="2"/>
  <c r="M94" i="2"/>
  <c r="M95" i="2"/>
  <c r="M102" i="2"/>
  <c r="M103" i="2"/>
  <c r="M110" i="2"/>
  <c r="M111" i="2"/>
  <c r="M118" i="2"/>
  <c r="M119" i="2"/>
  <c r="M126" i="2"/>
  <c r="M127" i="2"/>
  <c r="M134" i="2"/>
  <c r="M135" i="2"/>
  <c r="M142" i="2"/>
  <c r="M143" i="2"/>
  <c r="T140" i="1"/>
  <c r="S8" i="6"/>
  <c r="T8" i="6" s="1"/>
  <c r="M145" i="1"/>
  <c r="M121" i="1"/>
  <c r="M118" i="1"/>
  <c r="M93" i="1"/>
  <c r="M101" i="1"/>
  <c r="M83" i="1"/>
  <c r="M60" i="1"/>
  <c r="M77" i="1"/>
  <c r="M53" i="1"/>
  <c r="M39" i="1"/>
  <c r="M31" i="1"/>
  <c r="M15" i="1"/>
  <c r="M42" i="2"/>
  <c r="M51" i="2"/>
  <c r="M74" i="2"/>
  <c r="M83" i="2"/>
  <c r="M90" i="2"/>
  <c r="M107" i="2"/>
  <c r="M123" i="2"/>
  <c r="M131" i="2"/>
  <c r="M139" i="2"/>
  <c r="M146" i="2"/>
  <c r="M144" i="1"/>
  <c r="M136" i="1"/>
  <c r="M147" i="1"/>
  <c r="M139" i="1"/>
  <c r="M131" i="1"/>
  <c r="M123" i="1"/>
  <c r="M115" i="1"/>
  <c r="M122" i="1"/>
  <c r="M110" i="1"/>
  <c r="M102" i="1"/>
  <c r="M95" i="1"/>
  <c r="M128" i="1"/>
  <c r="M111" i="1"/>
  <c r="M103" i="1"/>
  <c r="M96" i="1"/>
  <c r="M88" i="1"/>
  <c r="M84" i="1"/>
  <c r="M78" i="1"/>
  <c r="M70" i="1"/>
  <c r="M62" i="1"/>
  <c r="M54" i="1"/>
  <c r="M79" i="1"/>
  <c r="M71" i="1"/>
  <c r="M63" i="1"/>
  <c r="M55" i="1"/>
  <c r="M48" i="1"/>
  <c r="M44" i="1"/>
  <c r="M40" i="1"/>
  <c r="M36" i="1"/>
  <c r="M32" i="1"/>
  <c r="M28" i="1"/>
  <c r="M24" i="1"/>
  <c r="M20" i="1"/>
  <c r="M16" i="1"/>
  <c r="M12" i="1"/>
  <c r="M10" i="2"/>
  <c r="M12" i="2"/>
  <c r="M20" i="2"/>
  <c r="M21" i="2"/>
  <c r="M28" i="2"/>
  <c r="M29" i="2"/>
  <c r="M36" i="2"/>
  <c r="M37" i="2"/>
  <c r="M44" i="2"/>
  <c r="M45" i="2"/>
  <c r="M52" i="2"/>
  <c r="M53" i="2"/>
  <c r="M60" i="2"/>
  <c r="M61" i="2"/>
  <c r="M68" i="2"/>
  <c r="M69" i="2"/>
  <c r="M76" i="2"/>
  <c r="M77" i="2"/>
  <c r="M84" i="2"/>
  <c r="M85" i="2"/>
  <c r="M92" i="2"/>
  <c r="M93" i="2"/>
  <c r="M100" i="2"/>
  <c r="M101" i="2"/>
  <c r="M108" i="2"/>
  <c r="M109" i="2"/>
  <c r="M116" i="2"/>
  <c r="M117" i="2"/>
  <c r="M124" i="2"/>
  <c r="M125" i="2"/>
  <c r="M132" i="2"/>
  <c r="M133" i="2"/>
  <c r="M140" i="2"/>
  <c r="M141" i="2"/>
  <c r="M148" i="2"/>
  <c r="M149" i="2"/>
  <c r="M7" i="2"/>
  <c r="T129" i="1"/>
  <c r="T125" i="1"/>
  <c r="T121" i="1"/>
  <c r="T117" i="1"/>
  <c r="T113" i="1"/>
  <c r="T109" i="1"/>
  <c r="T105" i="1"/>
  <c r="T101" i="1"/>
  <c r="T100" i="1"/>
  <c r="T96" i="1"/>
  <c r="T80" i="1"/>
  <c r="T69" i="1"/>
  <c r="T64" i="1"/>
  <c r="T52" i="1"/>
  <c r="T40" i="1"/>
  <c r="T29" i="1"/>
  <c r="T25" i="1"/>
  <c r="T24" i="1"/>
  <c r="T21" i="1"/>
  <c r="T18" i="1"/>
  <c r="T17" i="1"/>
  <c r="T13" i="1"/>
  <c r="T149" i="2"/>
  <c r="T147" i="2"/>
  <c r="T145" i="2"/>
  <c r="T143" i="2"/>
  <c r="T141" i="2"/>
  <c r="T139" i="2"/>
  <c r="T137" i="2"/>
  <c r="T135" i="2"/>
  <c r="T133" i="2"/>
  <c r="T131" i="2"/>
  <c r="T129" i="2"/>
  <c r="T127" i="2"/>
  <c r="T125" i="2"/>
  <c r="T123" i="2"/>
  <c r="T121" i="2"/>
  <c r="T119" i="2"/>
  <c r="T117" i="2"/>
  <c r="T115" i="2"/>
  <c r="T113" i="2"/>
  <c r="T111" i="2"/>
  <c r="T109" i="2"/>
  <c r="T107" i="2"/>
  <c r="T105" i="2"/>
  <c r="T103" i="2"/>
  <c r="T101" i="2"/>
  <c r="T99" i="2"/>
  <c r="T97" i="2"/>
  <c r="T95" i="2"/>
  <c r="T93" i="2"/>
  <c r="T91" i="2"/>
  <c r="T89" i="2"/>
  <c r="T87" i="2"/>
  <c r="T85" i="2"/>
  <c r="T83" i="2"/>
  <c r="T81" i="2"/>
  <c r="T79" i="2"/>
  <c r="T77" i="2"/>
  <c r="T75" i="2"/>
  <c r="T73" i="2"/>
  <c r="T71" i="2"/>
  <c r="T69" i="2"/>
  <c r="T67" i="2"/>
  <c r="T65" i="2"/>
  <c r="T63" i="2"/>
  <c r="T61" i="2"/>
  <c r="T59" i="2"/>
  <c r="T57" i="2"/>
  <c r="T55" i="2"/>
  <c r="T53" i="2"/>
  <c r="T51" i="2"/>
  <c r="T49" i="2"/>
  <c r="T47" i="2"/>
  <c r="T45" i="2"/>
  <c r="T43" i="2"/>
  <c r="T41" i="2"/>
  <c r="T39" i="2"/>
  <c r="T37" i="2"/>
  <c r="T35" i="2"/>
  <c r="T33" i="2"/>
  <c r="T31" i="2"/>
  <c r="T29" i="2"/>
  <c r="T27" i="2"/>
  <c r="T25" i="2"/>
  <c r="T23" i="2"/>
  <c r="T21" i="2"/>
  <c r="T19" i="2"/>
  <c r="T17" i="2"/>
  <c r="T15" i="2"/>
  <c r="T13" i="2"/>
  <c r="AB9" i="6"/>
  <c r="S9" i="6"/>
  <c r="T9" i="6" s="1"/>
  <c r="AB8" i="6"/>
  <c r="AC10" i="6"/>
  <c r="AC9" i="6"/>
  <c r="Y9" i="6"/>
  <c r="AC8" i="6"/>
  <c r="Z10" i="2"/>
  <c r="AA10" i="2" s="1"/>
  <c r="T10" i="2"/>
  <c r="X9" i="2"/>
  <c r="Y9" i="2" s="1"/>
  <c r="AA11" i="2"/>
  <c r="T11" i="2"/>
  <c r="X10" i="2"/>
  <c r="Y10" i="2" s="1"/>
  <c r="Y11" i="2"/>
  <c r="Y18" i="1"/>
  <c r="AA9" i="1"/>
  <c r="T9" i="1"/>
  <c r="Y7" i="6"/>
  <c r="AD7" i="6" s="1"/>
  <c r="AD150" i="6" s="1"/>
  <c r="D44" i="9" s="1"/>
  <c r="Z7" i="6"/>
  <c r="AB7" i="6" s="1"/>
  <c r="S11" i="6"/>
  <c r="T11" i="6" s="1"/>
  <c r="AB11" i="6"/>
  <c r="S13" i="6"/>
  <c r="T13" i="6" s="1"/>
  <c r="AB13" i="6"/>
  <c r="S15" i="6"/>
  <c r="T15" i="6" s="1"/>
  <c r="AB15" i="6"/>
  <c r="S10" i="6"/>
  <c r="T10" i="6" s="1"/>
  <c r="AB10" i="6"/>
  <c r="S12" i="6"/>
  <c r="T12" i="6" s="1"/>
  <c r="AB12" i="6"/>
  <c r="S14" i="6"/>
  <c r="T14" i="6" s="1"/>
  <c r="AB14" i="6"/>
  <c r="S7" i="6"/>
  <c r="T7" i="6" s="1"/>
  <c r="X7" i="1"/>
  <c r="T148" i="2"/>
  <c r="T146" i="2"/>
  <c r="T144" i="2"/>
  <c r="T142" i="2"/>
  <c r="T140" i="2"/>
  <c r="T138" i="2"/>
  <c r="T136" i="2"/>
  <c r="T134" i="2"/>
  <c r="T132" i="2"/>
  <c r="T130" i="2"/>
  <c r="T128" i="2"/>
  <c r="T126" i="2"/>
  <c r="T124" i="2"/>
  <c r="T122" i="2"/>
  <c r="T120" i="2"/>
  <c r="T118" i="2"/>
  <c r="T116" i="2"/>
  <c r="T114" i="2"/>
  <c r="T112" i="2"/>
  <c r="T110" i="2"/>
  <c r="T108" i="2"/>
  <c r="T106" i="2"/>
  <c r="T104" i="2"/>
  <c r="T102" i="2"/>
  <c r="T100" i="2"/>
  <c r="T98" i="2"/>
  <c r="T96" i="2"/>
  <c r="T94" i="2"/>
  <c r="T92" i="2"/>
  <c r="T90" i="2"/>
  <c r="T88" i="2"/>
  <c r="T86" i="2"/>
  <c r="T84" i="2"/>
  <c r="T82" i="2"/>
  <c r="T80" i="2"/>
  <c r="T78" i="2"/>
  <c r="T76" i="2"/>
  <c r="T74" i="2"/>
  <c r="T72" i="2"/>
  <c r="AB149" i="2"/>
  <c r="AB147" i="2"/>
  <c r="AB145" i="2"/>
  <c r="AB143" i="2"/>
  <c r="AB141" i="2"/>
  <c r="AB139" i="2"/>
  <c r="AB148" i="2"/>
  <c r="AB146" i="2"/>
  <c r="AB144" i="2"/>
  <c r="AB142" i="2"/>
  <c r="AB140" i="2"/>
  <c r="AB138" i="2"/>
  <c r="AB136" i="2"/>
  <c r="AB134" i="2"/>
  <c r="AB132" i="2"/>
  <c r="AB130" i="2"/>
  <c r="AB128" i="2"/>
  <c r="AB126" i="2"/>
  <c r="AB124" i="2"/>
  <c r="AB122" i="2"/>
  <c r="AB120" i="2"/>
  <c r="AB118" i="2"/>
  <c r="AB116" i="2"/>
  <c r="AB114" i="2"/>
  <c r="AB112" i="2"/>
  <c r="AB110" i="2"/>
  <c r="AB108" i="2"/>
  <c r="AB106" i="2"/>
  <c r="AB104" i="2"/>
  <c r="AB102" i="2"/>
  <c r="AB100" i="2"/>
  <c r="AB98" i="2"/>
  <c r="AB96" i="2"/>
  <c r="AB94" i="2"/>
  <c r="AB92" i="2"/>
  <c r="AB90" i="2"/>
  <c r="AB88" i="2"/>
  <c r="AB86" i="2"/>
  <c r="AB84" i="2"/>
  <c r="AB82" i="2"/>
  <c r="AB80" i="2"/>
  <c r="AB78" i="2"/>
  <c r="AB76" i="2"/>
  <c r="AB74" i="2"/>
  <c r="AB72" i="2"/>
  <c r="AB70" i="2"/>
  <c r="AB68" i="2"/>
  <c r="AB66" i="2"/>
  <c r="AB64" i="2"/>
  <c r="AB62" i="2"/>
  <c r="AB60" i="2"/>
  <c r="AB58" i="2"/>
  <c r="AB56" i="2"/>
  <c r="AB54" i="2"/>
  <c r="AB52" i="2"/>
  <c r="AB50" i="2"/>
  <c r="AB48" i="2"/>
  <c r="AB46" i="2"/>
  <c r="AB44" i="2"/>
  <c r="AB42" i="2"/>
  <c r="AB40" i="2"/>
  <c r="AB38" i="2"/>
  <c r="AB36" i="2"/>
  <c r="AB34" i="2"/>
  <c r="AB32" i="2"/>
  <c r="AB30" i="2"/>
  <c r="AB28" i="2"/>
  <c r="AB26" i="2"/>
  <c r="AB24" i="2"/>
  <c r="AB22" i="2"/>
  <c r="AB20" i="2"/>
  <c r="AB18" i="2"/>
  <c r="AB16" i="2"/>
  <c r="AB12" i="2"/>
  <c r="AB147" i="1"/>
  <c r="AB145" i="1"/>
  <c r="AB143" i="1"/>
  <c r="AB141" i="1"/>
  <c r="AB139" i="1"/>
  <c r="AB137" i="1"/>
  <c r="AB135" i="1"/>
  <c r="AB133" i="1"/>
  <c r="AB131" i="1"/>
  <c r="AB129" i="1"/>
  <c r="AB127" i="1"/>
  <c r="AB125" i="1"/>
  <c r="AB123" i="1"/>
  <c r="AB121" i="1"/>
  <c r="AB119" i="1"/>
  <c r="AB117" i="1"/>
  <c r="AB115" i="1"/>
  <c r="AB113" i="1"/>
  <c r="AB111" i="1"/>
  <c r="AB109" i="1"/>
  <c r="AB107" i="1"/>
  <c r="AB105" i="1"/>
  <c r="AB103" i="1"/>
  <c r="AB101" i="1"/>
  <c r="AB98" i="1"/>
  <c r="AB96" i="1"/>
  <c r="AB94" i="1"/>
  <c r="AB92" i="1"/>
  <c r="AB90" i="1"/>
  <c r="AB88" i="1"/>
  <c r="AB86" i="1"/>
  <c r="AB84" i="1"/>
  <c r="AB82" i="1"/>
  <c r="AB80" i="1"/>
  <c r="AB78" i="1"/>
  <c r="AB76" i="1"/>
  <c r="AB74" i="1"/>
  <c r="AB72" i="1"/>
  <c r="AB70" i="1"/>
  <c r="AB68" i="1"/>
  <c r="AB66" i="1"/>
  <c r="AB64" i="1"/>
  <c r="AB62" i="1"/>
  <c r="AB60" i="1"/>
  <c r="AB58" i="1"/>
  <c r="AB56" i="1"/>
  <c r="AB54" i="1"/>
  <c r="AB52" i="1"/>
  <c r="AB50" i="1"/>
  <c r="AB48" i="1"/>
  <c r="AB46" i="1"/>
  <c r="AB44" i="1"/>
  <c r="AB42" i="1"/>
  <c r="AB40" i="1"/>
  <c r="AB38" i="1"/>
  <c r="AB36" i="1"/>
  <c r="AB34" i="1"/>
  <c r="AB32" i="1"/>
  <c r="AB30" i="1"/>
  <c r="AB28" i="1"/>
  <c r="AB26" i="1"/>
  <c r="AB24" i="1"/>
  <c r="AB22" i="1"/>
  <c r="AB20" i="1"/>
  <c r="AB18" i="1"/>
  <c r="AB16" i="1"/>
  <c r="AB14" i="1"/>
  <c r="AB12" i="1"/>
  <c r="AB137" i="2"/>
  <c r="AB135" i="2"/>
  <c r="AB133" i="2"/>
  <c r="AB131" i="2"/>
  <c r="AB129" i="2"/>
  <c r="AB127" i="2"/>
  <c r="AB125" i="2"/>
  <c r="AB123" i="2"/>
  <c r="AB121" i="2"/>
  <c r="AB119" i="2"/>
  <c r="AB117" i="2"/>
  <c r="AB115" i="2"/>
  <c r="AB113" i="2"/>
  <c r="AB111" i="2"/>
  <c r="AB109" i="2"/>
  <c r="AB107" i="2"/>
  <c r="AB105" i="2"/>
  <c r="AB103" i="2"/>
  <c r="AB101" i="2"/>
  <c r="AB99" i="2"/>
  <c r="AB97" i="2"/>
  <c r="AB95" i="2"/>
  <c r="AB93" i="2"/>
  <c r="AB91" i="2"/>
  <c r="AB89" i="2"/>
  <c r="AB87" i="2"/>
  <c r="AB85" i="2"/>
  <c r="AB83" i="2"/>
  <c r="AB81" i="2"/>
  <c r="AB79" i="2"/>
  <c r="AB77" i="2"/>
  <c r="AB75" i="2"/>
  <c r="AB73" i="2"/>
  <c r="AB71" i="2"/>
  <c r="AB142" i="1"/>
  <c r="AB140" i="1"/>
  <c r="AB136" i="1"/>
  <c r="AB134" i="1"/>
  <c r="AB126" i="1"/>
  <c r="AB122" i="1"/>
  <c r="AB118" i="1"/>
  <c r="AB114" i="1"/>
  <c r="AB110" i="1"/>
  <c r="AB108" i="1"/>
  <c r="AB104" i="1"/>
  <c r="AB102" i="1"/>
  <c r="AB97" i="1"/>
  <c r="AB95" i="1"/>
  <c r="AB87" i="1"/>
  <c r="AB79" i="1"/>
  <c r="AB77" i="1"/>
  <c r="AB73" i="1"/>
  <c r="AB71" i="1"/>
  <c r="AB63" i="1"/>
  <c r="AB59" i="1"/>
  <c r="AB55" i="1"/>
  <c r="AB51" i="1"/>
  <c r="AB47" i="1"/>
  <c r="AB45" i="1"/>
  <c r="AB43" i="1"/>
  <c r="AB41" i="1"/>
  <c r="AB39" i="1"/>
  <c r="AB33" i="1"/>
  <c r="AB31" i="1"/>
  <c r="AB25" i="1"/>
  <c r="AB17" i="1"/>
  <c r="T7" i="2"/>
  <c r="T70" i="2"/>
  <c r="T68" i="2"/>
  <c r="T66" i="2"/>
  <c r="T64" i="2"/>
  <c r="T62" i="2"/>
  <c r="T60" i="2"/>
  <c r="T58" i="2"/>
  <c r="T56" i="2"/>
  <c r="T54" i="2"/>
  <c r="T52" i="2"/>
  <c r="T50" i="2"/>
  <c r="T48" i="2"/>
  <c r="T46" i="2"/>
  <c r="T44" i="2"/>
  <c r="T42" i="2"/>
  <c r="T40" i="2"/>
  <c r="T38" i="2"/>
  <c r="T36" i="2"/>
  <c r="T34" i="2"/>
  <c r="T32" i="2"/>
  <c r="T30" i="2"/>
  <c r="T28" i="2"/>
  <c r="T26" i="2"/>
  <c r="T24" i="2"/>
  <c r="T22" i="2"/>
  <c r="T20" i="2"/>
  <c r="T18" i="2"/>
  <c r="T16" i="2"/>
  <c r="T14" i="2"/>
  <c r="T12" i="2"/>
  <c r="T9" i="2"/>
  <c r="AB69" i="2"/>
  <c r="AB67" i="2"/>
  <c r="AB65" i="2"/>
  <c r="AB63" i="2"/>
  <c r="AB61" i="2"/>
  <c r="AB59" i="2"/>
  <c r="AB57" i="2"/>
  <c r="AB55" i="2"/>
  <c r="AB53" i="2"/>
  <c r="AB51" i="2"/>
  <c r="AB49" i="2"/>
  <c r="AB47" i="2"/>
  <c r="AB45" i="2"/>
  <c r="AB43" i="2"/>
  <c r="AB41" i="2"/>
  <c r="AB39" i="2"/>
  <c r="AB37" i="2"/>
  <c r="AB35" i="2"/>
  <c r="AB33" i="2"/>
  <c r="AB31" i="2"/>
  <c r="AB29" i="2"/>
  <c r="AB27" i="2"/>
  <c r="AB23" i="2"/>
  <c r="AB21" i="2"/>
  <c r="AB19" i="2"/>
  <c r="AB17" i="2"/>
  <c r="AB15" i="2"/>
  <c r="AB13" i="2"/>
  <c r="AB11" i="2"/>
  <c r="Z7" i="1"/>
  <c r="T8" i="1"/>
  <c r="Z8" i="2"/>
  <c r="AA8" i="2" s="1"/>
  <c r="S8" i="2"/>
  <c r="T8" i="2" s="1"/>
  <c r="T7" i="1"/>
  <c r="X8" i="2"/>
  <c r="Z7" i="2"/>
  <c r="AA7" i="2" s="1"/>
  <c r="X7" i="2"/>
  <c r="AB116" i="1" l="1"/>
  <c r="T45" i="1"/>
  <c r="T57" i="1"/>
  <c r="T77" i="1"/>
  <c r="T89" i="1"/>
  <c r="T104" i="1"/>
  <c r="T112" i="1"/>
  <c r="T132" i="1"/>
  <c r="T149" i="1"/>
  <c r="T33" i="1"/>
  <c r="T53" i="1"/>
  <c r="T65" i="1"/>
  <c r="T85" i="1"/>
  <c r="T97" i="1"/>
  <c r="T116" i="1"/>
  <c r="T110" i="1"/>
  <c r="T138" i="1"/>
  <c r="T146" i="1"/>
  <c r="T106" i="1"/>
  <c r="AB93" i="1"/>
  <c r="T150" i="2"/>
  <c r="D33" i="9" s="1"/>
  <c r="AB146" i="1"/>
  <c r="T79" i="1"/>
  <c r="AB85" i="1"/>
  <c r="AB149" i="1"/>
  <c r="AB9" i="2"/>
  <c r="T150" i="6"/>
  <c r="D43" i="9" s="1"/>
  <c r="AB75" i="1"/>
  <c r="AB124" i="1"/>
  <c r="AB53" i="1"/>
  <c r="AB67" i="1"/>
  <c r="AB112" i="1"/>
  <c r="AB144" i="1"/>
  <c r="AB83" i="1"/>
  <c r="AB106" i="1"/>
  <c r="AB138" i="1"/>
  <c r="T130" i="1"/>
  <c r="AB49" i="1"/>
  <c r="AB29" i="1"/>
  <c r="AB61" i="1"/>
  <c r="AB81" i="1"/>
  <c r="AB91" i="1"/>
  <c r="AB130" i="1"/>
  <c r="T37" i="1"/>
  <c r="T49" i="1"/>
  <c r="T81" i="1"/>
  <c r="T87" i="1"/>
  <c r="AB10" i="1"/>
  <c r="AB35" i="1"/>
  <c r="AB99" i="1"/>
  <c r="AB65" i="1"/>
  <c r="AB128" i="1"/>
  <c r="AA8" i="1"/>
  <c r="AB8" i="1"/>
  <c r="AB37" i="1"/>
  <c r="AB69" i="1"/>
  <c r="AB100" i="1"/>
  <c r="AB132" i="1"/>
  <c r="AB57" i="1"/>
  <c r="AB89" i="1"/>
  <c r="AB120" i="1"/>
  <c r="T35" i="1"/>
  <c r="T39" i="1"/>
  <c r="T43" i="1"/>
  <c r="T47" i="1"/>
  <c r="T55" i="1"/>
  <c r="T59" i="1"/>
  <c r="T67" i="1"/>
  <c r="T71" i="1"/>
  <c r="T75" i="1"/>
  <c r="T91" i="1"/>
  <c r="T99" i="1"/>
  <c r="T114" i="1"/>
  <c r="T122" i="1"/>
  <c r="T134" i="1"/>
  <c r="T142" i="1"/>
  <c r="AB14" i="2"/>
  <c r="AB25" i="2"/>
  <c r="T102" i="1"/>
  <c r="T118" i="1"/>
  <c r="T31" i="1"/>
  <c r="T51" i="1"/>
  <c r="T63" i="1"/>
  <c r="T83" i="1"/>
  <c r="T95" i="1"/>
  <c r="T126" i="1"/>
  <c r="Y7" i="1"/>
  <c r="AB7" i="1"/>
  <c r="AB10" i="2"/>
  <c r="AB8" i="2"/>
  <c r="AA7" i="6"/>
  <c r="AC7" i="6" s="1"/>
  <c r="AC150" i="6" s="1"/>
  <c r="D45" i="9" s="1"/>
  <c r="AA7" i="1"/>
  <c r="AB7" i="2"/>
  <c r="Y8" i="2"/>
  <c r="Y7" i="2"/>
  <c r="AC7" i="2" s="1"/>
  <c r="AC150" i="2" s="1"/>
  <c r="D34" i="9" s="1"/>
  <c r="T150" i="1" l="1"/>
  <c r="D22" i="9" s="1"/>
  <c r="AB150" i="1"/>
  <c r="D25" i="9" s="1"/>
  <c r="AB150" i="2"/>
  <c r="D35" i="9" s="1"/>
  <c r="AC7" i="1"/>
  <c r="AC150" i="1" s="1"/>
  <c r="D24" i="9" s="1"/>
  <c r="F16" i="9" s="1"/>
  <c r="A150" i="1" l="1"/>
  <c r="D26" i="9" s="1"/>
  <c r="C16" i="9" s="1"/>
</calcChain>
</file>

<file path=xl/sharedStrings.xml><?xml version="1.0" encoding="utf-8"?>
<sst xmlns="http://schemas.openxmlformats.org/spreadsheetml/2006/main" count="992" uniqueCount="389">
  <si>
    <t xml:space="preserve"> </t>
  </si>
  <si>
    <t>DATI UTENTE</t>
  </si>
  <si>
    <t>DATI STRUTTURA</t>
  </si>
  <si>
    <t>ALTRI DATI UTENTE</t>
  </si>
  <si>
    <t>QUOTA SOCIALE GIORNALIERA</t>
  </si>
  <si>
    <t xml:space="preserve">DATI ISEE </t>
  </si>
  <si>
    <t xml:space="preserve"> DATI INDENNITA'  ACCOMPAGNAMENTO 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</si>
  <si>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</si>
  <si>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</si>
  <si>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</si>
  <si>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</si>
  <si>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</si>
  <si>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</si>
  <si>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</si>
  <si>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</si>
  <si>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</si>
  <si>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</si>
  <si>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 xml:space="preserve">TOTALE QUOTA SOCIALE  DOVUTA ALLA STRUTTURA </t>
  </si>
  <si>
    <t>ACCOMPAGNO</t>
  </si>
  <si>
    <t>SI</t>
  </si>
  <si>
    <t>NO</t>
  </si>
  <si>
    <t>Casa delle Religiose Figlie di Nostra Signora per il Sacro Cuore di Issoudun</t>
  </si>
  <si>
    <t>MANTENIMENTO ALTO</t>
  </si>
  <si>
    <t>MANTENIMENO BASSO</t>
  </si>
  <si>
    <t>SEMIRESIDENZIALE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</si>
  <si>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</si>
  <si>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</si>
  <si>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</si>
  <si>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</si>
  <si>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</si>
  <si>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</si>
  <si>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</si>
  <si>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</si>
  <si>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</si>
  <si>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</si>
  <si>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</si>
  <si>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</si>
  <si>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</si>
  <si>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>Le Querce Casa dei Nonni</t>
  </si>
  <si>
    <t>Bellosguardo</t>
  </si>
  <si>
    <t>Villa Azzurra</t>
  </si>
  <si>
    <t>Oasi Tabor</t>
  </si>
  <si>
    <t>Villa Anna (già Sorrentino)</t>
  </si>
  <si>
    <t xml:space="preserve">Salus Broccostella </t>
  </si>
  <si>
    <t>Villa Maria Immacolata</t>
  </si>
  <si>
    <t>Istituto Santo Volto</t>
  </si>
  <si>
    <t>Villa Rosa</t>
  </si>
  <si>
    <t>Villa Serena</t>
  </si>
  <si>
    <t>Salus Isola Liri</t>
  </si>
  <si>
    <t>Sant'Elisabetta</t>
  </si>
  <si>
    <t>Residenza Cimina</t>
  </si>
  <si>
    <t>Gli Annali</t>
  </si>
  <si>
    <t>Regina Coelorum</t>
  </si>
  <si>
    <t>Policlinico Italia</t>
  </si>
  <si>
    <t>San Raffaele Flaminia</t>
  </si>
  <si>
    <t>Aurora Hospital Presidio 1</t>
  </si>
  <si>
    <t>Mater Dei</t>
  </si>
  <si>
    <t>Santa Lucia dei Fontanili</t>
  </si>
  <si>
    <t>San Raffaele Rocca di Papa</t>
  </si>
  <si>
    <t>Villa Silvana</t>
  </si>
  <si>
    <t>Rio Oasi</t>
  </si>
  <si>
    <t>Villa Nina</t>
  </si>
  <si>
    <t>Casa degli Angeli Custodi</t>
  </si>
  <si>
    <t>Villa degli Ulivi</t>
  </si>
  <si>
    <t>Villa dei Pini</t>
  </si>
  <si>
    <t>Padre Luigi Monti</t>
  </si>
  <si>
    <t xml:space="preserve">A) NOTE DI COMPILAZIONE </t>
  </si>
  <si>
    <t xml:space="preserve">B) LEGENDA </t>
  </si>
  <si>
    <t>N. PROGRESSIVO</t>
  </si>
  <si>
    <t>INSERIRE LE INIZIALI DEL COGNOME E NOME</t>
  </si>
  <si>
    <t xml:space="preserve">TOTALE  GIORNI DEGENZA </t>
  </si>
  <si>
    <t xml:space="preserve">non compilare </t>
  </si>
  <si>
    <t>DATI ISEE</t>
  </si>
  <si>
    <t xml:space="preserve">a quota sociale giornaliera INTERA </t>
  </si>
  <si>
    <t xml:space="preserve"> a quota sociale giornaliera RIDOTTA  </t>
  </si>
  <si>
    <t xml:space="preserve">COMPARTECIPAZIONE AI SENSI DELLA DGR 790/2016 </t>
  </si>
  <si>
    <t>Castello della Quiete</t>
  </si>
  <si>
    <t>Clinica S. Antonio</t>
  </si>
  <si>
    <t>Valle dei Casali (Già RSA Corviale)</t>
  </si>
  <si>
    <t>Livia Tiberina</t>
  </si>
  <si>
    <t>Il Tetto</t>
  </si>
  <si>
    <t>Il Pigneto</t>
  </si>
  <si>
    <t>Sacro Cuore</t>
  </si>
  <si>
    <t>Villa Giuseppina</t>
  </si>
  <si>
    <t>Anni Azzurri Parco di Veio (già Barbarano Romano)</t>
  </si>
  <si>
    <t>Appia Felice</t>
  </si>
  <si>
    <t>Cirene</t>
  </si>
  <si>
    <t>Colle Cesarano</t>
  </si>
  <si>
    <t>Ebraica</t>
  </si>
  <si>
    <t>L'Assunta</t>
  </si>
  <si>
    <t>La Teresiana</t>
  </si>
  <si>
    <t>Cori</t>
  </si>
  <si>
    <t>Domus Aurea Centro Residenziale Anziani</t>
  </si>
  <si>
    <t>Longoni</t>
  </si>
  <si>
    <t>Don Orione</t>
  </si>
  <si>
    <t>Madonna delle Grazie</t>
  </si>
  <si>
    <t>Minturno Poggio Ducale</t>
  </si>
  <si>
    <t>Fondazione Turati</t>
  </si>
  <si>
    <t>Myosotis</t>
  </si>
  <si>
    <t>Parco delle Rose</t>
  </si>
  <si>
    <t>Icilio Giorgio Mancini</t>
  </si>
  <si>
    <t xml:space="preserve">Residenza Magnolia </t>
  </si>
  <si>
    <t>Residenza Pontina</t>
  </si>
  <si>
    <t>San Francesco</t>
  </si>
  <si>
    <t>San Raffaele Borbona</t>
  </si>
  <si>
    <t xml:space="preserve">San Raffaele Montecompatri Casa di Cura </t>
  </si>
  <si>
    <t>Santa Chiara</t>
  </si>
  <si>
    <t>Santa Marinella</t>
  </si>
  <si>
    <t>Villa delle Magnolie</t>
  </si>
  <si>
    <t>Villa delle Querce Casa di Cura - RSA 2</t>
  </si>
  <si>
    <t>Villa Immacolata (Viterbo)</t>
  </si>
  <si>
    <t>Villa Letizia</t>
  </si>
  <si>
    <t>Quinta Stella</t>
  </si>
  <si>
    <t>Viterbo (già Giovanni XXIII)</t>
  </si>
  <si>
    <t>Sacra Famiglia</t>
  </si>
  <si>
    <t>Salus (Monelli)</t>
  </si>
  <si>
    <t>San Giovanni di Dio Fatebenefratelli</t>
  </si>
  <si>
    <t>San Luigi Gonzaga</t>
  </si>
  <si>
    <t>San Michele Arcangelo</t>
  </si>
  <si>
    <t>San Michele Hospital</t>
  </si>
  <si>
    <t>San Raffaele Sabaudia</t>
  </si>
  <si>
    <t>San Raffaele Trevignano</t>
  </si>
  <si>
    <t>Santa Francesca Romana</t>
  </si>
  <si>
    <t>Santa Maria Castrocielo</t>
  </si>
  <si>
    <t>Santa Rufina</t>
  </si>
  <si>
    <t>Sant'Elisabetta 2</t>
  </si>
  <si>
    <t>Valle dei Casali (già RSA Corviale)</t>
  </si>
  <si>
    <t xml:space="preserve">Villa Aurora Casa di Cura </t>
  </si>
  <si>
    <t>Villa Carla (Aprilia)</t>
  </si>
  <si>
    <t>Villa Carla (Fiumicino)</t>
  </si>
  <si>
    <t>Villa Chiara</t>
  </si>
  <si>
    <t>Villa Gaia</t>
  </si>
  <si>
    <t>Villa Giulia</t>
  </si>
  <si>
    <t>Villa Lucia</t>
  </si>
  <si>
    <t>Villa Tuscolana</t>
  </si>
  <si>
    <t>distinte fiumicino e aprilia  con stesso nome</t>
  </si>
  <si>
    <t>INSERIRE IL NUMERO PROGRESSIVO UTENTI</t>
  </si>
  <si>
    <t xml:space="preserve">DATA RICOVERO  
</t>
  </si>
  <si>
    <t xml:space="preserve">DATA DIMISSIONI
 </t>
  </si>
  <si>
    <t>Alessandrino</t>
  </si>
  <si>
    <t xml:space="preserve">STRUTTURA REGIONALE ACCREDITATA (selezionare da menu a tendina)
</t>
  </si>
  <si>
    <t xml:space="preserve">STRUTTURA REGIONALE ACCREDITATA  (selezionare da menu a tendina)
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</si>
  <si>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</si>
  <si>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t xml:space="preserve">A TARIFFA INTERA </t>
  </si>
  <si>
    <t>FOGLIO ELENCO STRUTTURE "MENU TENDINA"</t>
  </si>
  <si>
    <t xml:space="preserve"> ASSENZE 
 gg.  a tariffa RIDOTTA 
 € 45,71</t>
  </si>
  <si>
    <t>INTERA 
€ 49,20</t>
  </si>
  <si>
    <t>RIDOTTA 
 € 35,71</t>
  </si>
  <si>
    <t xml:space="preserve"> ASSENZE 
 gg.  a tariffa RIDOTTA
  € 35,71</t>
  </si>
  <si>
    <t xml:space="preserve">INTERA 
€ 59,20 </t>
  </si>
  <si>
    <t>RIDOTTA
  € 45,71</t>
  </si>
  <si>
    <t xml:space="preserve">INTERA 
</t>
  </si>
  <si>
    <t xml:space="preserve">RIDOTTA 
</t>
  </si>
  <si>
    <t>STRUTTURA FUORI REGIONE
(specificare il nome completo della struttura  e l’indirizzo preciso della sede operativa)</t>
  </si>
  <si>
    <t xml:space="preserve"> ASSENZE 
 gg.  a tariffa RIDOTTA
</t>
  </si>
  <si>
    <t>TARIFFA GIORNALIERA (MAX € 59,20)</t>
  </si>
  <si>
    <t xml:space="preserve">ALTRA STRUTTURA 
</t>
  </si>
  <si>
    <t xml:space="preserve"> ALTRA STRUTTURA 
(specificare nome completo della struttura  e indirizzo preciso della sede operativa)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</si>
  <si>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RSA NON COMPRENSA NEL MENU A TENDINA DELLA  COLONNA PRECEDENTE per la quale occorre indicare manualmente i dati della stessa (nome completo della struttura  e l’indirizzo preciso della sede operativa).</t>
    </r>
  </si>
  <si>
    <t xml:space="preserve">STRUTTURA REGIONALE ACCREDITATA
(selezionare da menu a tendina)
</t>
  </si>
  <si>
    <t>QUOTA GIORNALIERA INTERA  a carico dell'UTENTE</t>
  </si>
  <si>
    <t>QUOTA GIORNALIERA INTERA  a carico del COMUNE</t>
  </si>
  <si>
    <t>NON MODIFICARE, CANCELLARE, RIMUOVERE   IL FOGLIO  PERCHE' RENDEREBBE INEFFICACE IL MENU A TENDINA</t>
  </si>
  <si>
    <t>TARIFFA GIORNALIERA
(MODELLO FUORI REGIONE)</t>
  </si>
  <si>
    <t xml:space="preserve">a quota sociale giornaliera 
INTERA </t>
  </si>
  <si>
    <t xml:space="preserve"> a quota sociale giornaliera 
RIDOTTA  </t>
  </si>
  <si>
    <t>a quota sociale giornaliera
 INTERA 59,20</t>
  </si>
  <si>
    <t xml:space="preserve"> a quota sociale giornaliera 
RIDOTTA  45,71</t>
  </si>
  <si>
    <t xml:space="preserve">Campo di controllo      colonna H
 (GG. PRESENZE CORRETTI DETRATTE ASSENZE) </t>
  </si>
  <si>
    <t>dom</t>
  </si>
  <si>
    <t xml:space="preserve">ISEE ANNUALE 
</t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</si>
  <si>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(€ 59,20 mant. A / € 49,20 mant. B),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"RSA Fuori Regione" l'importo MASSIMO di € 59,20 o di € 49,20).</t>
    </r>
  </si>
  <si>
    <t xml:space="preserve">
DEGENZA 
 gg MASSIMI  per il periodo inserito</t>
  </si>
  <si>
    <t xml:space="preserve">CAMPO DI CONTROLLO nascosto     </t>
  </si>
  <si>
    <t xml:space="preserve">CAMPO DI CONTROLLO
nascosto     </t>
  </si>
  <si>
    <t xml:space="preserve"> ALTRA STRUTTURA
(specificare nome completo della struttura  e indirizzo preciso della sede operativa)</t>
  </si>
  <si>
    <t xml:space="preserve">Campo di controllo      colonna g
 (GG. PRESENZE CORRETTI DETRATTE ASSENZE) </t>
  </si>
  <si>
    <t>INSERIRE IL NOME DEL COMUNE TERRITORIALMENTE COMPETENTE ALL'INTEGRAZIONE DELLA RETTA</t>
  </si>
  <si>
    <t>IMPORTO GIORNALIE
RO ACCOMPAGNO 
(solo se percepito)</t>
  </si>
  <si>
    <t>Ancelle Francescane del Buon Pastore</t>
  </si>
  <si>
    <t xml:space="preserve">Madonna del Rosario  Casa di cura privata </t>
  </si>
  <si>
    <t>Santa Rita (presso Casa di Cura Nepi)</t>
  </si>
  <si>
    <t>Sant'Elisabetta 2 (Fiuggi)</t>
  </si>
  <si>
    <t>San Giuseppe (Roma)</t>
  </si>
  <si>
    <t>San Giuseppe (Acquapendente- VT)</t>
  </si>
  <si>
    <t>DATI STRUTTURA 
(si ricorda di allegare la documentazione prevista dalla DGR n. 790/2016 - Allegato A, paragrafo Prestazioni fuori regione)</t>
  </si>
  <si>
    <t>Città di Rieti</t>
  </si>
  <si>
    <t>CERTIFICAZIONE UTENTE</t>
  </si>
  <si>
    <t>MODELLO 1 - RSA MANTENIMENTO ALTO - (PERIODO 1 gennaio 2020  - 31 dicembre 2020)</t>
  </si>
  <si>
    <t>MODELLO 2 - RSA MANTENIMENTO BASSO - (PERIODO 1 gennaio 2020 - 31 dicembre 2020)</t>
  </si>
  <si>
    <t>MODELLO 3 - RSA FUORI REGIONE - (PERIODO 1 gennaio 2020  - 31 dicembre 2020)</t>
  </si>
  <si>
    <t>PERIODO DI RENDICONTAZIONE
 (dal 1 gennaio 2020  al 
31 dicembre 2020 - nel formato gg/mm/aaaa)</t>
  </si>
  <si>
    <t xml:space="preserve">DATA DIMISSIONI 
(se non dimesso prima del 31/12/2020 inserire 31/12/2020 )
 </t>
  </si>
  <si>
    <t>QUOTA TOTALE UTENTE 
AL 31/12/2020</t>
  </si>
  <si>
    <t>QUOTA TOTALE COMUNE 
 AL 31/12/2020</t>
  </si>
  <si>
    <t>PERIODO DI RENDICONTAZIONE 
(dal 1 gennaio 2020  al
 31 dicembre 2020- nel formato gg/mm/aaaa)</t>
  </si>
  <si>
    <t xml:space="preserve">DATA DIMISSIONI
 (se non dimesso prima del 31/12/2020 inserire 31/12/2020 )
 </t>
  </si>
  <si>
    <t>IMPORTO GIORNALIERO ACCOMPAGNO PER l'anno 2020</t>
  </si>
  <si>
    <t xml:space="preserve">IMPORTO GIORNALIERO ACCOMPAGNO PER l'anno 2020
</t>
  </si>
  <si>
    <t>PERIODO DI RENDICONTAZIONE
 (dal 1 gennaio 2020  
al 31 dicembre 2020 - nel formato gg/mm/aaaa)</t>
  </si>
  <si>
    <t xml:space="preserve">IMPORTO dovuto alla RSA per  giorni di degenza
 (PERIODO 1/01/2020 - 31/12/2020)  </t>
  </si>
  <si>
    <t>PERIODO DI RENDICONTAZIONE
 (dal 1 GENNAIO 2020  al 31 DICEMBRE 2020 - nel formato gg/mm/aaaa)</t>
  </si>
  <si>
    <t>Se il ricovero dell'utente è precedente al periodo di rendicontazione inserire 01/01/2020</t>
  </si>
  <si>
    <t>Se l'utente non è stato dimesso prima del 31/12/2020 inserire nel campo 31/12/2020</t>
  </si>
  <si>
    <t>Indennità accompagnamento  
(Inserire SI/NO da menu tendina)</t>
  </si>
  <si>
    <r>
      <t>STRUTTURA FUORI REGIONE
(specificare il nome completo della struttura  e l’indirizzo preciso</t>
    </r>
    <r>
      <rPr>
        <b/>
        <u/>
        <sz val="8"/>
        <rFont val="Calibri"/>
        <family val="2"/>
      </rPr>
      <t xml:space="preserve"> 
della sede operativa</t>
    </r>
    <r>
      <rPr>
        <b/>
        <sz val="8"/>
        <rFont val="Calibri"/>
        <family val="2"/>
      </rPr>
      <t>)</t>
    </r>
  </si>
  <si>
    <t>sab</t>
  </si>
  <si>
    <t>Festività Nazionali - 2020</t>
  </si>
  <si>
    <t xml:space="preserve">Villa Verde </t>
  </si>
  <si>
    <t>Neurological Centre of Latium -Istituto di Neuroscienze</t>
  </si>
  <si>
    <t>Istituto Romano di San Michele - RSA Toti</t>
  </si>
  <si>
    <t xml:space="preserve">Opera Madonna del Divino Amore Seconda </t>
  </si>
  <si>
    <t>Villa Mendicini</t>
  </si>
  <si>
    <t xml:space="preserve">Villa Maria Immacolata </t>
  </si>
  <si>
    <t xml:space="preserve">Merry House </t>
  </si>
  <si>
    <t>Flaminia (già Soratte)</t>
  </si>
  <si>
    <t>Nomentana Hospital (già Valle dei Corsi)</t>
  </si>
  <si>
    <t>IHG - RSA 1 Geriatria</t>
  </si>
  <si>
    <t>IHG - RSA 3 Geriatria</t>
  </si>
  <si>
    <t xml:space="preserve">Villa Luana </t>
  </si>
  <si>
    <t xml:space="preserve">INI Divisione Medicus Casa di Cura Privata </t>
  </si>
  <si>
    <t xml:space="preserve">IHG - RSA 2 Disabilità </t>
  </si>
  <si>
    <t xml:space="preserve">San Raffaele Montecompatri </t>
  </si>
  <si>
    <t>Villa delle Querce</t>
  </si>
  <si>
    <t>Villa Benedetta (già Villa Armonia)</t>
  </si>
  <si>
    <t>Monte Buono</t>
  </si>
  <si>
    <t>San Germano</t>
  </si>
  <si>
    <t xml:space="preserve">INI Città Bianca Casa di Cura  </t>
  </si>
  <si>
    <t>Villa Luana</t>
  </si>
  <si>
    <t>INI Divisione Medicus Casa di Cura Privata</t>
  </si>
  <si>
    <t>non presente in elenco nemmeno anno precedente</t>
  </si>
  <si>
    <t>Villa Albani (pubblica - ASL RM6)</t>
  </si>
  <si>
    <t>non presente - revoca accreditamento con DCA U00091 del 8.7.20-e G11103 del 29.9.2020 riapertura e revoca sospensione accred.</t>
  </si>
  <si>
    <t>CAMPO DI CONTROLLO
nascosto</t>
  </si>
  <si>
    <t xml:space="preserve">Campo di controllo         
  (totale dei giorni di degenza  secondo le date del periodo di ricovero  -  non può eccedere 366 gg. annui) </t>
  </si>
  <si>
    <t xml:space="preserve">Campo di controllo         
   (totale dei giorni di degenza  secondo le date del periodo di ricovero  -  non può eccedere 366 gg. annui) </t>
  </si>
  <si>
    <t>ISEE
ANNUALE  (compilare sempre - se ISEE è uguale a zero inserire 0,00)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</si>
  <si>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RSA per l'anno 2020</t>
  </si>
  <si>
    <t xml:space="preserve"> PRESENZE
 giorni a tariffa INTERA
 </t>
  </si>
  <si>
    <r>
      <t xml:space="preserve">INDICARE SEMPRE DAL MENU A TENDINA : SI o NO 
(da inserire SI solo se percepito) 
</t>
    </r>
    <r>
      <rPr>
        <sz val="11"/>
        <color rgb="FFFF0000"/>
        <rFont val="Calibri"/>
        <family val="2"/>
      </rPr>
      <t>se inserito SI verificare il corretto inserimento del valore € 17,06 nella corrispondente colonna di calcolo W</t>
    </r>
  </si>
  <si>
    <r>
      <rPr>
        <b/>
        <sz val="11"/>
        <rFont val="Calibri"/>
        <family val="2"/>
      </rPr>
      <t xml:space="preserve">Campo di controllo
 </t>
    </r>
    <r>
      <rPr>
        <b/>
        <sz val="11"/>
        <color rgb="FFFF0000"/>
        <rFont val="Calibri"/>
        <family val="2"/>
      </rPr>
      <t xml:space="preserve">(il totale dei giorni di degenza secondo le date del periodo di ricovero non può superare i 366 gg. o 304 gg. per il regime semiresidenziale)
 </t>
    </r>
  </si>
  <si>
    <t>Inserire gli estremi del verbale dell’UVM relativo all’autorizzazione all’ingresso dell’utente in struttura o alla rivalutazione dello stesso, nel caso in cui l’ingresso sia intervenuto prima del 2020.</t>
  </si>
  <si>
    <t xml:space="preserve">ESTREMI VERBALE UVM  PER AUTORIZZAZIONE INGRESSO UTENTE IN STRUTTURA/RIVALUTAZIONE UTENTE
</t>
  </si>
  <si>
    <t>MODELLO 4 - RSA  SEMIRESIDENZIALE LIVELLO ALTO - (PERIODO 1 gennaio 2020  - 31 dicembre 2020)</t>
  </si>
  <si>
    <t>QUOTA TOTALE 
COMUNE 
 AL 31/12/2020</t>
  </si>
  <si>
    <t xml:space="preserve">TOTALE 
QUOTA SOCIALE  DOVUTA ALLA STRUTTURA </t>
  </si>
  <si>
    <t xml:space="preserve">QUOTA TOTALE UTENTE 
AL 31/12/2020 
</t>
  </si>
  <si>
    <t xml:space="preserve">TOTALE 
QUOTA SOCIALE  DOVUTA ALLA STRUTTURA  </t>
  </si>
  <si>
    <t xml:space="preserve"> PRESENZE 
 gg. a tariffa 
INTERA
</t>
  </si>
  <si>
    <t xml:space="preserve">TOTALE
 QUOTA SOCIALE  DOVUTA ALLA STRUTTURA  </t>
  </si>
  <si>
    <t xml:space="preserve"> PRESENZE 
 gg. a tariffa 
INTERA
  € 49,20</t>
  </si>
  <si>
    <t xml:space="preserve">TOTALE
 QUOTA SOCIALE  DOVUTA ALLA STRUTTURA </t>
  </si>
  <si>
    <t xml:space="preserve"> PRESENZE
 gg. a tariffa 
INTERA
  € 59,20</t>
  </si>
  <si>
    <t>N. 
Progres
sivo</t>
  </si>
  <si>
    <t xml:space="preserve"> DATI INDENNITA'  ACCOMPAGNAMEN
TO </t>
  </si>
  <si>
    <t>QUOTA TOTALE
 COMUNE 
 AL 31/12/2020</t>
  </si>
  <si>
    <t xml:space="preserve">DATA DIMISSIONI (se non dimesso prima del 31/12/2020 inserire 31/12/2020)
 </t>
  </si>
  <si>
    <t>a quota sociale giornaliera 
INTERA
 49,20</t>
  </si>
  <si>
    <t xml:space="preserve"> a quota sociale giornaliera 
RIDOTTA  
35,71</t>
  </si>
  <si>
    <t>INTERA 
€ 30,78</t>
  </si>
  <si>
    <r>
      <rPr>
        <b/>
        <sz val="8"/>
        <rFont val="Calibri"/>
        <family val="2"/>
      </rPr>
      <t xml:space="preserve">Campo di controllo         
    (totale dei giorni di degenza  secondo le date del periodo di ricovero  -  non può eccedere 304 gg. annui) </t>
    </r>
    <r>
      <rPr>
        <b/>
        <sz val="8"/>
        <color rgb="FFFF0000"/>
        <rFont val="Calibri"/>
        <family val="2"/>
      </rPr>
      <t xml:space="preserve">
</t>
    </r>
  </si>
  <si>
    <t xml:space="preserve"> GG. PRESENZE
  A TARIFFA INTERA
 (periodo dal  1.01.20 al 12.03.20)
  € 30,78</t>
  </si>
  <si>
    <t xml:space="preserve">GG. ASSENZE
A TARIFFA RIDOTTA 
  (periodo dal  1.01.20 al 12.03.20)
€ 20,29 </t>
  </si>
  <si>
    <t xml:space="preserve"> a quota sociale giornaliera
RIDOTTA
 (presenze ut. da riapertura strutture)
 € 20,29</t>
  </si>
  <si>
    <t>QUOTA GIORNALIERA RIDOTTA (prestazioni alternative in lockdown)
a carico del COMUNE</t>
  </si>
  <si>
    <t xml:space="preserve"> QUOTA GIORNALIERA  RIDOTTA  (assenze fino al 12/03/20)
a carico  UTENTE</t>
  </si>
  <si>
    <t>QUOTA GIORNALIERA RIDOTTA (assenze fino al 12/03/20
a carico del COMUNE</t>
  </si>
  <si>
    <t>a quota sociale giornaliera
 INTERA
(presenze  fino al 12/03/2020)
 € 30,78</t>
  </si>
  <si>
    <t xml:space="preserve"> a quota sociale giornaliera
RIDOTTA
(assenze fino al 12/03/2020)
 € 20,29</t>
  </si>
  <si>
    <t xml:space="preserve">RIDOTTA
(per GG. 
Colonne J-K-L-M) 
  € 20,29 </t>
  </si>
  <si>
    <t xml:space="preserve"> QUOTA GIORNALIERA INTERA  
(presenze fino al 12/03/20)
a carico dell'UTENTE</t>
  </si>
  <si>
    <t xml:space="preserve"> QUOTA GIORNALIERA INTERA  
(presenze fino al 12/03/20)
a carico del COMUNE</t>
  </si>
  <si>
    <t xml:space="preserve"> QUOTA GIORNALIERA  RIDOTTA  (presenze da riapertura strutture)
a carico  UTENTE</t>
  </si>
  <si>
    <t>QUOTA GIORNALIERA RIDOTTA (presenze da riapertura strutture)
a carico del COMUNE</t>
  </si>
  <si>
    <t xml:space="preserve">TOTALE 
GG. 
A TARIFFA RIDOTTA (J+K+L+M) </t>
  </si>
  <si>
    <t xml:space="preserve">N. GIORNI DEGENZA  (regime residenziale)                                                                  </t>
  </si>
  <si>
    <t xml:space="preserve"> ASSENZE
 giorni a tariffa RIDOTTA
</t>
  </si>
  <si>
    <r>
      <t xml:space="preserve">La quota sociale a carico del comune/utente è pari al 50% della tariffa giornaliera vigente per le RSA. PER LE STRUTTURE RSA MANTENIMENTO ALTO LA TARIFFA E' </t>
    </r>
    <r>
      <rPr>
        <b/>
        <sz val="11"/>
        <color indexed="8"/>
        <rFont val="Calibri"/>
        <family val="2"/>
      </rPr>
      <t>€ 59,20</t>
    </r>
    <r>
      <rPr>
        <sz val="11"/>
        <color indexed="8"/>
        <rFont val="Calibri"/>
        <family val="2"/>
      </rPr>
      <t xml:space="preserve">. PER LE STRUTTURE RSA MANTENIMENTO BASSO LA CIFRA E' PARI A </t>
    </r>
    <r>
      <rPr>
        <b/>
        <sz val="11"/>
        <color indexed="8"/>
        <rFont val="Calibri"/>
        <family val="2"/>
      </rPr>
      <t>€ 49,20</t>
    </r>
    <r>
      <rPr>
        <sz val="11"/>
        <color indexed="8"/>
        <rFont val="Calibri"/>
        <family val="2"/>
      </rPr>
      <t xml:space="preserve">. </t>
    </r>
  </si>
  <si>
    <t xml:space="preserve">N. GIORNI DEGENZA  (regime semiresidenziale)                                                                  </t>
  </si>
  <si>
    <t xml:space="preserve">GIORNATE A TARIFFA RIDOTTA 
</t>
  </si>
  <si>
    <t xml:space="preserve"> PRESENZE
 giorni a tariffa INTERA (PER IL 2020 I GIORNI DAL 1.01.2020 AL 12.03.2020)
 </t>
  </si>
  <si>
    <t>QUOTA SOCIALE GIORNALIERA REGIME RESIDENZIALE</t>
  </si>
  <si>
    <t>QUOTA SOCIALE GIORNALIERA FUORI REGIONE</t>
  </si>
  <si>
    <t>QUOTA SOCIALE GIORNALIERA REGIME SEMIRESIDENZIALE</t>
  </si>
  <si>
    <t>A TARIFFA INTERA (presenze  fino al 12/03/2020)</t>
  </si>
  <si>
    <t xml:space="preserve"> QUOTA GIORNALIERA  RIDOTTA a  carico dell'UTENTE </t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</si>
  <si>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</t>
    </r>
  </si>
  <si>
    <t>COMPARTECIPAZIONE AI SENSI DELLA DGR 790/2016 E CIRCOLARE MODALITA' DI FATTURAZIONE PER  STRUTTURE SEMIRESIDENZIALI</t>
  </si>
  <si>
    <t>GG.
 - PRESTAZIONI ALTERNATIVE E
- ASSENZE UTENTE
 (TARIFFA RIDOTTA TUTTO A CARICO DEL COMUNE 
da riapertura struttura al 31.12.2020)
€ 20,29</t>
  </si>
  <si>
    <t xml:space="preserve">N. GIORNI 
PERIODO 1.01.2020/12.03.2020
</t>
  </si>
  <si>
    <r>
      <t xml:space="preserve">N. GIORNI
PERIODO DI CHIUSURA STRUTTURE (LOCKDOWN)
 DAL 12.03.2020 ALLA RIAPERTURA
</t>
    </r>
    <r>
      <rPr>
        <b/>
        <sz val="8"/>
        <rFont val="Calibri"/>
        <family val="2"/>
      </rPr>
      <t>(seguire le indicazioni riportate nella circolare di rendicontazione e nelle note di compilazione</t>
    </r>
    <r>
      <rPr>
        <b/>
        <sz val="9"/>
        <rFont val="Calibri"/>
        <family val="2"/>
      </rPr>
      <t>)</t>
    </r>
  </si>
  <si>
    <r>
      <t xml:space="preserve">N. GIORNI 
PERIODO DA RIAPERTURA STRUTTURE 
 AL 31/12/2020
</t>
    </r>
    <r>
      <rPr>
        <b/>
        <sz val="8"/>
        <rFont val="Calibri"/>
        <family val="2"/>
      </rPr>
      <t>(seguire le indicazioni riportate nella circolare di rendicontazione e nelle note di compilazione</t>
    </r>
    <r>
      <rPr>
        <b/>
        <sz val="9"/>
        <rFont val="Calibri"/>
        <family val="2"/>
      </rPr>
      <t>)</t>
    </r>
  </si>
  <si>
    <t xml:space="preserve">IMPORTO dovuto alla RSA
 (PERIODO 1/01/2020 - 31/12/2020)  </t>
  </si>
  <si>
    <r>
      <t>UTILIZZARE IL MENU A TENDINA  che contiene le strutture della Regione Lazio pubbliche e private accreditate.</t>
    </r>
    <r>
      <rPr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</si>
  <si>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t>DATI STRUTTURA FUORI REGIONE
(COMPILARE IL MODELLO RSA FUORI REGIONE)</t>
  </si>
  <si>
    <t xml:space="preserve">N. GIORNI </t>
  </si>
  <si>
    <t>TOTALE GIORNI</t>
  </si>
  <si>
    <t xml:space="preserve">TOTALE GIORNI </t>
  </si>
  <si>
    <t>N. GIORNI</t>
  </si>
  <si>
    <t xml:space="preserve">TOTALE GIORNI  </t>
  </si>
  <si>
    <t>ESTREMI VERBALE UVM PER AUTORIZZAZIONE INGRESSO UTENTE IN STRUTTURA/RIVALUTAZIONE UTENTE</t>
  </si>
  <si>
    <r>
      <t xml:space="preserve">Le giornate di degenza a </t>
    </r>
    <r>
      <rPr>
        <b/>
        <sz val="11"/>
        <color indexed="8"/>
        <rFont val="Calibri"/>
        <family val="2"/>
      </rPr>
      <t>quota sociale ridotta</t>
    </r>
    <r>
      <rPr>
        <sz val="11"/>
        <color indexed="8"/>
        <rFont val="Calibri"/>
        <family val="2"/>
      </rPr>
      <t xml:space="preserve"> sono quelle in cui non viene pagata alla struttura la quota relativa al vitto e alla lavanderia nei casi indicati al paragrafo Gestione assenze dell'allegato A della DGR 790/2016. La tariffa  è data dalla retta della struttura meno la quota del VITTO E LAVANDERIA CHE CORRISPONDE A </t>
    </r>
    <r>
      <rPr>
        <b/>
        <sz val="11"/>
        <color indexed="8"/>
        <rFont val="Calibri"/>
        <family val="2"/>
      </rPr>
      <t>€ 13,49</t>
    </r>
    <r>
      <rPr>
        <sz val="11"/>
        <color indexed="8"/>
        <rFont val="Calibri"/>
        <family val="2"/>
      </rPr>
      <t xml:space="preserve"> PER IL REGIME RESIDENZIALE.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 xml:space="preserve">DA INSERIRE I GIORNI DI ASSENZA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</si>
  <si>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r>
      <t xml:space="preserve"> LA QUOTA PER IL SEMIRESIDENZIALE  CORRISPONDE A </t>
    </r>
    <r>
      <rPr>
        <b/>
        <sz val="11"/>
        <color indexed="8"/>
        <rFont val="Calibri"/>
        <family val="2"/>
      </rPr>
      <t>€ 30,78</t>
    </r>
    <r>
      <rPr>
        <sz val="11"/>
        <color indexed="8"/>
        <rFont val="Calibri"/>
        <family val="2"/>
      </rPr>
      <t>. LA TARIFFA INTERA PER L'ANNO 2020 SI APPLICA A PARTIRE DAL 1.01.2020 E FINO AL 12.03.2020 (DATA ORDINANZA CHIUSURA CENTRI A SEGUITO DI COVID-19).</t>
    </r>
  </si>
  <si>
    <t>REGIME SEMIRESIDENZIALE - CASISTICA TARIFFA RIDOTTA ANNO 2020 (€ 20,29)</t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</si>
  <si>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(inserire sempre il valore ISEE. Se ISEE è uguale a zero inserire 0,00)
ISEE MASSIMO AMMISSIBILE 20.000</t>
    </r>
  </si>
  <si>
    <t xml:space="preserve">A TARIFFA RIDOTTA 
QUOTA INTERA -€ 10,49 (VITTO E LAVANDERIA)
</t>
  </si>
  <si>
    <r>
      <t xml:space="preserve">A TARIFFA RIDOTTA 
</t>
    </r>
    <r>
      <rPr>
        <sz val="11"/>
        <color indexed="8"/>
        <rFont val="Calibri"/>
        <family val="2"/>
      </rPr>
      <t xml:space="preserve">QUOTA INTERA - € 13, 49 (VITTO E LAVANDERIA) 
</t>
    </r>
  </si>
  <si>
    <t>IMPORTO dovuto alla RSA per  giorni di degenza anno 2020                                                   NB. PER REGIME SEMIRESIDENZIALE LA QUOTA TOTALE DOVUTA ALLA STRUTTURA E' DATA DALLA SOMMA DELLE COLONNE U, V, W, X e Y</t>
  </si>
  <si>
    <t>DATI INDENNITA' DI ACCOMPAGNAMENTO (SOLO REGIME RESIDENZIALE)</t>
  </si>
  <si>
    <t>COMPARTECIPAZIONE AI SENSI DELLA DGR 790/2016 (REGIME RESIDENZIALE)</t>
  </si>
  <si>
    <t>QUOTA GIORNALIERA INTERA  a carico dell'UTENTE (DAL 1.01.2020 AL 12.03.2020)</t>
  </si>
  <si>
    <t>QUOTA GIORNALIERA INTERA  a carico del COMUNE  (DAL 1.01.2020 AL 12.03.2020)</t>
  </si>
  <si>
    <t xml:space="preserve"> QUOTA GIORNALIERA  RIDOTTA  (assenze fino al 12/03/20) a carico  UTENTE</t>
  </si>
  <si>
    <t>QUOTA GIORNALIERA RIDOTTA (assenze fino al 12/03/20 a carico del COMUNE</t>
  </si>
  <si>
    <t xml:space="preserve"> QUOTA GIORNALIERA  RIDOTTA  (prestazioni alternative in lockdown) QUOTA  UTENTE (NON DOVUTA ALLA STRUTTURA)</t>
  </si>
  <si>
    <t>QUOTA GIORNALIERA RIDOTTA (prestazioni alternative in lockdown) a carico del COMUNE</t>
  </si>
  <si>
    <t xml:space="preserve"> QUOTA GIORNALIERA  RIDOTTA  (presenze da riapertura strutture) a carico  UTENTE</t>
  </si>
  <si>
    <t>QUOTA GIORNALIERA RIDOTTA (presenze da riapertura strutture) A CARICO COMUNE</t>
  </si>
  <si>
    <t>QUOTA GIORNALIERA RIDOTTA (prestazioni alternative + assenze utente da riapertura strutture) TUTTA A CARICO COMUNE</t>
  </si>
  <si>
    <t xml:space="preserve">QUOTA TOTALE UTENTE 
AL 31/12/2020 </t>
  </si>
  <si>
    <t>- GG. A TARIFFA RIDOTTA PER ASSENZE
 (PERIODO DAL 1.01.20 AL 12.03.20) 
- GG. A TARIFFA RIDOTTA COVID 
 (PERIODO DAL 13.03.2020 al 31.12.2020)
1)PERIODO LOCKDOWN DAL 13.03.20 A RIAPERTURA STRUTTURE    
- GG. PRESTAZIONI ALTERNATIVE
2)DA RIAPERTURA STRUTTURA AL 31.12.2020  
- GG. PRESENZA UTENTE A TARIFFA RIDOTTA COVID
- GG. PRESTAZIONI ALTERNATIVE
- ASSENZE UTENTE A TARIFFA RIDOTTA (INTERA TARIFFA A CARICO DEL COMUNE)</t>
  </si>
  <si>
    <t>DATA RICOVERO  
(se è precedente al periodo di rendicontazione inserire 01/01/2020)</t>
  </si>
  <si>
    <t>DATA RICOVERO  
(seè precedente al periodo di rendicontazione inserire 01/01/2020)</t>
  </si>
  <si>
    <t>DATA RICOVERO  
(seè precedente al periodo di rendicontazione inserire 1/01/2020)</t>
  </si>
  <si>
    <t xml:space="preserve"> a quota sociale giornaliera
RIDOTTA  
TUTTA A CARICO DEL COMUNE 
(prestazioni alternative + assenze utente da riapertura) 
 € 20,29</t>
  </si>
  <si>
    <t>QUOTA GIORNALIERA RIDOTTA (prestazioni alternative + assenze utente da riapertura strutture) 
tutta a carico del COMUNE</t>
  </si>
  <si>
    <r>
      <t xml:space="preserve">Le giornate di degenza a </t>
    </r>
    <r>
      <rPr>
        <b/>
        <sz val="11"/>
        <color indexed="8"/>
        <rFont val="Calibri"/>
        <family val="2"/>
      </rPr>
      <t>quota sociale ridotta</t>
    </r>
    <r>
      <rPr>
        <sz val="11"/>
        <color indexed="8"/>
        <rFont val="Calibri"/>
        <family val="2"/>
      </rPr>
      <t xml:space="preserve"> sono quelle in cui non viene pagata alla struttura la quota relativa al vitto e alla lavanderia nei casi indicati al paragrafo Gestione assenze dell'allegato a della DGR 790/2016  che corrisponde a </t>
    </r>
    <r>
      <rPr>
        <b/>
        <sz val="11"/>
        <color indexed="8"/>
        <rFont val="Calibri"/>
        <family val="2"/>
      </rPr>
      <t>€ 10,49</t>
    </r>
    <r>
      <rPr>
        <sz val="11"/>
        <color indexed="8"/>
        <rFont val="Calibri"/>
        <family val="2"/>
      </rPr>
      <t xml:space="preserve"> PER IL REGIME SEMIRESIDENZIALE- 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 xml:space="preserve">DA INSERIRE I GIORNI A TARIFFA RIDOTTA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</si>
  <si>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t xml:space="preserve">GG. PRESTAZIONI ALTERNATIVE
 A TARIFFA RIDOTTA 
 (periodo lockdown dal 13.03.20 a riapertura strutture)
€ 20,29 </t>
  </si>
  <si>
    <t xml:space="preserve">GG. PRESENZA 
 A TARIFFA RIDOTTA 
 (da riapertura struttura al 31.12.2020)
€ 20,29 </t>
  </si>
  <si>
    <t>COMPARTECIPAZIONE AI SENSI DELLA DGR 790/2016 E DISPOSIZIONI A SEGUITO PANDEMIA COVID (REGIME SEMIRESIDENZIALE)</t>
  </si>
  <si>
    <t xml:space="preserve">ALLEGATO </t>
  </si>
  <si>
    <t xml:space="preserve">TABELLA RIEPILOGATIVA </t>
  </si>
  <si>
    <t>RENDICONTAZIONE SPESA RSA 2020</t>
  </si>
  <si>
    <t>Periodo 1.01.2020 – 31.12.2020</t>
  </si>
  <si>
    <t>Schema relativo alla spesa sostenuta per gli utenti in RSA nell’anno 2020.</t>
  </si>
  <si>
    <t>TOTALE SPESA SOCIALE</t>
  </si>
  <si>
    <t>TOTALE SPESA A CARICO COMUNALE</t>
  </si>
  <si>
    <t>TOTALE SPESA A CARICO UTENTI</t>
  </si>
  <si>
    <t xml:space="preserve">TOTALE NN. UTENTI </t>
  </si>
  <si>
    <t xml:space="preserve">TOTALE NN. GIORNI DI PRESENZA  </t>
  </si>
  <si>
    <t xml:space="preserve">TOTALE NN. GIORNI DI ASSENZA  </t>
  </si>
  <si>
    <t xml:space="preserve">RESIDENZIALE LIVELLO BASSO (MODELLO 2 - MANTENIMENTO B) </t>
  </si>
  <si>
    <t xml:space="preserve">RESIDENZIALE FUORI REGIONE (MODELLO 3) </t>
  </si>
  <si>
    <t xml:space="preserve">SEMIRESIDENZIALE LIVELLO ALTO (MODELLO 4) </t>
  </si>
  <si>
    <t>TOTALE QUOTA UTENTE NON DOVUTA ALLA STRUTTURA DURANTE EROGAZIONE PRESTAZIONI ALTERNATIVE NEL PERIODO DAL 13.03.2020 ALLA RIAPERTURA DEI CENTRI</t>
  </si>
  <si>
    <t>TOTALE NN. GIORNI A TARIFFA RIDOTTA</t>
  </si>
  <si>
    <t>Totale della quota sociale dovuta alle strutture per il livello Mantenimento Alto (tot. Colonna T del modello di rendicontazione 1- rigo n. 150)</t>
  </si>
  <si>
    <t>Totale speso dal Comune per il livello Mantenimento Alto (tot. Colonna AC del modello di rendicontazione 1 - rigo n. 150)</t>
  </si>
  <si>
    <t>Totale speso dagli utenti per il livello Mantenimento Alto (tot. Colonna AB del modello di rendicontazione 1- rigo n. 150)</t>
  </si>
  <si>
    <t>N. complessivo degli utenti assistiti per il livello Mantenimento Alto (Colonna A del modello di rendicontazione 1 – rigo n. 150)</t>
  </si>
  <si>
    <t>Totale dei giorni di presenza di tutti gli utenti rendicontati per il livello Mantenimento Alto (tot. Colonna I del modello di rendicontazione 1- rigo n. 150)</t>
  </si>
  <si>
    <t>Totale dei giorni di assenza di tutti gli utenti rendicontati per il livello Mantenimento Alto (tot. Colonna J del modello di rendicontazione 1- rigo n. 150)</t>
  </si>
  <si>
    <t>Totale della quota sociale dovuta alle strutture per il livello Mantenimento Basso (tot. Colonna T del modello di rendicontazione 2- rigo n. 150)</t>
  </si>
  <si>
    <t>N. complessivo degli utenti assistiti per il livello Mantenimento Basso (Colonna A del modello di rendicontazione 2 – rigo 150)</t>
  </si>
  <si>
    <t>N. complessivo degli utenti assistiti in strutture fuori Regione Lazio (tot. Colonna A del modello di rendicontazione 3 – rigo 150)</t>
  </si>
  <si>
    <t>Totale della quota sociale dovuta alle strutture per il livello Semiresidenziale Alto (tot. Colonna Z del modello di rendicontazione 4 - rigo n. 150)</t>
  </si>
  <si>
    <t>N. complessivo degli utenti assistiti per il livello Semiresidenziale Alto (Colonna A del modello di rendicontazione 4 – rigo n. 150)</t>
  </si>
  <si>
    <t>Totale dei giorni di presenza di tutti gli utenti rendicontati per il livello Semiresidenziale Alto (tot. Colonna I del modello di rendicontazione 4 - rigo n. 150)</t>
  </si>
  <si>
    <t xml:space="preserve">REFERENTE: </t>
  </si>
  <si>
    <t>TOT.  NN. UTENTI ASSISTITI               (n. complessivo per tutti i livelli assistenziali)</t>
  </si>
  <si>
    <t xml:space="preserve">TOT. SPESA SOSTENUTA DAL COMUNE
(importo complessivo per tutti i livelli assistenziali) </t>
  </si>
  <si>
    <t>Totale della quota degli utenti non dovuta alla struttura per il livello Semiresidenziale Alto (tot. Colonna AL del modello di rendicontazione 4 - rigo n. 150)</t>
  </si>
  <si>
    <t>Totale speso dal Comune per il livello Semiresidenziale Alto (tot. Colonna AN del modello di rendicontazione 4 - rigo n. 150)</t>
  </si>
  <si>
    <t>Totale speso dagli utenti per il livello Semiresidenziale Alto (tot. Colonna AM del modello di rendicontazione 4 - rigo n. 150)</t>
  </si>
  <si>
    <t xml:space="preserve">TOTALE NN. GIORNI DI PRESENZA
 (fino al 12.03.2020) </t>
  </si>
  <si>
    <t xml:space="preserve">COMUNE : </t>
  </si>
  <si>
    <t>Totale dei giorni di assenza e dei giorni a tariffa ridotta Covid di tutti gli utenti rendicontati per il livello Semiresidenziale Alto (tot. Colonna N del modello di rendicontazione 4 - rigo n. 150)</t>
  </si>
  <si>
    <t>Totale dei giorni di presenza di tutti gli utenti rendicontati per il livello Mantenimento Basso (tot. Colonna I del modello di rendicontazione 2 - rigo n. 150)</t>
  </si>
  <si>
    <t>Totale dei giorni di assenza di tutti gli utenti rendicontati per il livello Mantenimento Basso (tot. Colonna J del modello di rendicontazione 2 - rigo n. 150)</t>
  </si>
  <si>
    <t>Totale speso dagli utenti per il livello Mantenimento Basso (tot. Colonna AB del modello di rendicontazione 2 - rigo n. 150)</t>
  </si>
  <si>
    <t>Totale speso dal Comune per il livello Mantenimento Basso (tot. Colonna AC del modello di rendicontazione 2 - rigo n. 150)</t>
  </si>
  <si>
    <t>Totale della quota sociale dovuta alle strutture fuori Regione Lazio (tot. Colonna T del modello di rendicontazione 3 - rigo n. 150)</t>
  </si>
  <si>
    <t>Totale speso dal Comune per strutture fuori Regione Lazio (tot. Colonna AD del modello di rendicontazione 3 - rigo n. 150)</t>
  </si>
  <si>
    <t>Totale speso dagli utenti per strutture fuori Regione Lazio (tot. Colonna AC del modello di rendicontazione 3 - rigo n. 150)</t>
  </si>
  <si>
    <t>Totale dei giorni di presenza di tutti gli utenti rendicontati per strutture fuori Regione Lazio (tot. Colonna H del modello di rendicontazione 3 - rigo n. 150)</t>
  </si>
  <si>
    <t>Totale dei giorni di assenza di tutti gli utenti rendicontati per strutture fuori Regione Lazio (tot. Colonna I del modello di rendicontazione 3 - rigo n. 150)</t>
  </si>
  <si>
    <t xml:space="preserve">RESIDENZIALE LIVELLO ALTO (MODELLO 1 - MANTENIMENTO A) </t>
  </si>
  <si>
    <r>
      <t xml:space="preserve"> a quota sociale giornaliera
RIDOTTA
(prestazioni alternative in lockdown)
 € 20,29
</t>
    </r>
    <r>
      <rPr>
        <b/>
        <sz val="7"/>
        <color rgb="FFC00000"/>
        <rFont val="Calibri"/>
        <family val="2"/>
      </rPr>
      <t>(SOLO QUOTA COMUNE)</t>
    </r>
  </si>
  <si>
    <r>
      <t xml:space="preserve"> QUOTA GIORNALIERA  RIDOTTA  (prestazioni alternative in lockdown)
</t>
    </r>
    <r>
      <rPr>
        <b/>
        <sz val="7"/>
        <color rgb="FFC00000"/>
        <rFont val="Calibri"/>
        <family val="2"/>
      </rPr>
      <t>QUOTA  UTENTE
(NON DOVUTA ALLA STRUTTURA)</t>
    </r>
  </si>
  <si>
    <t xml:space="preserve"> QUOTA  UTENTE 
TOT. NON DOVUTA ALLA STRUTTURA (AG*K) </t>
  </si>
  <si>
    <r>
      <t xml:space="preserve">TOTALE 
GG. DEGENZA
</t>
    </r>
    <r>
      <rPr>
        <b/>
        <sz val="8"/>
        <color rgb="FFC00000"/>
        <rFont val="Calibri"/>
        <family val="2"/>
      </rPr>
      <t xml:space="preserve">(massimo 304 gg. annui) </t>
    </r>
  </si>
  <si>
    <t>CODICE CUP:</t>
  </si>
  <si>
    <t xml:space="preserve"> A PRESCINDERE DAL LIVELLO ASSISTENZIALE RENDICONTATO, INSERIRE ALL’INTERNO DEL FOGLIO DI CALCOLO N. 1 –  RESIDENZIALE LIVELLO ELEVATO IL NOME DEL COMUNE TERRITORIALMENTE COMPETENTE ALL'INTEGRAZIONE DELLA RETTA (CELLA D2)</t>
  </si>
  <si>
    <r>
      <t xml:space="preserve">3) </t>
    </r>
    <r>
      <rPr>
        <b/>
        <u/>
        <sz val="18"/>
        <color indexed="8"/>
        <rFont val="Calibri"/>
        <family val="2"/>
      </rPr>
      <t>NON MODIFICARE LE COLONNE</t>
    </r>
    <r>
      <rPr>
        <b/>
        <sz val="11"/>
        <color indexed="8"/>
        <rFont val="Calibri"/>
        <family val="2"/>
      </rPr>
      <t xml:space="preserve"> IN CUI SONO INSERITE LE FORMULE DI CALCOLO </t>
    </r>
  </si>
  <si>
    <t xml:space="preserve">4) PER INFORMAZIONI ULTERIORI CONTATTARE L'AREA FAMIGLIA, MINORI E PERSONE FRAGILI: 
TEL: 334 1133077; 06.5168.8515
E-MAIL: GDIGIAMMARCO@REGIONE.LAZIO.IT; SCIOFFI@REGIONE.LAZIO.IT
</t>
  </si>
  <si>
    <t>COMUNE:      (inserire in cella D2)</t>
  </si>
  <si>
    <r>
      <t xml:space="preserve">Referente: </t>
    </r>
    <r>
      <rPr>
        <sz val="10"/>
        <rFont val="Calibri"/>
        <family val="2"/>
      </rPr>
      <t xml:space="preserve">(cognome, nome, recapito telefonico, mail - inserire in  cella D4) </t>
    </r>
  </si>
  <si>
    <t xml:space="preserve">2)  A PRESCINDERE DAL LIVELLO ASSISTENZIALE RENDICONTATO, INSERIRE ALL’INTERNO DEL FOGLIO DI CALCOLO N. 1 –  RSA MANTENIMENTO ALTO:
- IL NOME DEL COMUNE  (inserire in cella D2)
- CODICE CUP:    (inserire solo per i comuni con più di 5.000 abitanti, inserire in cella D3)
- IL REFERENTE: cognome - nome - recapito telefonico - mail  (inserire in cella D4) </t>
  </si>
  <si>
    <t>CODICE CUP:  (inserire solo per comuni con più di 5.000 abitanti, in cella D3)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</si>
</sst>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[Red]#,##0.00"/>
    <numFmt numFmtId="165" formatCode="#,##0.00_ ;\-#,##0.00\ "/>
    <numFmt numFmtId="166" formatCode="#,##0_ ;\-#,##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name val="Garamond"/>
      <family val="1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sz val="18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8"/>
      <color rgb="FFFF0000"/>
      <name val="Calibri"/>
      <family val="2"/>
    </font>
    <font>
      <b/>
      <sz val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Garamond"/>
      <family val="1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name val="Gill Sans MT"/>
      <family val="2"/>
    </font>
    <font>
      <sz val="7"/>
      <name val="Gill Sans MT"/>
      <family val="2"/>
    </font>
    <font>
      <b/>
      <sz val="10"/>
      <name val="Gill Sans MT"/>
      <family val="2"/>
    </font>
    <font>
      <b/>
      <u/>
      <sz val="8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Gill Sans MT"/>
      <family val="2"/>
    </font>
    <font>
      <b/>
      <sz val="11"/>
      <name val="Gill Sans MT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b/>
      <sz val="9"/>
      <color theme="1"/>
      <name val="Gill Sans MT"/>
      <family val="2"/>
    </font>
    <font>
      <sz val="10"/>
      <color theme="1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Gill Sans MT"/>
      <family val="2"/>
    </font>
    <font>
      <sz val="11"/>
      <color theme="1"/>
      <name val="Gill Sans MT"/>
      <family val="2"/>
    </font>
    <font>
      <b/>
      <sz val="7"/>
      <color rgb="FFC00000"/>
      <name val="Calibri"/>
      <family val="2"/>
    </font>
    <font>
      <b/>
      <sz val="8"/>
      <color rgb="FFC00000"/>
      <name val="Calibri"/>
      <family val="2"/>
    </font>
    <font>
      <b/>
      <sz val="12"/>
      <name val="Calibri"/>
      <family val="2"/>
    </font>
    <font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FFC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3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/>
    <xf numFmtId="1" fontId="7" fillId="0" borderId="1" xfId="2" applyNumberFormat="1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/>
    <xf numFmtId="0" fontId="12" fillId="2" borderId="9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ont="1" applyBorder="1"/>
    <xf numFmtId="0" fontId="2" fillId="3" borderId="0" xfId="0" applyFont="1" applyFill="1" applyAlignment="1">
      <alignment wrapText="1"/>
    </xf>
    <xf numFmtId="0" fontId="10" fillId="5" borderId="5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5" fillId="5" borderId="9" xfId="0" applyFont="1" applyFill="1" applyBorder="1" applyAlignment="1">
      <alignment vertical="top" wrapText="1"/>
    </xf>
    <xf numFmtId="0" fontId="0" fillId="3" borderId="0" xfId="0" applyFill="1"/>
    <xf numFmtId="2" fontId="0" fillId="3" borderId="0" xfId="0" applyNumberFormat="1" applyFill="1"/>
    <xf numFmtId="0" fontId="13" fillId="6" borderId="2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/>
    </xf>
    <xf numFmtId="0" fontId="5" fillId="0" borderId="13" xfId="0" applyFont="1" applyBorder="1"/>
    <xf numFmtId="0" fontId="16" fillId="0" borderId="1" xfId="0" applyFont="1" applyFill="1" applyBorder="1" applyAlignment="1">
      <alignment horizontal="center" vertical="top" wrapText="1"/>
    </xf>
    <xf numFmtId="0" fontId="3" fillId="7" borderId="9" xfId="0" applyFont="1" applyFill="1" applyBorder="1" applyAlignment="1">
      <alignment vertical="top" wrapText="1"/>
    </xf>
    <xf numFmtId="0" fontId="0" fillId="0" borderId="0" xfId="0" applyFont="1" applyAlignment="1">
      <alignment horizontal="right"/>
    </xf>
    <xf numFmtId="0" fontId="10" fillId="3" borderId="1" xfId="0" applyFont="1" applyFill="1" applyBorder="1" applyAlignment="1">
      <alignment vertical="top" wrapText="1"/>
    </xf>
    <xf numFmtId="0" fontId="17" fillId="8" borderId="0" xfId="0" applyFont="1" applyFill="1"/>
    <xf numFmtId="0" fontId="17" fillId="9" borderId="0" xfId="0" applyFont="1" applyFill="1"/>
    <xf numFmtId="0" fontId="17" fillId="10" borderId="0" xfId="0" applyFont="1" applyFill="1"/>
    <xf numFmtId="0" fontId="18" fillId="6" borderId="1" xfId="0" applyFont="1" applyFill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Border="1"/>
    <xf numFmtId="0" fontId="19" fillId="2" borderId="0" xfId="0" applyFont="1" applyFill="1" applyBorder="1" applyAlignment="1">
      <alignment horizontal="center"/>
    </xf>
    <xf numFmtId="0" fontId="19" fillId="0" borderId="0" xfId="0" applyFont="1"/>
    <xf numFmtId="0" fontId="19" fillId="0" borderId="18" xfId="0" applyFont="1" applyFill="1" applyBorder="1"/>
    <xf numFmtId="0" fontId="19" fillId="0" borderId="0" xfId="0" applyFont="1" applyFill="1"/>
    <xf numFmtId="0" fontId="5" fillId="0" borderId="18" xfId="0" applyFont="1" applyBorder="1"/>
    <xf numFmtId="0" fontId="5" fillId="0" borderId="0" xfId="0" applyFont="1"/>
    <xf numFmtId="0" fontId="5" fillId="0" borderId="18" xfId="0" applyFont="1" applyFill="1" applyBorder="1"/>
    <xf numFmtId="0" fontId="5" fillId="0" borderId="0" xfId="0" applyFont="1" applyFill="1"/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3" fillId="0" borderId="18" xfId="0" applyFont="1" applyFill="1" applyBorder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0" fontId="16" fillId="3" borderId="1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justify" vertical="top"/>
    </xf>
    <xf numFmtId="1" fontId="21" fillId="5" borderId="1" xfId="0" applyNumberFormat="1" applyFont="1" applyFill="1" applyBorder="1" applyAlignment="1" applyProtection="1">
      <alignment horizontal="left"/>
      <protection locked="0"/>
    </xf>
    <xf numFmtId="0" fontId="25" fillId="5" borderId="1" xfId="0" applyFont="1" applyFill="1" applyBorder="1" applyAlignment="1" applyProtection="1">
      <alignment horizontal="left" vertical="center"/>
      <protection locked="0"/>
    </xf>
    <xf numFmtId="0" fontId="25" fillId="5" borderId="1" xfId="0" applyFont="1" applyFill="1" applyBorder="1" applyAlignment="1" applyProtection="1">
      <alignment horizontal="center" vertical="center" wrapText="1"/>
      <protection locked="0"/>
    </xf>
    <xf numFmtId="0" fontId="25" fillId="5" borderId="1" xfId="0" applyFont="1" applyFill="1" applyBorder="1" applyAlignment="1" applyProtection="1">
      <alignment vertical="top" wrapText="1"/>
      <protection locked="0"/>
    </xf>
    <xf numFmtId="14" fontId="25" fillId="5" borderId="1" xfId="0" applyNumberFormat="1" applyFont="1" applyFill="1" applyBorder="1" applyAlignment="1" applyProtection="1">
      <alignment horizontal="center" vertical="center"/>
      <protection locked="0"/>
    </xf>
    <xf numFmtId="3" fontId="25" fillId="5" borderId="1" xfId="0" applyNumberFormat="1" applyFont="1" applyFill="1" applyBorder="1" applyAlignment="1" applyProtection="1">
      <alignment horizontal="center" vertical="center"/>
      <protection locked="0"/>
    </xf>
    <xf numFmtId="164" fontId="25" fillId="5" borderId="1" xfId="1" applyNumberFormat="1" applyFont="1" applyFill="1" applyBorder="1" applyAlignment="1" applyProtection="1">
      <alignment horizontal="right" vertical="center"/>
      <protection locked="0"/>
    </xf>
    <xf numFmtId="49" fontId="25" fillId="5" borderId="1" xfId="1" applyNumberFormat="1" applyFont="1" applyFill="1" applyBorder="1" applyAlignment="1" applyProtection="1">
      <alignment horizontal="center" vertical="center"/>
      <protection locked="0"/>
    </xf>
    <xf numFmtId="164" fontId="26" fillId="0" borderId="1" xfId="0" applyNumberFormat="1" applyFont="1" applyFill="1" applyBorder="1" applyAlignment="1" applyProtection="1">
      <alignment horizontal="center" vertical="center"/>
    </xf>
    <xf numFmtId="43" fontId="19" fillId="0" borderId="0" xfId="0" applyNumberFormat="1" applyFont="1"/>
    <xf numFmtId="4" fontId="19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0" fontId="19" fillId="3" borderId="0" xfId="0" applyFont="1" applyFill="1" applyBorder="1"/>
    <xf numFmtId="3" fontId="25" fillId="2" borderId="1" xfId="0" applyNumberFormat="1" applyFont="1" applyFill="1" applyBorder="1" applyAlignment="1" applyProtection="1">
      <alignment horizontal="center" vertical="center"/>
    </xf>
    <xf numFmtId="0" fontId="25" fillId="2" borderId="1" xfId="0" applyNumberFormat="1" applyFont="1" applyFill="1" applyBorder="1" applyAlignment="1" applyProtection="1">
      <alignment horizontal="center" vertical="center" wrapText="1"/>
    </xf>
    <xf numFmtId="4" fontId="26" fillId="0" borderId="1" xfId="0" applyNumberFormat="1" applyFont="1" applyFill="1" applyBorder="1" applyAlignment="1" applyProtection="1">
      <alignment horizontal="center" vertical="center"/>
    </xf>
    <xf numFmtId="4" fontId="26" fillId="2" borderId="1" xfId="0" applyNumberFormat="1" applyFont="1" applyFill="1" applyBorder="1" applyAlignment="1" applyProtection="1">
      <alignment horizontal="center" vertical="center"/>
    </xf>
    <xf numFmtId="4" fontId="26" fillId="2" borderId="1" xfId="1" applyNumberFormat="1" applyFont="1" applyFill="1" applyBorder="1" applyAlignment="1" applyProtection="1">
      <alignment horizontal="center" vertical="center"/>
    </xf>
    <xf numFmtId="164" fontId="26" fillId="2" borderId="1" xfId="1" applyNumberFormat="1" applyFont="1" applyFill="1" applyBorder="1" applyAlignment="1" applyProtection="1">
      <alignment horizontal="center" vertical="center"/>
    </xf>
    <xf numFmtId="2" fontId="26" fillId="2" borderId="1" xfId="0" applyNumberFormat="1" applyFont="1" applyFill="1" applyBorder="1" applyAlignment="1" applyProtection="1">
      <alignment horizontal="center" vertical="center"/>
    </xf>
    <xf numFmtId="2" fontId="26" fillId="2" borderId="1" xfId="0" applyNumberFormat="1" applyFont="1" applyFill="1" applyBorder="1" applyAlignment="1" applyProtection="1">
      <alignment horizontal="center" vertical="center" wrapText="1"/>
    </xf>
    <xf numFmtId="164" fontId="26" fillId="2" borderId="1" xfId="1" applyNumberFormat="1" applyFont="1" applyFill="1" applyBorder="1" applyAlignment="1" applyProtection="1">
      <alignment horizontal="right" vertical="center"/>
    </xf>
    <xf numFmtId="43" fontId="19" fillId="0" borderId="0" xfId="0" applyNumberFormat="1" applyFont="1" applyProtection="1"/>
    <xf numFmtId="0" fontId="21" fillId="3" borderId="1" xfId="0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 wrapText="1"/>
    </xf>
    <xf numFmtId="164" fontId="27" fillId="2" borderId="1" xfId="1" applyNumberFormat="1" applyFont="1" applyFill="1" applyBorder="1" applyAlignment="1" applyProtection="1">
      <alignment horizontal="right" vertical="center"/>
    </xf>
    <xf numFmtId="2" fontId="19" fillId="0" borderId="0" xfId="0" applyNumberFormat="1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14" fontId="5" fillId="0" borderId="0" xfId="0" applyNumberFormat="1" applyFont="1" applyFill="1" applyBorder="1"/>
    <xf numFmtId="0" fontId="4" fillId="0" borderId="0" xfId="0" applyFont="1" applyFill="1" applyBorder="1" applyAlignment="1">
      <alignment horizontal="left" vertical="top" wrapText="1"/>
    </xf>
    <xf numFmtId="0" fontId="18" fillId="11" borderId="1" xfId="0" applyFont="1" applyFill="1" applyBorder="1" applyAlignment="1">
      <alignment horizontal="left" vertical="center" wrapText="1"/>
    </xf>
    <xf numFmtId="0" fontId="18" fillId="12" borderId="1" xfId="0" applyFont="1" applyFill="1" applyBorder="1" applyAlignment="1">
      <alignment horizontal="left" vertical="center" wrapText="1"/>
    </xf>
    <xf numFmtId="0" fontId="30" fillId="0" borderId="0" xfId="0" applyFont="1"/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19" fillId="3" borderId="0" xfId="0" applyFont="1" applyFill="1"/>
    <xf numFmtId="0" fontId="21" fillId="4" borderId="1" xfId="0" applyFont="1" applyFill="1" applyBorder="1" applyAlignment="1" applyProtection="1">
      <alignment horizontal="center" vertical="top" wrapText="1"/>
    </xf>
    <xf numFmtId="0" fontId="16" fillId="0" borderId="1" xfId="0" applyFont="1" applyFill="1" applyBorder="1" applyAlignment="1" applyProtection="1">
      <alignment horizontal="center" vertical="top" wrapText="1"/>
    </xf>
    <xf numFmtId="0" fontId="16" fillId="4" borderId="1" xfId="0" applyFont="1" applyFill="1" applyBorder="1" applyAlignment="1" applyProtection="1">
      <alignment horizontal="center" vertical="top" wrapText="1"/>
    </xf>
    <xf numFmtId="3" fontId="25" fillId="4" borderId="1" xfId="0" applyNumberFormat="1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horizontal="center" vertical="top" wrapText="1"/>
    </xf>
    <xf numFmtId="0" fontId="22" fillId="3" borderId="1" xfId="0" applyFont="1" applyFill="1" applyBorder="1" applyAlignment="1" applyProtection="1">
      <alignment horizontal="center" vertical="top" wrapText="1"/>
    </xf>
    <xf numFmtId="0" fontId="25" fillId="4" borderId="1" xfId="0" applyNumberFormat="1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>
      <alignment vertical="top" wrapText="1"/>
    </xf>
    <xf numFmtId="164" fontId="27" fillId="3" borderId="1" xfId="1" applyNumberFormat="1" applyFont="1" applyFill="1" applyBorder="1" applyAlignment="1" applyProtection="1">
      <alignment horizontal="right" vertical="center"/>
    </xf>
    <xf numFmtId="1" fontId="21" fillId="5" borderId="16" xfId="0" applyNumberFormat="1" applyFont="1" applyFill="1" applyBorder="1" applyAlignment="1" applyProtection="1">
      <alignment horizontal="left"/>
      <protection locked="0"/>
    </xf>
    <xf numFmtId="0" fontId="25" fillId="5" borderId="16" xfId="0" applyFont="1" applyFill="1" applyBorder="1" applyAlignment="1" applyProtection="1">
      <alignment horizontal="left" vertical="center"/>
      <protection locked="0"/>
    </xf>
    <xf numFmtId="0" fontId="25" fillId="5" borderId="16" xfId="0" applyFont="1" applyFill="1" applyBorder="1" applyAlignment="1" applyProtection="1">
      <alignment horizontal="center" vertical="center" wrapText="1"/>
      <protection locked="0"/>
    </xf>
    <xf numFmtId="0" fontId="25" fillId="5" borderId="16" xfId="0" applyFont="1" applyFill="1" applyBorder="1" applyAlignment="1" applyProtection="1">
      <alignment vertical="top" wrapText="1"/>
      <protection locked="0"/>
    </xf>
    <xf numFmtId="14" fontId="25" fillId="5" borderId="16" xfId="0" applyNumberFormat="1" applyFont="1" applyFill="1" applyBorder="1" applyAlignment="1" applyProtection="1">
      <alignment horizontal="center" vertical="center"/>
      <protection locked="0"/>
    </xf>
    <xf numFmtId="3" fontId="25" fillId="5" borderId="16" xfId="0" applyNumberFormat="1" applyFont="1" applyFill="1" applyBorder="1" applyAlignment="1" applyProtection="1">
      <alignment horizontal="center" vertical="center"/>
      <protection locked="0"/>
    </xf>
    <xf numFmtId="3" fontId="25" fillId="2" borderId="16" xfId="0" applyNumberFormat="1" applyFont="1" applyFill="1" applyBorder="1" applyAlignment="1" applyProtection="1">
      <alignment horizontal="center" vertical="center"/>
    </xf>
    <xf numFmtId="0" fontId="25" fillId="2" borderId="16" xfId="0" applyNumberFormat="1" applyFont="1" applyFill="1" applyBorder="1" applyAlignment="1" applyProtection="1">
      <alignment horizontal="center" vertical="center" wrapText="1"/>
    </xf>
    <xf numFmtId="0" fontId="25" fillId="4" borderId="16" xfId="0" applyNumberFormat="1" applyFont="1" applyFill="1" applyBorder="1" applyAlignment="1" applyProtection="1">
      <alignment horizontal="center" vertical="center"/>
    </xf>
    <xf numFmtId="164" fontId="25" fillId="5" borderId="16" xfId="1" applyNumberFormat="1" applyFont="1" applyFill="1" applyBorder="1" applyAlignment="1" applyProtection="1">
      <alignment horizontal="right" vertical="center"/>
      <protection locked="0"/>
    </xf>
    <xf numFmtId="49" fontId="25" fillId="5" borderId="16" xfId="1" applyNumberFormat="1" applyFont="1" applyFill="1" applyBorder="1" applyAlignment="1" applyProtection="1">
      <alignment horizontal="center" vertical="center"/>
      <protection locked="0"/>
    </xf>
    <xf numFmtId="4" fontId="26" fillId="0" borderId="16" xfId="0" applyNumberFormat="1" applyFont="1" applyFill="1" applyBorder="1" applyAlignment="1" applyProtection="1">
      <alignment horizontal="center" vertical="center"/>
    </xf>
    <xf numFmtId="4" fontId="26" fillId="2" borderId="16" xfId="0" applyNumberFormat="1" applyFont="1" applyFill="1" applyBorder="1" applyAlignment="1" applyProtection="1">
      <alignment horizontal="center" vertical="center"/>
    </xf>
    <xf numFmtId="4" fontId="26" fillId="2" borderId="16" xfId="1" applyNumberFormat="1" applyFont="1" applyFill="1" applyBorder="1" applyAlignment="1" applyProtection="1">
      <alignment horizontal="center" vertical="center"/>
    </xf>
    <xf numFmtId="164" fontId="26" fillId="2" borderId="16" xfId="1" applyNumberFormat="1" applyFont="1" applyFill="1" applyBorder="1" applyAlignment="1" applyProtection="1">
      <alignment horizontal="center" vertical="center"/>
    </xf>
    <xf numFmtId="2" fontId="26" fillId="2" borderId="16" xfId="0" applyNumberFormat="1" applyFont="1" applyFill="1" applyBorder="1" applyAlignment="1" applyProtection="1">
      <alignment horizontal="center" vertical="center"/>
    </xf>
    <xf numFmtId="164" fontId="26" fillId="0" borderId="16" xfId="0" applyNumberFormat="1" applyFont="1" applyFill="1" applyBorder="1" applyAlignment="1" applyProtection="1">
      <alignment horizontal="center" vertical="center"/>
    </xf>
    <xf numFmtId="2" fontId="26" fillId="2" borderId="16" xfId="0" applyNumberFormat="1" applyFont="1" applyFill="1" applyBorder="1" applyAlignment="1" applyProtection="1">
      <alignment horizontal="center" vertical="center" wrapText="1"/>
    </xf>
    <xf numFmtId="164" fontId="26" fillId="2" borderId="16" xfId="1" applyNumberFormat="1" applyFont="1" applyFill="1" applyBorder="1" applyAlignment="1" applyProtection="1">
      <alignment horizontal="right" vertical="center"/>
    </xf>
    <xf numFmtId="164" fontId="27" fillId="2" borderId="16" xfId="1" applyNumberFormat="1" applyFont="1" applyFill="1" applyBorder="1" applyAlignment="1" applyProtection="1">
      <alignment horizontal="right" vertical="center"/>
    </xf>
    <xf numFmtId="0" fontId="32" fillId="14" borderId="2" xfId="0" applyFont="1" applyFill="1" applyBorder="1"/>
    <xf numFmtId="0" fontId="32" fillId="14" borderId="3" xfId="0" applyFont="1" applyFill="1" applyBorder="1"/>
    <xf numFmtId="0" fontId="32" fillId="14" borderId="3" xfId="0" applyFont="1" applyFill="1" applyBorder="1" applyAlignment="1">
      <alignment horizontal="right"/>
    </xf>
    <xf numFmtId="0" fontId="32" fillId="14" borderId="3" xfId="0" applyFont="1" applyFill="1" applyBorder="1" applyAlignment="1">
      <alignment horizontal="center"/>
    </xf>
    <xf numFmtId="0" fontId="33" fillId="14" borderId="3" xfId="0" applyFont="1" applyFill="1" applyBorder="1" applyAlignment="1" applyProtection="1">
      <alignment horizontal="left" vertical="center"/>
      <protection locked="0"/>
    </xf>
    <xf numFmtId="0" fontId="33" fillId="14" borderId="3" xfId="0" applyFont="1" applyFill="1" applyBorder="1" applyAlignment="1" applyProtection="1">
      <alignment vertical="top" wrapText="1"/>
      <protection locked="0"/>
    </xf>
    <xf numFmtId="14" fontId="33" fillId="14" borderId="3" xfId="0" applyNumberFormat="1" applyFont="1" applyFill="1" applyBorder="1" applyAlignment="1" applyProtection="1">
      <alignment horizontal="center" vertical="center"/>
      <protection locked="0"/>
    </xf>
    <xf numFmtId="3" fontId="33" fillId="14" borderId="3" xfId="0" applyNumberFormat="1" applyFont="1" applyFill="1" applyBorder="1" applyAlignment="1" applyProtection="1">
      <alignment horizontal="center" vertical="center"/>
    </xf>
    <xf numFmtId="0" fontId="33" fillId="14" borderId="3" xfId="0" applyNumberFormat="1" applyFont="1" applyFill="1" applyBorder="1" applyAlignment="1" applyProtection="1">
      <alignment horizontal="center" vertical="center" wrapText="1"/>
    </xf>
    <xf numFmtId="0" fontId="33" fillId="14" borderId="3" xfId="0" applyNumberFormat="1" applyFont="1" applyFill="1" applyBorder="1" applyAlignment="1" applyProtection="1">
      <alignment horizontal="center" vertical="center"/>
    </xf>
    <xf numFmtId="164" fontId="33" fillId="14" borderId="3" xfId="1" applyNumberFormat="1" applyFont="1" applyFill="1" applyBorder="1" applyAlignment="1" applyProtection="1">
      <alignment horizontal="right" vertical="center"/>
    </xf>
    <xf numFmtId="49" fontId="33" fillId="14" borderId="3" xfId="1" applyNumberFormat="1" applyFont="1" applyFill="1" applyBorder="1" applyAlignment="1" applyProtection="1">
      <alignment horizontal="center" vertical="center"/>
    </xf>
    <xf numFmtId="2" fontId="33" fillId="14" borderId="3" xfId="1" applyNumberFormat="1" applyFont="1" applyFill="1" applyBorder="1" applyAlignment="1" applyProtection="1">
      <alignment horizontal="center" vertical="center"/>
    </xf>
    <xf numFmtId="4" fontId="33" fillId="14" borderId="3" xfId="0" applyNumberFormat="1" applyFont="1" applyFill="1" applyBorder="1" applyAlignment="1" applyProtection="1">
      <alignment horizontal="center" vertical="center"/>
    </xf>
    <xf numFmtId="164" fontId="33" fillId="14" borderId="3" xfId="1" applyNumberFormat="1" applyFont="1" applyFill="1" applyBorder="1" applyAlignment="1" applyProtection="1">
      <alignment horizontal="center" vertical="center"/>
    </xf>
    <xf numFmtId="2" fontId="33" fillId="14" borderId="3" xfId="0" applyNumberFormat="1" applyFont="1" applyFill="1" applyBorder="1" applyAlignment="1" applyProtection="1">
      <alignment horizontal="center" vertical="center"/>
    </xf>
    <xf numFmtId="164" fontId="33" fillId="14" borderId="3" xfId="0" applyNumberFormat="1" applyFont="1" applyFill="1" applyBorder="1" applyAlignment="1" applyProtection="1">
      <alignment horizontal="center" vertical="center"/>
    </xf>
    <xf numFmtId="2" fontId="33" fillId="14" borderId="3" xfId="0" applyNumberFormat="1" applyFont="1" applyFill="1" applyBorder="1" applyAlignment="1" applyProtection="1">
      <alignment horizontal="center" vertical="center" wrapText="1"/>
    </xf>
    <xf numFmtId="0" fontId="33" fillId="14" borderId="3" xfId="0" applyFont="1" applyFill="1" applyBorder="1" applyAlignment="1" applyProtection="1">
      <alignment horizontal="center" vertical="center" wrapText="1"/>
      <protection locked="0"/>
    </xf>
    <xf numFmtId="0" fontId="25" fillId="3" borderId="16" xfId="0" applyNumberFormat="1" applyFont="1" applyFill="1" applyBorder="1" applyAlignment="1" applyProtection="1">
      <alignment horizontal="center" vertical="center" wrapText="1"/>
    </xf>
    <xf numFmtId="3" fontId="25" fillId="4" borderId="16" xfId="0" applyNumberFormat="1" applyFont="1" applyFill="1" applyBorder="1" applyAlignment="1" applyProtection="1">
      <alignment horizontal="center" vertical="center"/>
    </xf>
    <xf numFmtId="0" fontId="16" fillId="14" borderId="17" xfId="0" applyFont="1" applyFill="1" applyBorder="1" applyAlignment="1">
      <alignment horizontal="center" vertical="top" wrapText="1"/>
    </xf>
    <xf numFmtId="0" fontId="16" fillId="15" borderId="1" xfId="0" applyFont="1" applyFill="1" applyBorder="1" applyAlignment="1" applyProtection="1">
      <alignment horizontal="center" vertical="top" wrapText="1"/>
    </xf>
    <xf numFmtId="0" fontId="15" fillId="15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horizontal="center" vertical="top" wrapText="1"/>
    </xf>
    <xf numFmtId="0" fontId="22" fillId="0" borderId="13" xfId="0" applyFont="1" applyFill="1" applyBorder="1" applyAlignment="1" applyProtection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2" fillId="3" borderId="15" xfId="0" applyFont="1" applyFill="1" applyBorder="1" applyAlignment="1" applyProtection="1">
      <alignment horizontal="center" vertical="top" wrapText="1"/>
    </xf>
    <xf numFmtId="0" fontId="16" fillId="16" borderId="17" xfId="0" applyFont="1" applyFill="1" applyBorder="1" applyAlignment="1">
      <alignment horizontal="center" vertical="top" wrapText="1"/>
    </xf>
    <xf numFmtId="2" fontId="26" fillId="2" borderId="17" xfId="0" applyNumberFormat="1" applyFont="1" applyFill="1" applyBorder="1" applyAlignment="1" applyProtection="1">
      <alignment horizontal="center" vertical="center"/>
    </xf>
    <xf numFmtId="2" fontId="26" fillId="2" borderId="17" xfId="0" applyNumberFormat="1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top" wrapText="1"/>
    </xf>
    <xf numFmtId="0" fontId="22" fillId="3" borderId="2" xfId="0" applyFont="1" applyFill="1" applyBorder="1" applyAlignment="1" applyProtection="1">
      <alignment horizontal="center" vertical="top" wrapText="1"/>
    </xf>
    <xf numFmtId="0" fontId="22" fillId="0" borderId="2" xfId="0" applyFont="1" applyFill="1" applyBorder="1" applyAlignment="1" applyProtection="1">
      <alignment horizontal="center" vertical="top" wrapText="1"/>
    </xf>
    <xf numFmtId="0" fontId="22" fillId="13" borderId="2" xfId="0" applyFont="1" applyFill="1" applyBorder="1" applyAlignment="1" applyProtection="1">
      <alignment horizontal="center" vertical="top" wrapText="1"/>
    </xf>
    <xf numFmtId="4" fontId="26" fillId="3" borderId="1" xfId="1" applyNumberFormat="1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top" wrapText="1"/>
    </xf>
    <xf numFmtId="0" fontId="19" fillId="3" borderId="0" xfId="0" applyFont="1" applyFill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top" wrapText="1"/>
    </xf>
    <xf numFmtId="0" fontId="10" fillId="3" borderId="8" xfId="0" applyFont="1" applyFill="1" applyBorder="1" applyAlignment="1">
      <alignment vertical="top" wrapText="1"/>
    </xf>
    <xf numFmtId="49" fontId="25" fillId="5" borderId="1" xfId="0" applyNumberFormat="1" applyFont="1" applyFill="1" applyBorder="1" applyAlignment="1" applyProtection="1">
      <alignment vertical="top" wrapText="1"/>
      <protection locked="0"/>
    </xf>
    <xf numFmtId="49" fontId="10" fillId="5" borderId="1" xfId="0" applyNumberFormat="1" applyFont="1" applyFill="1" applyBorder="1" applyAlignment="1">
      <alignment vertical="top" wrapText="1"/>
    </xf>
    <xf numFmtId="0" fontId="0" fillId="0" borderId="0" xfId="0" applyFill="1" applyBorder="1"/>
    <xf numFmtId="0" fontId="10" fillId="4" borderId="1" xfId="0" applyFont="1" applyFill="1" applyBorder="1" applyAlignment="1">
      <alignment vertical="top" wrapText="1"/>
    </xf>
    <xf numFmtId="0" fontId="12" fillId="3" borderId="9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22" fillId="0" borderId="22" xfId="0" applyFont="1" applyFill="1" applyBorder="1" applyAlignment="1" applyProtection="1">
      <alignment horizontal="center" vertical="top" wrapText="1"/>
    </xf>
    <xf numFmtId="1" fontId="19" fillId="0" borderId="0" xfId="0" applyNumberFormat="1" applyFont="1"/>
    <xf numFmtId="0" fontId="0" fillId="14" borderId="0" xfId="0" applyFill="1"/>
    <xf numFmtId="0" fontId="0" fillId="3" borderId="0" xfId="0" applyFill="1" applyBorder="1"/>
    <xf numFmtId="0" fontId="0" fillId="0" borderId="0" xfId="0" applyBorder="1"/>
    <xf numFmtId="0" fontId="29" fillId="7" borderId="9" xfId="0" applyFont="1" applyFill="1" applyBorder="1" applyAlignment="1">
      <alignment vertical="top" wrapText="1"/>
    </xf>
    <xf numFmtId="164" fontId="19" fillId="0" borderId="0" xfId="0" applyNumberFormat="1" applyFont="1"/>
    <xf numFmtId="0" fontId="34" fillId="14" borderId="3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Alignment="1"/>
    <xf numFmtId="0" fontId="36" fillId="0" borderId="0" xfId="0" applyFont="1" applyAlignment="1"/>
    <xf numFmtId="0" fontId="38" fillId="0" borderId="0" xfId="0" applyFont="1" applyAlignment="1"/>
    <xf numFmtId="165" fontId="37" fillId="0" borderId="18" xfId="1" applyNumberFormat="1" applyFont="1" applyBorder="1" applyAlignment="1">
      <alignment vertical="center"/>
    </xf>
    <xf numFmtId="165" fontId="37" fillId="0" borderId="0" xfId="1" applyNumberFormat="1" applyFont="1" applyBorder="1" applyAlignment="1">
      <alignment vertical="center"/>
    </xf>
    <xf numFmtId="165" fontId="37" fillId="0" borderId="23" xfId="1" applyNumberFormat="1" applyFont="1" applyBorder="1" applyAlignment="1">
      <alignment vertical="center"/>
    </xf>
    <xf numFmtId="2" fontId="32" fillId="14" borderId="3" xfId="0" applyNumberFormat="1" applyFont="1" applyFill="1" applyBorder="1"/>
    <xf numFmtId="0" fontId="39" fillId="3" borderId="0" xfId="0" applyFont="1" applyFill="1" applyAlignment="1">
      <alignment horizontal="left" vertical="center"/>
    </xf>
    <xf numFmtId="165" fontId="0" fillId="0" borderId="0" xfId="0" applyNumberFormat="1"/>
    <xf numFmtId="0" fontId="22" fillId="13" borderId="15" xfId="0" applyFont="1" applyFill="1" applyBorder="1" applyAlignment="1" applyProtection="1">
      <alignment horizontal="center" vertical="top" wrapText="1"/>
    </xf>
    <xf numFmtId="0" fontId="22" fillId="3" borderId="1" xfId="0" applyFont="1" applyFill="1" applyBorder="1" applyAlignment="1" applyProtection="1">
      <alignment horizontal="center" vertical="top" wrapText="1"/>
    </xf>
    <xf numFmtId="2" fontId="32" fillId="14" borderId="4" xfId="0" applyNumberFormat="1" applyFont="1" applyFill="1" applyBorder="1"/>
    <xf numFmtId="3" fontId="32" fillId="14" borderId="3" xfId="0" applyNumberFormat="1" applyFont="1" applyFill="1" applyBorder="1"/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22" fillId="0" borderId="1" xfId="0" applyFont="1" applyFill="1" applyBorder="1" applyAlignment="1" applyProtection="1">
      <alignment horizontal="center" vertical="top" wrapText="1"/>
      <protection locked="0"/>
    </xf>
    <xf numFmtId="2" fontId="25" fillId="5" borderId="1" xfId="1" applyNumberFormat="1" applyFont="1" applyFill="1" applyBorder="1" applyAlignment="1" applyProtection="1">
      <alignment horizontal="center" vertical="center"/>
      <protection locked="0"/>
    </xf>
    <xf numFmtId="2" fontId="25" fillId="5" borderId="16" xfId="1" applyNumberFormat="1" applyFont="1" applyFill="1" applyBorder="1" applyAlignment="1" applyProtection="1">
      <alignment horizontal="center" vertical="center"/>
      <protection locked="0"/>
    </xf>
    <xf numFmtId="3" fontId="25" fillId="3" borderId="1" xfId="0" applyNumberFormat="1" applyFont="1" applyFill="1" applyBorder="1" applyAlignment="1" applyProtection="1">
      <alignment horizontal="center" vertical="center"/>
    </xf>
    <xf numFmtId="0" fontId="32" fillId="14" borderId="2" xfId="0" applyFont="1" applyFill="1" applyBorder="1" applyProtection="1"/>
    <xf numFmtId="0" fontId="33" fillId="14" borderId="3" xfId="0" applyFont="1" applyFill="1" applyBorder="1" applyAlignment="1" applyProtection="1">
      <alignment horizontal="left" vertical="center"/>
    </xf>
    <xf numFmtId="0" fontId="33" fillId="14" borderId="3" xfId="0" applyFont="1" applyFill="1" applyBorder="1" applyAlignment="1" applyProtection="1">
      <alignment horizontal="center" vertical="center" wrapText="1"/>
    </xf>
    <xf numFmtId="0" fontId="33" fillId="14" borderId="3" xfId="0" applyFont="1" applyFill="1" applyBorder="1" applyAlignment="1" applyProtection="1">
      <alignment vertical="top" wrapText="1"/>
    </xf>
    <xf numFmtId="14" fontId="33" fillId="14" borderId="3" xfId="0" applyNumberFormat="1" applyFont="1" applyFill="1" applyBorder="1" applyAlignment="1" applyProtection="1">
      <alignment horizontal="center" vertical="center"/>
    </xf>
    <xf numFmtId="0" fontId="32" fillId="14" borderId="3" xfId="0" applyFont="1" applyFill="1" applyBorder="1" applyProtection="1"/>
    <xf numFmtId="2" fontId="32" fillId="14" borderId="3" xfId="0" applyNumberFormat="1" applyFont="1" applyFill="1" applyBorder="1" applyProtection="1"/>
    <xf numFmtId="0" fontId="39" fillId="3" borderId="0" xfId="0" applyFont="1" applyFill="1" applyAlignment="1">
      <alignment horizontal="left" vertical="center"/>
    </xf>
    <xf numFmtId="0" fontId="44" fillId="5" borderId="13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22" fillId="3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5" fillId="5" borderId="13" xfId="0" applyFont="1" applyFill="1" applyBorder="1" applyAlignment="1" applyProtection="1">
      <alignment horizontal="left" wrapText="1"/>
    </xf>
    <xf numFmtId="0" fontId="5" fillId="5" borderId="14" xfId="0" applyFont="1" applyFill="1" applyBorder="1" applyAlignment="1" applyProtection="1">
      <alignment horizontal="left" wrapText="1"/>
    </xf>
    <xf numFmtId="0" fontId="5" fillId="5" borderId="15" xfId="0" applyFont="1" applyFill="1" applyBorder="1" applyAlignment="1" applyProtection="1">
      <alignment horizontal="left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5" fillId="5" borderId="15" xfId="0" applyFont="1" applyFill="1" applyBorder="1" applyAlignment="1" applyProtection="1">
      <alignment horizontal="left" vertical="center" wrapText="1"/>
    </xf>
    <xf numFmtId="0" fontId="22" fillId="3" borderId="1" xfId="0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horizontal="center" vertical="top" wrapText="1"/>
    </xf>
    <xf numFmtId="0" fontId="20" fillId="5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 applyProtection="1">
      <alignment horizontal="center" vertical="top" wrapText="1"/>
      <protection locked="0"/>
    </xf>
    <xf numFmtId="0" fontId="22" fillId="0" borderId="13" xfId="0" applyFont="1" applyFill="1" applyBorder="1" applyAlignment="1" applyProtection="1">
      <alignment horizontal="center" vertical="top" wrapText="1"/>
    </xf>
    <xf numFmtId="0" fontId="22" fillId="0" borderId="14" xfId="0" applyFont="1" applyFill="1" applyBorder="1" applyAlignment="1" applyProtection="1">
      <alignment horizontal="center" vertical="top" wrapText="1"/>
    </xf>
    <xf numFmtId="0" fontId="22" fillId="0" borderId="15" xfId="0" applyFont="1" applyFill="1" applyBorder="1" applyAlignment="1" applyProtection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3" borderId="15" xfId="0" applyFont="1" applyFill="1" applyBorder="1" applyAlignment="1">
      <alignment horizontal="center" vertical="top" wrapText="1"/>
    </xf>
    <xf numFmtId="0" fontId="21" fillId="3" borderId="13" xfId="0" applyFont="1" applyFill="1" applyBorder="1" applyAlignment="1">
      <alignment horizontal="center" vertical="top" wrapText="1"/>
    </xf>
    <xf numFmtId="0" fontId="22" fillId="3" borderId="15" xfId="0" applyFont="1" applyFill="1" applyBorder="1" applyAlignment="1" applyProtection="1">
      <alignment horizontal="center" vertical="top" wrapText="1"/>
    </xf>
    <xf numFmtId="0" fontId="21" fillId="0" borderId="13" xfId="0" applyFont="1" applyFill="1" applyBorder="1" applyAlignment="1" applyProtection="1">
      <alignment horizontal="center" vertical="top" wrapText="1"/>
    </xf>
    <xf numFmtId="0" fontId="21" fillId="0" borderId="14" xfId="0" applyFont="1" applyFill="1" applyBorder="1" applyAlignment="1" applyProtection="1">
      <alignment horizontal="center" vertical="top" wrapText="1"/>
    </xf>
    <xf numFmtId="0" fontId="21" fillId="0" borderId="15" xfId="0" applyFont="1" applyFill="1" applyBorder="1" applyAlignment="1" applyProtection="1">
      <alignment horizontal="center" vertical="top" wrapText="1"/>
    </xf>
    <xf numFmtId="0" fontId="22" fillId="0" borderId="16" xfId="0" applyFont="1" applyFill="1" applyBorder="1" applyAlignment="1" applyProtection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36" fillId="3" borderId="0" xfId="0" applyFont="1" applyFill="1" applyAlignment="1">
      <alignment horizontal="center" vertical="center"/>
    </xf>
    <xf numFmtId="0" fontId="39" fillId="3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center" vertical="center"/>
    </xf>
    <xf numFmtId="0" fontId="37" fillId="0" borderId="2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6" fillId="3" borderId="0" xfId="0" applyFont="1" applyFill="1" applyAlignment="1">
      <alignment horizontal="left" vertical="center"/>
    </xf>
    <xf numFmtId="0" fontId="0" fillId="0" borderId="0" xfId="0" applyAlignment="1"/>
    <xf numFmtId="0" fontId="41" fillId="3" borderId="0" xfId="0" applyFont="1" applyFill="1" applyAlignment="1">
      <alignment horizontal="left" vertical="center"/>
    </xf>
    <xf numFmtId="0" fontId="40" fillId="0" borderId="15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165" fontId="37" fillId="0" borderId="13" xfId="1" applyNumberFormat="1" applyFont="1" applyBorder="1" applyAlignment="1">
      <alignment horizontal="center" vertical="center"/>
    </xf>
    <xf numFmtId="165" fontId="37" fillId="0" borderId="14" xfId="1" applyNumberFormat="1" applyFont="1" applyBorder="1" applyAlignment="1">
      <alignment horizontal="center" vertical="center"/>
    </xf>
    <xf numFmtId="165" fontId="37" fillId="0" borderId="15" xfId="1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165" fontId="39" fillId="0" borderId="1" xfId="1" applyNumberFormat="1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166" fontId="37" fillId="0" borderId="1" xfId="1" applyNumberFormat="1" applyFont="1" applyBorder="1" applyAlignment="1">
      <alignment horizontal="center" vertical="center"/>
    </xf>
    <xf numFmtId="166" fontId="37" fillId="0" borderId="13" xfId="1" applyNumberFormat="1" applyFont="1" applyBorder="1" applyAlignment="1">
      <alignment horizontal="center" vertical="center"/>
    </xf>
    <xf numFmtId="166" fontId="37" fillId="0" borderId="14" xfId="1" applyNumberFormat="1" applyFont="1" applyBorder="1" applyAlignment="1">
      <alignment horizontal="center" vertical="center"/>
    </xf>
    <xf numFmtId="166" fontId="37" fillId="0" borderId="15" xfId="1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wrapText="1"/>
    </xf>
    <xf numFmtId="0" fontId="38" fillId="3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0" fillId="5" borderId="8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9" xfId="0" applyFont="1" applyFill="1" applyBorder="1" applyAlignment="1">
      <alignment vertical="top" wrapText="1"/>
    </xf>
    <xf numFmtId="0" fontId="10" fillId="6" borderId="8" xfId="0" applyFont="1" applyFill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10" fillId="6" borderId="9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3" borderId="12" xfId="0" applyFont="1" applyFill="1" applyBorder="1" applyAlignment="1">
      <alignment vertical="top" wrapText="1"/>
    </xf>
    <xf numFmtId="0" fontId="10" fillId="5" borderId="30" xfId="0" applyFont="1" applyFill="1" applyBorder="1" applyAlignment="1">
      <alignment vertical="top" wrapText="1"/>
    </xf>
    <xf numFmtId="0" fontId="10" fillId="5" borderId="14" xfId="0" applyFont="1" applyFill="1" applyBorder="1" applyAlignment="1">
      <alignment vertical="top" wrapText="1"/>
    </xf>
    <xf numFmtId="0" fontId="10" fillId="5" borderId="31" xfId="0" applyFont="1" applyFill="1" applyBorder="1" applyAlignment="1">
      <alignment vertical="top" wrapText="1"/>
    </xf>
    <xf numFmtId="0" fontId="10" fillId="3" borderId="19" xfId="0" applyFont="1" applyFill="1" applyBorder="1" applyAlignment="1">
      <alignment horizontal="left" vertical="top" wrapText="1"/>
    </xf>
    <xf numFmtId="0" fontId="10" fillId="3" borderId="21" xfId="0" applyFont="1" applyFill="1" applyBorder="1" applyAlignment="1">
      <alignment horizontal="left" vertical="top" wrapText="1"/>
    </xf>
    <xf numFmtId="0" fontId="10" fillId="3" borderId="20" xfId="0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vertical="top" wrapText="1"/>
    </xf>
    <xf numFmtId="0" fontId="14" fillId="6" borderId="4" xfId="0" applyFont="1" applyFill="1" applyBorder="1" applyAlignment="1">
      <alignment vertical="top" wrapText="1"/>
    </xf>
    <xf numFmtId="0" fontId="10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3</xdr:col>
      <xdr:colOff>1</xdr:colOff>
      <xdr:row>21</xdr:row>
      <xdr:rowOff>141611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940572AF-007B-4A6F-8913-A7730AD9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17301" y="15030956"/>
          <a:ext cx="4501195" cy="37223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Politiche_sociali_famiglia\Integrazione_Socio_Sanitaria\Circolari\circolare_2018\fogli_rendicontazione_2018\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Users\mcapitanio\Desktop\LAVORO\2018\giada\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3"/>
  <sheetViews>
    <sheetView workbookViewId="0">
      <selection sqref="A1:AC1"/>
    </sheetView>
  </sheetViews>
  <sheetFormatPr defaultRowHeight="15" x14ac:dyDescent="0.25"/>
  <cols>
    <col min="1" max="1" width="5.85546875" style="41" customWidth="1"/>
    <col min="2" max="2" width="9" style="41" customWidth="1"/>
    <col min="3" max="3" width="15.42578125" style="41" customWidth="1"/>
    <col min="4" max="4" width="27" style="41" bestFit="1" customWidth="1"/>
    <col min="5" max="5" width="20.85546875" style="41" customWidth="1"/>
    <col min="6" max="6" width="21.7109375" style="41" customWidth="1"/>
    <col min="7" max="7" width="11.7109375" style="41" customWidth="1"/>
    <col min="8" max="8" width="11.42578125" style="41" customWidth="1"/>
    <col min="9" max="10" width="12.28515625" style="41" customWidth="1"/>
    <col min="11" max="11" width="9.85546875" style="41" customWidth="1"/>
    <col min="12" max="12" width="19" style="41" customWidth="1"/>
    <col min="13" max="13" width="12.140625" style="92" hidden="1" customWidth="1"/>
    <col min="14" max="14" width="11.7109375" style="65" customWidth="1"/>
    <col min="15" max="15" width="10.42578125" style="66" bestFit="1" customWidth="1"/>
    <col min="16" max="17" width="11" style="41" customWidth="1"/>
    <col min="18" max="19" width="17" style="41" customWidth="1"/>
    <col min="20" max="20" width="13.28515625" style="41" customWidth="1"/>
    <col min="21" max="21" width="15.5703125" style="67" customWidth="1"/>
    <col min="22" max="22" width="15" style="41" customWidth="1"/>
    <col min="23" max="23" width="15.5703125" style="41" customWidth="1"/>
    <col min="24" max="24" width="12.85546875" style="41" customWidth="1"/>
    <col min="25" max="25" width="13.42578125" style="41" customWidth="1"/>
    <col min="26" max="26" width="10.7109375" style="41" customWidth="1"/>
    <col min="27" max="27" width="10.140625" style="41" customWidth="1"/>
    <col min="28" max="28" width="14.140625" style="41" customWidth="1"/>
    <col min="29" max="29" width="18.5703125" style="41" customWidth="1"/>
    <col min="30" max="30" width="14.85546875" style="41" customWidth="1"/>
    <col min="31" max="257" width="8.85546875" style="41"/>
    <col min="258" max="258" width="5.28515625" style="41" customWidth="1"/>
    <col min="259" max="259" width="9" style="41" customWidth="1"/>
    <col min="260" max="260" width="14" style="41" customWidth="1"/>
    <col min="261" max="261" width="27" style="41" bestFit="1" customWidth="1"/>
    <col min="262" max="262" width="26.28515625" style="41" customWidth="1"/>
    <col min="263" max="263" width="11" style="41" customWidth="1"/>
    <col min="264" max="264" width="11.42578125" style="41" customWidth="1"/>
    <col min="265" max="265" width="9.28515625" style="41" customWidth="1"/>
    <col min="266" max="266" width="10" style="41" customWidth="1"/>
    <col min="267" max="267" width="9.85546875" style="41" customWidth="1"/>
    <col min="268" max="268" width="11.7109375" style="41" customWidth="1"/>
    <col min="269" max="269" width="11" style="41" customWidth="1"/>
    <col min="270" max="270" width="10.42578125" style="41" bestFit="1" customWidth="1"/>
    <col min="271" max="272" width="11" style="41" customWidth="1"/>
    <col min="273" max="274" width="17" style="41" customWidth="1"/>
    <col min="275" max="275" width="12.28515625" style="41" customWidth="1"/>
    <col min="276" max="276" width="15.5703125" style="41" customWidth="1"/>
    <col min="277" max="277" width="15" style="41" customWidth="1"/>
    <col min="278" max="278" width="26.140625" style="41" customWidth="1"/>
    <col min="279" max="279" width="12.85546875" style="41" customWidth="1"/>
    <col min="280" max="280" width="13.42578125" style="41" customWidth="1"/>
    <col min="281" max="281" width="10.7109375" style="41" customWidth="1"/>
    <col min="282" max="282" width="10.140625" style="41" customWidth="1"/>
    <col min="283" max="283" width="11.7109375" style="41" customWidth="1"/>
    <col min="284" max="284" width="13.140625" style="41" customWidth="1"/>
    <col min="285" max="285" width="14.5703125" style="41" customWidth="1"/>
    <col min="286" max="286" width="9.5703125" style="41" bestFit="1" customWidth="1"/>
    <col min="287" max="513" width="8.85546875" style="41"/>
    <col min="514" max="514" width="5.28515625" style="41" customWidth="1"/>
    <col min="515" max="515" width="9" style="41" customWidth="1"/>
    <col min="516" max="516" width="14" style="41" customWidth="1"/>
    <col min="517" max="517" width="27" style="41" bestFit="1" customWidth="1"/>
    <col min="518" max="518" width="26.28515625" style="41" customWidth="1"/>
    <col min="519" max="519" width="11" style="41" customWidth="1"/>
    <col min="520" max="520" width="11.42578125" style="41" customWidth="1"/>
    <col min="521" max="521" width="9.28515625" style="41" customWidth="1"/>
    <col min="522" max="522" width="10" style="41" customWidth="1"/>
    <col min="523" max="523" width="9.85546875" style="41" customWidth="1"/>
    <col min="524" max="524" width="11.7109375" style="41" customWidth="1"/>
    <col min="525" max="525" width="11" style="41" customWidth="1"/>
    <col min="526" max="526" width="10.42578125" style="41" bestFit="1" customWidth="1"/>
    <col min="527" max="528" width="11" style="41" customWidth="1"/>
    <col min="529" max="530" width="17" style="41" customWidth="1"/>
    <col min="531" max="531" width="12.28515625" style="41" customWidth="1"/>
    <col min="532" max="532" width="15.5703125" style="41" customWidth="1"/>
    <col min="533" max="533" width="15" style="41" customWidth="1"/>
    <col min="534" max="534" width="26.140625" style="41" customWidth="1"/>
    <col min="535" max="535" width="12.85546875" style="41" customWidth="1"/>
    <col min="536" max="536" width="13.42578125" style="41" customWidth="1"/>
    <col min="537" max="537" width="10.7109375" style="41" customWidth="1"/>
    <col min="538" max="538" width="10.140625" style="41" customWidth="1"/>
    <col min="539" max="539" width="11.7109375" style="41" customWidth="1"/>
    <col min="540" max="540" width="13.140625" style="41" customWidth="1"/>
    <col min="541" max="541" width="14.5703125" style="41" customWidth="1"/>
    <col min="542" max="542" width="9.5703125" style="41" bestFit="1" customWidth="1"/>
    <col min="543" max="769" width="8.85546875" style="41"/>
    <col min="770" max="770" width="5.28515625" style="41" customWidth="1"/>
    <col min="771" max="771" width="9" style="41" customWidth="1"/>
    <col min="772" max="772" width="14" style="41" customWidth="1"/>
    <col min="773" max="773" width="27" style="41" bestFit="1" customWidth="1"/>
    <col min="774" max="774" width="26.28515625" style="41" customWidth="1"/>
    <col min="775" max="775" width="11" style="41" customWidth="1"/>
    <col min="776" max="776" width="11.42578125" style="41" customWidth="1"/>
    <col min="777" max="777" width="9.28515625" style="41" customWidth="1"/>
    <col min="778" max="778" width="10" style="41" customWidth="1"/>
    <col min="779" max="779" width="9.85546875" style="41" customWidth="1"/>
    <col min="780" max="780" width="11.7109375" style="41" customWidth="1"/>
    <col min="781" max="781" width="11" style="41" customWidth="1"/>
    <col min="782" max="782" width="10.42578125" style="41" bestFit="1" customWidth="1"/>
    <col min="783" max="784" width="11" style="41" customWidth="1"/>
    <col min="785" max="786" width="17" style="41" customWidth="1"/>
    <col min="787" max="787" width="12.28515625" style="41" customWidth="1"/>
    <col min="788" max="788" width="15.5703125" style="41" customWidth="1"/>
    <col min="789" max="789" width="15" style="41" customWidth="1"/>
    <col min="790" max="790" width="26.140625" style="41" customWidth="1"/>
    <col min="791" max="791" width="12.85546875" style="41" customWidth="1"/>
    <col min="792" max="792" width="13.42578125" style="41" customWidth="1"/>
    <col min="793" max="793" width="10.7109375" style="41" customWidth="1"/>
    <col min="794" max="794" width="10.140625" style="41" customWidth="1"/>
    <col min="795" max="795" width="11.7109375" style="41" customWidth="1"/>
    <col min="796" max="796" width="13.140625" style="41" customWidth="1"/>
    <col min="797" max="797" width="14.5703125" style="41" customWidth="1"/>
    <col min="798" max="798" width="9.5703125" style="41" bestFit="1" customWidth="1"/>
    <col min="799" max="1025" width="8.85546875" style="41"/>
    <col min="1026" max="1026" width="5.28515625" style="41" customWidth="1"/>
    <col min="1027" max="1027" width="9" style="41" customWidth="1"/>
    <col min="1028" max="1028" width="14" style="41" customWidth="1"/>
    <col min="1029" max="1029" width="27" style="41" bestFit="1" customWidth="1"/>
    <col min="1030" max="1030" width="26.28515625" style="41" customWidth="1"/>
    <col min="1031" max="1031" width="11" style="41" customWidth="1"/>
    <col min="1032" max="1032" width="11.42578125" style="41" customWidth="1"/>
    <col min="1033" max="1033" width="9.28515625" style="41" customWidth="1"/>
    <col min="1034" max="1034" width="10" style="41" customWidth="1"/>
    <col min="1035" max="1035" width="9.85546875" style="41" customWidth="1"/>
    <col min="1036" max="1036" width="11.7109375" style="41" customWidth="1"/>
    <col min="1037" max="1037" width="11" style="41" customWidth="1"/>
    <col min="1038" max="1038" width="10.42578125" style="41" bestFit="1" customWidth="1"/>
    <col min="1039" max="1040" width="11" style="41" customWidth="1"/>
    <col min="1041" max="1042" width="17" style="41" customWidth="1"/>
    <col min="1043" max="1043" width="12.28515625" style="41" customWidth="1"/>
    <col min="1044" max="1044" width="15.5703125" style="41" customWidth="1"/>
    <col min="1045" max="1045" width="15" style="41" customWidth="1"/>
    <col min="1046" max="1046" width="26.140625" style="41" customWidth="1"/>
    <col min="1047" max="1047" width="12.85546875" style="41" customWidth="1"/>
    <col min="1048" max="1048" width="13.42578125" style="41" customWidth="1"/>
    <col min="1049" max="1049" width="10.7109375" style="41" customWidth="1"/>
    <col min="1050" max="1050" width="10.140625" style="41" customWidth="1"/>
    <col min="1051" max="1051" width="11.7109375" style="41" customWidth="1"/>
    <col min="1052" max="1052" width="13.140625" style="41" customWidth="1"/>
    <col min="1053" max="1053" width="14.5703125" style="41" customWidth="1"/>
    <col min="1054" max="1054" width="9.5703125" style="41" bestFit="1" customWidth="1"/>
    <col min="1055" max="1281" width="8.85546875" style="41"/>
    <col min="1282" max="1282" width="5.28515625" style="41" customWidth="1"/>
    <col min="1283" max="1283" width="9" style="41" customWidth="1"/>
    <col min="1284" max="1284" width="14" style="41" customWidth="1"/>
    <col min="1285" max="1285" width="27" style="41" bestFit="1" customWidth="1"/>
    <col min="1286" max="1286" width="26.28515625" style="41" customWidth="1"/>
    <col min="1287" max="1287" width="11" style="41" customWidth="1"/>
    <col min="1288" max="1288" width="11.42578125" style="41" customWidth="1"/>
    <col min="1289" max="1289" width="9.28515625" style="41" customWidth="1"/>
    <col min="1290" max="1290" width="10" style="41" customWidth="1"/>
    <col min="1291" max="1291" width="9.85546875" style="41" customWidth="1"/>
    <col min="1292" max="1292" width="11.7109375" style="41" customWidth="1"/>
    <col min="1293" max="1293" width="11" style="41" customWidth="1"/>
    <col min="1294" max="1294" width="10.42578125" style="41" bestFit="1" customWidth="1"/>
    <col min="1295" max="1296" width="11" style="41" customWidth="1"/>
    <col min="1297" max="1298" width="17" style="41" customWidth="1"/>
    <col min="1299" max="1299" width="12.28515625" style="41" customWidth="1"/>
    <col min="1300" max="1300" width="15.5703125" style="41" customWidth="1"/>
    <col min="1301" max="1301" width="15" style="41" customWidth="1"/>
    <col min="1302" max="1302" width="26.140625" style="41" customWidth="1"/>
    <col min="1303" max="1303" width="12.85546875" style="41" customWidth="1"/>
    <col min="1304" max="1304" width="13.42578125" style="41" customWidth="1"/>
    <col min="1305" max="1305" width="10.7109375" style="41" customWidth="1"/>
    <col min="1306" max="1306" width="10.140625" style="41" customWidth="1"/>
    <col min="1307" max="1307" width="11.7109375" style="41" customWidth="1"/>
    <col min="1308" max="1308" width="13.140625" style="41" customWidth="1"/>
    <col min="1309" max="1309" width="14.5703125" style="41" customWidth="1"/>
    <col min="1310" max="1310" width="9.5703125" style="41" bestFit="1" customWidth="1"/>
    <col min="1311" max="1537" width="8.85546875" style="41"/>
    <col min="1538" max="1538" width="5.28515625" style="41" customWidth="1"/>
    <col min="1539" max="1539" width="9" style="41" customWidth="1"/>
    <col min="1540" max="1540" width="14" style="41" customWidth="1"/>
    <col min="1541" max="1541" width="27" style="41" bestFit="1" customWidth="1"/>
    <col min="1542" max="1542" width="26.28515625" style="41" customWidth="1"/>
    <col min="1543" max="1543" width="11" style="41" customWidth="1"/>
    <col min="1544" max="1544" width="11.42578125" style="41" customWidth="1"/>
    <col min="1545" max="1545" width="9.28515625" style="41" customWidth="1"/>
    <col min="1546" max="1546" width="10" style="41" customWidth="1"/>
    <col min="1547" max="1547" width="9.85546875" style="41" customWidth="1"/>
    <col min="1548" max="1548" width="11.7109375" style="41" customWidth="1"/>
    <col min="1549" max="1549" width="11" style="41" customWidth="1"/>
    <col min="1550" max="1550" width="10.42578125" style="41" bestFit="1" customWidth="1"/>
    <col min="1551" max="1552" width="11" style="41" customWidth="1"/>
    <col min="1553" max="1554" width="17" style="41" customWidth="1"/>
    <col min="1555" max="1555" width="12.28515625" style="41" customWidth="1"/>
    <col min="1556" max="1556" width="15.5703125" style="41" customWidth="1"/>
    <col min="1557" max="1557" width="15" style="41" customWidth="1"/>
    <col min="1558" max="1558" width="26.140625" style="41" customWidth="1"/>
    <col min="1559" max="1559" width="12.85546875" style="41" customWidth="1"/>
    <col min="1560" max="1560" width="13.42578125" style="41" customWidth="1"/>
    <col min="1561" max="1561" width="10.7109375" style="41" customWidth="1"/>
    <col min="1562" max="1562" width="10.140625" style="41" customWidth="1"/>
    <col min="1563" max="1563" width="11.7109375" style="41" customWidth="1"/>
    <col min="1564" max="1564" width="13.140625" style="41" customWidth="1"/>
    <col min="1565" max="1565" width="14.5703125" style="41" customWidth="1"/>
    <col min="1566" max="1566" width="9.5703125" style="41" bestFit="1" customWidth="1"/>
    <col min="1567" max="1793" width="8.85546875" style="41"/>
    <col min="1794" max="1794" width="5.28515625" style="41" customWidth="1"/>
    <col min="1795" max="1795" width="9" style="41" customWidth="1"/>
    <col min="1796" max="1796" width="14" style="41" customWidth="1"/>
    <col min="1797" max="1797" width="27" style="41" bestFit="1" customWidth="1"/>
    <col min="1798" max="1798" width="26.28515625" style="41" customWidth="1"/>
    <col min="1799" max="1799" width="11" style="41" customWidth="1"/>
    <col min="1800" max="1800" width="11.42578125" style="41" customWidth="1"/>
    <col min="1801" max="1801" width="9.28515625" style="41" customWidth="1"/>
    <col min="1802" max="1802" width="10" style="41" customWidth="1"/>
    <col min="1803" max="1803" width="9.85546875" style="41" customWidth="1"/>
    <col min="1804" max="1804" width="11.7109375" style="41" customWidth="1"/>
    <col min="1805" max="1805" width="11" style="41" customWidth="1"/>
    <col min="1806" max="1806" width="10.42578125" style="41" bestFit="1" customWidth="1"/>
    <col min="1807" max="1808" width="11" style="41" customWidth="1"/>
    <col min="1809" max="1810" width="17" style="41" customWidth="1"/>
    <col min="1811" max="1811" width="12.28515625" style="41" customWidth="1"/>
    <col min="1812" max="1812" width="15.5703125" style="41" customWidth="1"/>
    <col min="1813" max="1813" width="15" style="41" customWidth="1"/>
    <col min="1814" max="1814" width="26.140625" style="41" customWidth="1"/>
    <col min="1815" max="1815" width="12.85546875" style="41" customWidth="1"/>
    <col min="1816" max="1816" width="13.42578125" style="41" customWidth="1"/>
    <col min="1817" max="1817" width="10.7109375" style="41" customWidth="1"/>
    <col min="1818" max="1818" width="10.140625" style="41" customWidth="1"/>
    <col min="1819" max="1819" width="11.7109375" style="41" customWidth="1"/>
    <col min="1820" max="1820" width="13.140625" style="41" customWidth="1"/>
    <col min="1821" max="1821" width="14.5703125" style="41" customWidth="1"/>
    <col min="1822" max="1822" width="9.5703125" style="41" bestFit="1" customWidth="1"/>
    <col min="1823" max="2049" width="8.85546875" style="41"/>
    <col min="2050" max="2050" width="5.28515625" style="41" customWidth="1"/>
    <col min="2051" max="2051" width="9" style="41" customWidth="1"/>
    <col min="2052" max="2052" width="14" style="41" customWidth="1"/>
    <col min="2053" max="2053" width="27" style="41" bestFit="1" customWidth="1"/>
    <col min="2054" max="2054" width="26.28515625" style="41" customWidth="1"/>
    <col min="2055" max="2055" width="11" style="41" customWidth="1"/>
    <col min="2056" max="2056" width="11.42578125" style="41" customWidth="1"/>
    <col min="2057" max="2057" width="9.28515625" style="41" customWidth="1"/>
    <col min="2058" max="2058" width="10" style="41" customWidth="1"/>
    <col min="2059" max="2059" width="9.85546875" style="41" customWidth="1"/>
    <col min="2060" max="2060" width="11.7109375" style="41" customWidth="1"/>
    <col min="2061" max="2061" width="11" style="41" customWidth="1"/>
    <col min="2062" max="2062" width="10.42578125" style="41" bestFit="1" customWidth="1"/>
    <col min="2063" max="2064" width="11" style="41" customWidth="1"/>
    <col min="2065" max="2066" width="17" style="41" customWidth="1"/>
    <col min="2067" max="2067" width="12.28515625" style="41" customWidth="1"/>
    <col min="2068" max="2068" width="15.5703125" style="41" customWidth="1"/>
    <col min="2069" max="2069" width="15" style="41" customWidth="1"/>
    <col min="2070" max="2070" width="26.140625" style="41" customWidth="1"/>
    <col min="2071" max="2071" width="12.85546875" style="41" customWidth="1"/>
    <col min="2072" max="2072" width="13.42578125" style="41" customWidth="1"/>
    <col min="2073" max="2073" width="10.7109375" style="41" customWidth="1"/>
    <col min="2074" max="2074" width="10.140625" style="41" customWidth="1"/>
    <col min="2075" max="2075" width="11.7109375" style="41" customWidth="1"/>
    <col min="2076" max="2076" width="13.140625" style="41" customWidth="1"/>
    <col min="2077" max="2077" width="14.5703125" style="41" customWidth="1"/>
    <col min="2078" max="2078" width="9.5703125" style="41" bestFit="1" customWidth="1"/>
    <col min="2079" max="2305" width="8.85546875" style="41"/>
    <col min="2306" max="2306" width="5.28515625" style="41" customWidth="1"/>
    <col min="2307" max="2307" width="9" style="41" customWidth="1"/>
    <col min="2308" max="2308" width="14" style="41" customWidth="1"/>
    <col min="2309" max="2309" width="27" style="41" bestFit="1" customWidth="1"/>
    <col min="2310" max="2310" width="26.28515625" style="41" customWidth="1"/>
    <col min="2311" max="2311" width="11" style="41" customWidth="1"/>
    <col min="2312" max="2312" width="11.42578125" style="41" customWidth="1"/>
    <col min="2313" max="2313" width="9.28515625" style="41" customWidth="1"/>
    <col min="2314" max="2314" width="10" style="41" customWidth="1"/>
    <col min="2315" max="2315" width="9.85546875" style="41" customWidth="1"/>
    <col min="2316" max="2316" width="11.7109375" style="41" customWidth="1"/>
    <col min="2317" max="2317" width="11" style="41" customWidth="1"/>
    <col min="2318" max="2318" width="10.42578125" style="41" bestFit="1" customWidth="1"/>
    <col min="2319" max="2320" width="11" style="41" customWidth="1"/>
    <col min="2321" max="2322" width="17" style="41" customWidth="1"/>
    <col min="2323" max="2323" width="12.28515625" style="41" customWidth="1"/>
    <col min="2324" max="2324" width="15.5703125" style="41" customWidth="1"/>
    <col min="2325" max="2325" width="15" style="41" customWidth="1"/>
    <col min="2326" max="2326" width="26.140625" style="41" customWidth="1"/>
    <col min="2327" max="2327" width="12.85546875" style="41" customWidth="1"/>
    <col min="2328" max="2328" width="13.42578125" style="41" customWidth="1"/>
    <col min="2329" max="2329" width="10.7109375" style="41" customWidth="1"/>
    <col min="2330" max="2330" width="10.140625" style="41" customWidth="1"/>
    <col min="2331" max="2331" width="11.7109375" style="41" customWidth="1"/>
    <col min="2332" max="2332" width="13.140625" style="41" customWidth="1"/>
    <col min="2333" max="2333" width="14.5703125" style="41" customWidth="1"/>
    <col min="2334" max="2334" width="9.5703125" style="41" bestFit="1" customWidth="1"/>
    <col min="2335" max="2561" width="8.85546875" style="41"/>
    <col min="2562" max="2562" width="5.28515625" style="41" customWidth="1"/>
    <col min="2563" max="2563" width="9" style="41" customWidth="1"/>
    <col min="2564" max="2564" width="14" style="41" customWidth="1"/>
    <col min="2565" max="2565" width="27" style="41" bestFit="1" customWidth="1"/>
    <col min="2566" max="2566" width="26.28515625" style="41" customWidth="1"/>
    <col min="2567" max="2567" width="11" style="41" customWidth="1"/>
    <col min="2568" max="2568" width="11.42578125" style="41" customWidth="1"/>
    <col min="2569" max="2569" width="9.28515625" style="41" customWidth="1"/>
    <col min="2570" max="2570" width="10" style="41" customWidth="1"/>
    <col min="2571" max="2571" width="9.85546875" style="41" customWidth="1"/>
    <col min="2572" max="2572" width="11.7109375" style="41" customWidth="1"/>
    <col min="2573" max="2573" width="11" style="41" customWidth="1"/>
    <col min="2574" max="2574" width="10.42578125" style="41" bestFit="1" customWidth="1"/>
    <col min="2575" max="2576" width="11" style="41" customWidth="1"/>
    <col min="2577" max="2578" width="17" style="41" customWidth="1"/>
    <col min="2579" max="2579" width="12.28515625" style="41" customWidth="1"/>
    <col min="2580" max="2580" width="15.5703125" style="41" customWidth="1"/>
    <col min="2581" max="2581" width="15" style="41" customWidth="1"/>
    <col min="2582" max="2582" width="26.140625" style="41" customWidth="1"/>
    <col min="2583" max="2583" width="12.85546875" style="41" customWidth="1"/>
    <col min="2584" max="2584" width="13.42578125" style="41" customWidth="1"/>
    <col min="2585" max="2585" width="10.7109375" style="41" customWidth="1"/>
    <col min="2586" max="2586" width="10.140625" style="41" customWidth="1"/>
    <col min="2587" max="2587" width="11.7109375" style="41" customWidth="1"/>
    <col min="2588" max="2588" width="13.140625" style="41" customWidth="1"/>
    <col min="2589" max="2589" width="14.5703125" style="41" customWidth="1"/>
    <col min="2590" max="2590" width="9.5703125" style="41" bestFit="1" customWidth="1"/>
    <col min="2591" max="2817" width="8.85546875" style="41"/>
    <col min="2818" max="2818" width="5.28515625" style="41" customWidth="1"/>
    <col min="2819" max="2819" width="9" style="41" customWidth="1"/>
    <col min="2820" max="2820" width="14" style="41" customWidth="1"/>
    <col min="2821" max="2821" width="27" style="41" bestFit="1" customWidth="1"/>
    <col min="2822" max="2822" width="26.28515625" style="41" customWidth="1"/>
    <col min="2823" max="2823" width="11" style="41" customWidth="1"/>
    <col min="2824" max="2824" width="11.42578125" style="41" customWidth="1"/>
    <col min="2825" max="2825" width="9.28515625" style="41" customWidth="1"/>
    <col min="2826" max="2826" width="10" style="41" customWidth="1"/>
    <col min="2827" max="2827" width="9.85546875" style="41" customWidth="1"/>
    <col min="2828" max="2828" width="11.7109375" style="41" customWidth="1"/>
    <col min="2829" max="2829" width="11" style="41" customWidth="1"/>
    <col min="2830" max="2830" width="10.42578125" style="41" bestFit="1" customWidth="1"/>
    <col min="2831" max="2832" width="11" style="41" customWidth="1"/>
    <col min="2833" max="2834" width="17" style="41" customWidth="1"/>
    <col min="2835" max="2835" width="12.28515625" style="41" customWidth="1"/>
    <col min="2836" max="2836" width="15.5703125" style="41" customWidth="1"/>
    <col min="2837" max="2837" width="15" style="41" customWidth="1"/>
    <col min="2838" max="2838" width="26.140625" style="41" customWidth="1"/>
    <col min="2839" max="2839" width="12.85546875" style="41" customWidth="1"/>
    <col min="2840" max="2840" width="13.42578125" style="41" customWidth="1"/>
    <col min="2841" max="2841" width="10.7109375" style="41" customWidth="1"/>
    <col min="2842" max="2842" width="10.140625" style="41" customWidth="1"/>
    <col min="2843" max="2843" width="11.7109375" style="41" customWidth="1"/>
    <col min="2844" max="2844" width="13.140625" style="41" customWidth="1"/>
    <col min="2845" max="2845" width="14.5703125" style="41" customWidth="1"/>
    <col min="2846" max="2846" width="9.5703125" style="41" bestFit="1" customWidth="1"/>
    <col min="2847" max="3073" width="8.85546875" style="41"/>
    <col min="3074" max="3074" width="5.28515625" style="41" customWidth="1"/>
    <col min="3075" max="3075" width="9" style="41" customWidth="1"/>
    <col min="3076" max="3076" width="14" style="41" customWidth="1"/>
    <col min="3077" max="3077" width="27" style="41" bestFit="1" customWidth="1"/>
    <col min="3078" max="3078" width="26.28515625" style="41" customWidth="1"/>
    <col min="3079" max="3079" width="11" style="41" customWidth="1"/>
    <col min="3080" max="3080" width="11.42578125" style="41" customWidth="1"/>
    <col min="3081" max="3081" width="9.28515625" style="41" customWidth="1"/>
    <col min="3082" max="3082" width="10" style="41" customWidth="1"/>
    <col min="3083" max="3083" width="9.85546875" style="41" customWidth="1"/>
    <col min="3084" max="3084" width="11.7109375" style="41" customWidth="1"/>
    <col min="3085" max="3085" width="11" style="41" customWidth="1"/>
    <col min="3086" max="3086" width="10.42578125" style="41" bestFit="1" customWidth="1"/>
    <col min="3087" max="3088" width="11" style="41" customWidth="1"/>
    <col min="3089" max="3090" width="17" style="41" customWidth="1"/>
    <col min="3091" max="3091" width="12.28515625" style="41" customWidth="1"/>
    <col min="3092" max="3092" width="15.5703125" style="41" customWidth="1"/>
    <col min="3093" max="3093" width="15" style="41" customWidth="1"/>
    <col min="3094" max="3094" width="26.140625" style="41" customWidth="1"/>
    <col min="3095" max="3095" width="12.85546875" style="41" customWidth="1"/>
    <col min="3096" max="3096" width="13.42578125" style="41" customWidth="1"/>
    <col min="3097" max="3097" width="10.7109375" style="41" customWidth="1"/>
    <col min="3098" max="3098" width="10.140625" style="41" customWidth="1"/>
    <col min="3099" max="3099" width="11.7109375" style="41" customWidth="1"/>
    <col min="3100" max="3100" width="13.140625" style="41" customWidth="1"/>
    <col min="3101" max="3101" width="14.5703125" style="41" customWidth="1"/>
    <col min="3102" max="3102" width="9.5703125" style="41" bestFit="1" customWidth="1"/>
    <col min="3103" max="3329" width="8.85546875" style="41"/>
    <col min="3330" max="3330" width="5.28515625" style="41" customWidth="1"/>
    <col min="3331" max="3331" width="9" style="41" customWidth="1"/>
    <col min="3332" max="3332" width="14" style="41" customWidth="1"/>
    <col min="3333" max="3333" width="27" style="41" bestFit="1" customWidth="1"/>
    <col min="3334" max="3334" width="26.28515625" style="41" customWidth="1"/>
    <col min="3335" max="3335" width="11" style="41" customWidth="1"/>
    <col min="3336" max="3336" width="11.42578125" style="41" customWidth="1"/>
    <col min="3337" max="3337" width="9.28515625" style="41" customWidth="1"/>
    <col min="3338" max="3338" width="10" style="41" customWidth="1"/>
    <col min="3339" max="3339" width="9.85546875" style="41" customWidth="1"/>
    <col min="3340" max="3340" width="11.7109375" style="41" customWidth="1"/>
    <col min="3341" max="3341" width="11" style="41" customWidth="1"/>
    <col min="3342" max="3342" width="10.42578125" style="41" bestFit="1" customWidth="1"/>
    <col min="3343" max="3344" width="11" style="41" customWidth="1"/>
    <col min="3345" max="3346" width="17" style="41" customWidth="1"/>
    <col min="3347" max="3347" width="12.28515625" style="41" customWidth="1"/>
    <col min="3348" max="3348" width="15.5703125" style="41" customWidth="1"/>
    <col min="3349" max="3349" width="15" style="41" customWidth="1"/>
    <col min="3350" max="3350" width="26.140625" style="41" customWidth="1"/>
    <col min="3351" max="3351" width="12.85546875" style="41" customWidth="1"/>
    <col min="3352" max="3352" width="13.42578125" style="41" customWidth="1"/>
    <col min="3353" max="3353" width="10.7109375" style="41" customWidth="1"/>
    <col min="3354" max="3354" width="10.140625" style="41" customWidth="1"/>
    <col min="3355" max="3355" width="11.7109375" style="41" customWidth="1"/>
    <col min="3356" max="3356" width="13.140625" style="41" customWidth="1"/>
    <col min="3357" max="3357" width="14.5703125" style="41" customWidth="1"/>
    <col min="3358" max="3358" width="9.5703125" style="41" bestFit="1" customWidth="1"/>
    <col min="3359" max="3585" width="8.85546875" style="41"/>
    <col min="3586" max="3586" width="5.28515625" style="41" customWidth="1"/>
    <col min="3587" max="3587" width="9" style="41" customWidth="1"/>
    <col min="3588" max="3588" width="14" style="41" customWidth="1"/>
    <col min="3589" max="3589" width="27" style="41" bestFit="1" customWidth="1"/>
    <col min="3590" max="3590" width="26.28515625" style="41" customWidth="1"/>
    <col min="3591" max="3591" width="11" style="41" customWidth="1"/>
    <col min="3592" max="3592" width="11.42578125" style="41" customWidth="1"/>
    <col min="3593" max="3593" width="9.28515625" style="41" customWidth="1"/>
    <col min="3594" max="3594" width="10" style="41" customWidth="1"/>
    <col min="3595" max="3595" width="9.85546875" style="41" customWidth="1"/>
    <col min="3596" max="3596" width="11.7109375" style="41" customWidth="1"/>
    <col min="3597" max="3597" width="11" style="41" customWidth="1"/>
    <col min="3598" max="3598" width="10.42578125" style="41" bestFit="1" customWidth="1"/>
    <col min="3599" max="3600" width="11" style="41" customWidth="1"/>
    <col min="3601" max="3602" width="17" style="41" customWidth="1"/>
    <col min="3603" max="3603" width="12.28515625" style="41" customWidth="1"/>
    <col min="3604" max="3604" width="15.5703125" style="41" customWidth="1"/>
    <col min="3605" max="3605" width="15" style="41" customWidth="1"/>
    <col min="3606" max="3606" width="26.140625" style="41" customWidth="1"/>
    <col min="3607" max="3607" width="12.85546875" style="41" customWidth="1"/>
    <col min="3608" max="3608" width="13.42578125" style="41" customWidth="1"/>
    <col min="3609" max="3609" width="10.7109375" style="41" customWidth="1"/>
    <col min="3610" max="3610" width="10.140625" style="41" customWidth="1"/>
    <col min="3611" max="3611" width="11.7109375" style="41" customWidth="1"/>
    <col min="3612" max="3612" width="13.140625" style="41" customWidth="1"/>
    <col min="3613" max="3613" width="14.5703125" style="41" customWidth="1"/>
    <col min="3614" max="3614" width="9.5703125" style="41" bestFit="1" customWidth="1"/>
    <col min="3615" max="3841" width="8.85546875" style="41"/>
    <col min="3842" max="3842" width="5.28515625" style="41" customWidth="1"/>
    <col min="3843" max="3843" width="9" style="41" customWidth="1"/>
    <col min="3844" max="3844" width="14" style="41" customWidth="1"/>
    <col min="3845" max="3845" width="27" style="41" bestFit="1" customWidth="1"/>
    <col min="3846" max="3846" width="26.28515625" style="41" customWidth="1"/>
    <col min="3847" max="3847" width="11" style="41" customWidth="1"/>
    <col min="3848" max="3848" width="11.42578125" style="41" customWidth="1"/>
    <col min="3849" max="3849" width="9.28515625" style="41" customWidth="1"/>
    <col min="3850" max="3850" width="10" style="41" customWidth="1"/>
    <col min="3851" max="3851" width="9.85546875" style="41" customWidth="1"/>
    <col min="3852" max="3852" width="11.7109375" style="41" customWidth="1"/>
    <col min="3853" max="3853" width="11" style="41" customWidth="1"/>
    <col min="3854" max="3854" width="10.42578125" style="41" bestFit="1" customWidth="1"/>
    <col min="3855" max="3856" width="11" style="41" customWidth="1"/>
    <col min="3857" max="3858" width="17" style="41" customWidth="1"/>
    <col min="3859" max="3859" width="12.28515625" style="41" customWidth="1"/>
    <col min="3860" max="3860" width="15.5703125" style="41" customWidth="1"/>
    <col min="3861" max="3861" width="15" style="41" customWidth="1"/>
    <col min="3862" max="3862" width="26.140625" style="41" customWidth="1"/>
    <col min="3863" max="3863" width="12.85546875" style="41" customWidth="1"/>
    <col min="3864" max="3864" width="13.42578125" style="41" customWidth="1"/>
    <col min="3865" max="3865" width="10.7109375" style="41" customWidth="1"/>
    <col min="3866" max="3866" width="10.140625" style="41" customWidth="1"/>
    <col min="3867" max="3867" width="11.7109375" style="41" customWidth="1"/>
    <col min="3868" max="3868" width="13.140625" style="41" customWidth="1"/>
    <col min="3869" max="3869" width="14.5703125" style="41" customWidth="1"/>
    <col min="3870" max="3870" width="9.5703125" style="41" bestFit="1" customWidth="1"/>
    <col min="3871" max="4097" width="8.85546875" style="41"/>
    <col min="4098" max="4098" width="5.28515625" style="41" customWidth="1"/>
    <col min="4099" max="4099" width="9" style="41" customWidth="1"/>
    <col min="4100" max="4100" width="14" style="41" customWidth="1"/>
    <col min="4101" max="4101" width="27" style="41" bestFit="1" customWidth="1"/>
    <col min="4102" max="4102" width="26.28515625" style="41" customWidth="1"/>
    <col min="4103" max="4103" width="11" style="41" customWidth="1"/>
    <col min="4104" max="4104" width="11.42578125" style="41" customWidth="1"/>
    <col min="4105" max="4105" width="9.28515625" style="41" customWidth="1"/>
    <col min="4106" max="4106" width="10" style="41" customWidth="1"/>
    <col min="4107" max="4107" width="9.85546875" style="41" customWidth="1"/>
    <col min="4108" max="4108" width="11.7109375" style="41" customWidth="1"/>
    <col min="4109" max="4109" width="11" style="41" customWidth="1"/>
    <col min="4110" max="4110" width="10.42578125" style="41" bestFit="1" customWidth="1"/>
    <col min="4111" max="4112" width="11" style="41" customWidth="1"/>
    <col min="4113" max="4114" width="17" style="41" customWidth="1"/>
    <col min="4115" max="4115" width="12.28515625" style="41" customWidth="1"/>
    <col min="4116" max="4116" width="15.5703125" style="41" customWidth="1"/>
    <col min="4117" max="4117" width="15" style="41" customWidth="1"/>
    <col min="4118" max="4118" width="26.140625" style="41" customWidth="1"/>
    <col min="4119" max="4119" width="12.85546875" style="41" customWidth="1"/>
    <col min="4120" max="4120" width="13.42578125" style="41" customWidth="1"/>
    <col min="4121" max="4121" width="10.7109375" style="41" customWidth="1"/>
    <col min="4122" max="4122" width="10.140625" style="41" customWidth="1"/>
    <col min="4123" max="4123" width="11.7109375" style="41" customWidth="1"/>
    <col min="4124" max="4124" width="13.140625" style="41" customWidth="1"/>
    <col min="4125" max="4125" width="14.5703125" style="41" customWidth="1"/>
    <col min="4126" max="4126" width="9.5703125" style="41" bestFit="1" customWidth="1"/>
    <col min="4127" max="4353" width="8.85546875" style="41"/>
    <col min="4354" max="4354" width="5.28515625" style="41" customWidth="1"/>
    <col min="4355" max="4355" width="9" style="41" customWidth="1"/>
    <col min="4356" max="4356" width="14" style="41" customWidth="1"/>
    <col min="4357" max="4357" width="27" style="41" bestFit="1" customWidth="1"/>
    <col min="4358" max="4358" width="26.28515625" style="41" customWidth="1"/>
    <col min="4359" max="4359" width="11" style="41" customWidth="1"/>
    <col min="4360" max="4360" width="11.42578125" style="41" customWidth="1"/>
    <col min="4361" max="4361" width="9.28515625" style="41" customWidth="1"/>
    <col min="4362" max="4362" width="10" style="41" customWidth="1"/>
    <col min="4363" max="4363" width="9.85546875" style="41" customWidth="1"/>
    <col min="4364" max="4364" width="11.7109375" style="41" customWidth="1"/>
    <col min="4365" max="4365" width="11" style="41" customWidth="1"/>
    <col min="4366" max="4366" width="10.42578125" style="41" bestFit="1" customWidth="1"/>
    <col min="4367" max="4368" width="11" style="41" customWidth="1"/>
    <col min="4369" max="4370" width="17" style="41" customWidth="1"/>
    <col min="4371" max="4371" width="12.28515625" style="41" customWidth="1"/>
    <col min="4372" max="4372" width="15.5703125" style="41" customWidth="1"/>
    <col min="4373" max="4373" width="15" style="41" customWidth="1"/>
    <col min="4374" max="4374" width="26.140625" style="41" customWidth="1"/>
    <col min="4375" max="4375" width="12.85546875" style="41" customWidth="1"/>
    <col min="4376" max="4376" width="13.42578125" style="41" customWidth="1"/>
    <col min="4377" max="4377" width="10.7109375" style="41" customWidth="1"/>
    <col min="4378" max="4378" width="10.140625" style="41" customWidth="1"/>
    <col min="4379" max="4379" width="11.7109375" style="41" customWidth="1"/>
    <col min="4380" max="4380" width="13.140625" style="41" customWidth="1"/>
    <col min="4381" max="4381" width="14.5703125" style="41" customWidth="1"/>
    <col min="4382" max="4382" width="9.5703125" style="41" bestFit="1" customWidth="1"/>
    <col min="4383" max="4609" width="8.85546875" style="41"/>
    <col min="4610" max="4610" width="5.28515625" style="41" customWidth="1"/>
    <col min="4611" max="4611" width="9" style="41" customWidth="1"/>
    <col min="4612" max="4612" width="14" style="41" customWidth="1"/>
    <col min="4613" max="4613" width="27" style="41" bestFit="1" customWidth="1"/>
    <col min="4614" max="4614" width="26.28515625" style="41" customWidth="1"/>
    <col min="4615" max="4615" width="11" style="41" customWidth="1"/>
    <col min="4616" max="4616" width="11.42578125" style="41" customWidth="1"/>
    <col min="4617" max="4617" width="9.28515625" style="41" customWidth="1"/>
    <col min="4618" max="4618" width="10" style="41" customWidth="1"/>
    <col min="4619" max="4619" width="9.85546875" style="41" customWidth="1"/>
    <col min="4620" max="4620" width="11.7109375" style="41" customWidth="1"/>
    <col min="4621" max="4621" width="11" style="41" customWidth="1"/>
    <col min="4622" max="4622" width="10.42578125" style="41" bestFit="1" customWidth="1"/>
    <col min="4623" max="4624" width="11" style="41" customWidth="1"/>
    <col min="4625" max="4626" width="17" style="41" customWidth="1"/>
    <col min="4627" max="4627" width="12.28515625" style="41" customWidth="1"/>
    <col min="4628" max="4628" width="15.5703125" style="41" customWidth="1"/>
    <col min="4629" max="4629" width="15" style="41" customWidth="1"/>
    <col min="4630" max="4630" width="26.140625" style="41" customWidth="1"/>
    <col min="4631" max="4631" width="12.85546875" style="41" customWidth="1"/>
    <col min="4632" max="4632" width="13.42578125" style="41" customWidth="1"/>
    <col min="4633" max="4633" width="10.7109375" style="41" customWidth="1"/>
    <col min="4634" max="4634" width="10.140625" style="41" customWidth="1"/>
    <col min="4635" max="4635" width="11.7109375" style="41" customWidth="1"/>
    <col min="4636" max="4636" width="13.140625" style="41" customWidth="1"/>
    <col min="4637" max="4637" width="14.5703125" style="41" customWidth="1"/>
    <col min="4638" max="4638" width="9.5703125" style="41" bestFit="1" customWidth="1"/>
    <col min="4639" max="4865" width="8.85546875" style="41"/>
    <col min="4866" max="4866" width="5.28515625" style="41" customWidth="1"/>
    <col min="4867" max="4867" width="9" style="41" customWidth="1"/>
    <col min="4868" max="4868" width="14" style="41" customWidth="1"/>
    <col min="4869" max="4869" width="27" style="41" bestFit="1" customWidth="1"/>
    <col min="4870" max="4870" width="26.28515625" style="41" customWidth="1"/>
    <col min="4871" max="4871" width="11" style="41" customWidth="1"/>
    <col min="4872" max="4872" width="11.42578125" style="41" customWidth="1"/>
    <col min="4873" max="4873" width="9.28515625" style="41" customWidth="1"/>
    <col min="4874" max="4874" width="10" style="41" customWidth="1"/>
    <col min="4875" max="4875" width="9.85546875" style="41" customWidth="1"/>
    <col min="4876" max="4876" width="11.7109375" style="41" customWidth="1"/>
    <col min="4877" max="4877" width="11" style="41" customWidth="1"/>
    <col min="4878" max="4878" width="10.42578125" style="41" bestFit="1" customWidth="1"/>
    <col min="4879" max="4880" width="11" style="41" customWidth="1"/>
    <col min="4881" max="4882" width="17" style="41" customWidth="1"/>
    <col min="4883" max="4883" width="12.28515625" style="41" customWidth="1"/>
    <col min="4884" max="4884" width="15.5703125" style="41" customWidth="1"/>
    <col min="4885" max="4885" width="15" style="41" customWidth="1"/>
    <col min="4886" max="4886" width="26.140625" style="41" customWidth="1"/>
    <col min="4887" max="4887" width="12.85546875" style="41" customWidth="1"/>
    <col min="4888" max="4888" width="13.42578125" style="41" customWidth="1"/>
    <col min="4889" max="4889" width="10.7109375" style="41" customWidth="1"/>
    <col min="4890" max="4890" width="10.140625" style="41" customWidth="1"/>
    <col min="4891" max="4891" width="11.7109375" style="41" customWidth="1"/>
    <col min="4892" max="4892" width="13.140625" style="41" customWidth="1"/>
    <col min="4893" max="4893" width="14.5703125" style="41" customWidth="1"/>
    <col min="4894" max="4894" width="9.5703125" style="41" bestFit="1" customWidth="1"/>
    <col min="4895" max="5121" width="8.85546875" style="41"/>
    <col min="5122" max="5122" width="5.28515625" style="41" customWidth="1"/>
    <col min="5123" max="5123" width="9" style="41" customWidth="1"/>
    <col min="5124" max="5124" width="14" style="41" customWidth="1"/>
    <col min="5125" max="5125" width="27" style="41" bestFit="1" customWidth="1"/>
    <col min="5126" max="5126" width="26.28515625" style="41" customWidth="1"/>
    <col min="5127" max="5127" width="11" style="41" customWidth="1"/>
    <col min="5128" max="5128" width="11.42578125" style="41" customWidth="1"/>
    <col min="5129" max="5129" width="9.28515625" style="41" customWidth="1"/>
    <col min="5130" max="5130" width="10" style="41" customWidth="1"/>
    <col min="5131" max="5131" width="9.85546875" style="41" customWidth="1"/>
    <col min="5132" max="5132" width="11.7109375" style="41" customWidth="1"/>
    <col min="5133" max="5133" width="11" style="41" customWidth="1"/>
    <col min="5134" max="5134" width="10.42578125" style="41" bestFit="1" customWidth="1"/>
    <col min="5135" max="5136" width="11" style="41" customWidth="1"/>
    <col min="5137" max="5138" width="17" style="41" customWidth="1"/>
    <col min="5139" max="5139" width="12.28515625" style="41" customWidth="1"/>
    <col min="5140" max="5140" width="15.5703125" style="41" customWidth="1"/>
    <col min="5141" max="5141" width="15" style="41" customWidth="1"/>
    <col min="5142" max="5142" width="26.140625" style="41" customWidth="1"/>
    <col min="5143" max="5143" width="12.85546875" style="41" customWidth="1"/>
    <col min="5144" max="5144" width="13.42578125" style="41" customWidth="1"/>
    <col min="5145" max="5145" width="10.7109375" style="41" customWidth="1"/>
    <col min="5146" max="5146" width="10.140625" style="41" customWidth="1"/>
    <col min="5147" max="5147" width="11.7109375" style="41" customWidth="1"/>
    <col min="5148" max="5148" width="13.140625" style="41" customWidth="1"/>
    <col min="5149" max="5149" width="14.5703125" style="41" customWidth="1"/>
    <col min="5150" max="5150" width="9.5703125" style="41" bestFit="1" customWidth="1"/>
    <col min="5151" max="5377" width="8.85546875" style="41"/>
    <col min="5378" max="5378" width="5.28515625" style="41" customWidth="1"/>
    <col min="5379" max="5379" width="9" style="41" customWidth="1"/>
    <col min="5380" max="5380" width="14" style="41" customWidth="1"/>
    <col min="5381" max="5381" width="27" style="41" bestFit="1" customWidth="1"/>
    <col min="5382" max="5382" width="26.28515625" style="41" customWidth="1"/>
    <col min="5383" max="5383" width="11" style="41" customWidth="1"/>
    <col min="5384" max="5384" width="11.42578125" style="41" customWidth="1"/>
    <col min="5385" max="5385" width="9.28515625" style="41" customWidth="1"/>
    <col min="5386" max="5386" width="10" style="41" customWidth="1"/>
    <col min="5387" max="5387" width="9.85546875" style="41" customWidth="1"/>
    <col min="5388" max="5388" width="11.7109375" style="41" customWidth="1"/>
    <col min="5389" max="5389" width="11" style="41" customWidth="1"/>
    <col min="5390" max="5390" width="10.42578125" style="41" bestFit="1" customWidth="1"/>
    <col min="5391" max="5392" width="11" style="41" customWidth="1"/>
    <col min="5393" max="5394" width="17" style="41" customWidth="1"/>
    <col min="5395" max="5395" width="12.28515625" style="41" customWidth="1"/>
    <col min="5396" max="5396" width="15.5703125" style="41" customWidth="1"/>
    <col min="5397" max="5397" width="15" style="41" customWidth="1"/>
    <col min="5398" max="5398" width="26.140625" style="41" customWidth="1"/>
    <col min="5399" max="5399" width="12.85546875" style="41" customWidth="1"/>
    <col min="5400" max="5400" width="13.42578125" style="41" customWidth="1"/>
    <col min="5401" max="5401" width="10.7109375" style="41" customWidth="1"/>
    <col min="5402" max="5402" width="10.140625" style="41" customWidth="1"/>
    <col min="5403" max="5403" width="11.7109375" style="41" customWidth="1"/>
    <col min="5404" max="5404" width="13.140625" style="41" customWidth="1"/>
    <col min="5405" max="5405" width="14.5703125" style="41" customWidth="1"/>
    <col min="5406" max="5406" width="9.5703125" style="41" bestFit="1" customWidth="1"/>
    <col min="5407" max="5633" width="8.85546875" style="41"/>
    <col min="5634" max="5634" width="5.28515625" style="41" customWidth="1"/>
    <col min="5635" max="5635" width="9" style="41" customWidth="1"/>
    <col min="5636" max="5636" width="14" style="41" customWidth="1"/>
    <col min="5637" max="5637" width="27" style="41" bestFit="1" customWidth="1"/>
    <col min="5638" max="5638" width="26.28515625" style="41" customWidth="1"/>
    <col min="5639" max="5639" width="11" style="41" customWidth="1"/>
    <col min="5640" max="5640" width="11.42578125" style="41" customWidth="1"/>
    <col min="5641" max="5641" width="9.28515625" style="41" customWidth="1"/>
    <col min="5642" max="5642" width="10" style="41" customWidth="1"/>
    <col min="5643" max="5643" width="9.85546875" style="41" customWidth="1"/>
    <col min="5644" max="5644" width="11.7109375" style="41" customWidth="1"/>
    <col min="5645" max="5645" width="11" style="41" customWidth="1"/>
    <col min="5646" max="5646" width="10.42578125" style="41" bestFit="1" customWidth="1"/>
    <col min="5647" max="5648" width="11" style="41" customWidth="1"/>
    <col min="5649" max="5650" width="17" style="41" customWidth="1"/>
    <col min="5651" max="5651" width="12.28515625" style="41" customWidth="1"/>
    <col min="5652" max="5652" width="15.5703125" style="41" customWidth="1"/>
    <col min="5653" max="5653" width="15" style="41" customWidth="1"/>
    <col min="5654" max="5654" width="26.140625" style="41" customWidth="1"/>
    <col min="5655" max="5655" width="12.85546875" style="41" customWidth="1"/>
    <col min="5656" max="5656" width="13.42578125" style="41" customWidth="1"/>
    <col min="5657" max="5657" width="10.7109375" style="41" customWidth="1"/>
    <col min="5658" max="5658" width="10.140625" style="41" customWidth="1"/>
    <col min="5659" max="5659" width="11.7109375" style="41" customWidth="1"/>
    <col min="5660" max="5660" width="13.140625" style="41" customWidth="1"/>
    <col min="5661" max="5661" width="14.5703125" style="41" customWidth="1"/>
    <col min="5662" max="5662" width="9.5703125" style="41" bestFit="1" customWidth="1"/>
    <col min="5663" max="5889" width="8.85546875" style="41"/>
    <col min="5890" max="5890" width="5.28515625" style="41" customWidth="1"/>
    <col min="5891" max="5891" width="9" style="41" customWidth="1"/>
    <col min="5892" max="5892" width="14" style="41" customWidth="1"/>
    <col min="5893" max="5893" width="27" style="41" bestFit="1" customWidth="1"/>
    <col min="5894" max="5894" width="26.28515625" style="41" customWidth="1"/>
    <col min="5895" max="5895" width="11" style="41" customWidth="1"/>
    <col min="5896" max="5896" width="11.42578125" style="41" customWidth="1"/>
    <col min="5897" max="5897" width="9.28515625" style="41" customWidth="1"/>
    <col min="5898" max="5898" width="10" style="41" customWidth="1"/>
    <col min="5899" max="5899" width="9.85546875" style="41" customWidth="1"/>
    <col min="5900" max="5900" width="11.7109375" style="41" customWidth="1"/>
    <col min="5901" max="5901" width="11" style="41" customWidth="1"/>
    <col min="5902" max="5902" width="10.42578125" style="41" bestFit="1" customWidth="1"/>
    <col min="5903" max="5904" width="11" style="41" customWidth="1"/>
    <col min="5905" max="5906" width="17" style="41" customWidth="1"/>
    <col min="5907" max="5907" width="12.28515625" style="41" customWidth="1"/>
    <col min="5908" max="5908" width="15.5703125" style="41" customWidth="1"/>
    <col min="5909" max="5909" width="15" style="41" customWidth="1"/>
    <col min="5910" max="5910" width="26.140625" style="41" customWidth="1"/>
    <col min="5911" max="5911" width="12.85546875" style="41" customWidth="1"/>
    <col min="5912" max="5912" width="13.42578125" style="41" customWidth="1"/>
    <col min="5913" max="5913" width="10.7109375" style="41" customWidth="1"/>
    <col min="5914" max="5914" width="10.140625" style="41" customWidth="1"/>
    <col min="5915" max="5915" width="11.7109375" style="41" customWidth="1"/>
    <col min="5916" max="5916" width="13.140625" style="41" customWidth="1"/>
    <col min="5917" max="5917" width="14.5703125" style="41" customWidth="1"/>
    <col min="5918" max="5918" width="9.5703125" style="41" bestFit="1" customWidth="1"/>
    <col min="5919" max="6145" width="8.85546875" style="41"/>
    <col min="6146" max="6146" width="5.28515625" style="41" customWidth="1"/>
    <col min="6147" max="6147" width="9" style="41" customWidth="1"/>
    <col min="6148" max="6148" width="14" style="41" customWidth="1"/>
    <col min="6149" max="6149" width="27" style="41" bestFit="1" customWidth="1"/>
    <col min="6150" max="6150" width="26.28515625" style="41" customWidth="1"/>
    <col min="6151" max="6151" width="11" style="41" customWidth="1"/>
    <col min="6152" max="6152" width="11.42578125" style="41" customWidth="1"/>
    <col min="6153" max="6153" width="9.28515625" style="41" customWidth="1"/>
    <col min="6154" max="6154" width="10" style="41" customWidth="1"/>
    <col min="6155" max="6155" width="9.85546875" style="41" customWidth="1"/>
    <col min="6156" max="6156" width="11.7109375" style="41" customWidth="1"/>
    <col min="6157" max="6157" width="11" style="41" customWidth="1"/>
    <col min="6158" max="6158" width="10.42578125" style="41" bestFit="1" customWidth="1"/>
    <col min="6159" max="6160" width="11" style="41" customWidth="1"/>
    <col min="6161" max="6162" width="17" style="41" customWidth="1"/>
    <col min="6163" max="6163" width="12.28515625" style="41" customWidth="1"/>
    <col min="6164" max="6164" width="15.5703125" style="41" customWidth="1"/>
    <col min="6165" max="6165" width="15" style="41" customWidth="1"/>
    <col min="6166" max="6166" width="26.140625" style="41" customWidth="1"/>
    <col min="6167" max="6167" width="12.85546875" style="41" customWidth="1"/>
    <col min="6168" max="6168" width="13.42578125" style="41" customWidth="1"/>
    <col min="6169" max="6169" width="10.7109375" style="41" customWidth="1"/>
    <col min="6170" max="6170" width="10.140625" style="41" customWidth="1"/>
    <col min="6171" max="6171" width="11.7109375" style="41" customWidth="1"/>
    <col min="6172" max="6172" width="13.140625" style="41" customWidth="1"/>
    <col min="6173" max="6173" width="14.5703125" style="41" customWidth="1"/>
    <col min="6174" max="6174" width="9.5703125" style="41" bestFit="1" customWidth="1"/>
    <col min="6175" max="6401" width="8.85546875" style="41"/>
    <col min="6402" max="6402" width="5.28515625" style="41" customWidth="1"/>
    <col min="6403" max="6403" width="9" style="41" customWidth="1"/>
    <col min="6404" max="6404" width="14" style="41" customWidth="1"/>
    <col min="6405" max="6405" width="27" style="41" bestFit="1" customWidth="1"/>
    <col min="6406" max="6406" width="26.28515625" style="41" customWidth="1"/>
    <col min="6407" max="6407" width="11" style="41" customWidth="1"/>
    <col min="6408" max="6408" width="11.42578125" style="41" customWidth="1"/>
    <col min="6409" max="6409" width="9.28515625" style="41" customWidth="1"/>
    <col min="6410" max="6410" width="10" style="41" customWidth="1"/>
    <col min="6411" max="6411" width="9.85546875" style="41" customWidth="1"/>
    <col min="6412" max="6412" width="11.7109375" style="41" customWidth="1"/>
    <col min="6413" max="6413" width="11" style="41" customWidth="1"/>
    <col min="6414" max="6414" width="10.42578125" style="41" bestFit="1" customWidth="1"/>
    <col min="6415" max="6416" width="11" style="41" customWidth="1"/>
    <col min="6417" max="6418" width="17" style="41" customWidth="1"/>
    <col min="6419" max="6419" width="12.28515625" style="41" customWidth="1"/>
    <col min="6420" max="6420" width="15.5703125" style="41" customWidth="1"/>
    <col min="6421" max="6421" width="15" style="41" customWidth="1"/>
    <col min="6422" max="6422" width="26.140625" style="41" customWidth="1"/>
    <col min="6423" max="6423" width="12.85546875" style="41" customWidth="1"/>
    <col min="6424" max="6424" width="13.42578125" style="41" customWidth="1"/>
    <col min="6425" max="6425" width="10.7109375" style="41" customWidth="1"/>
    <col min="6426" max="6426" width="10.140625" style="41" customWidth="1"/>
    <col min="6427" max="6427" width="11.7109375" style="41" customWidth="1"/>
    <col min="6428" max="6428" width="13.140625" style="41" customWidth="1"/>
    <col min="6429" max="6429" width="14.5703125" style="41" customWidth="1"/>
    <col min="6430" max="6430" width="9.5703125" style="41" bestFit="1" customWidth="1"/>
    <col min="6431" max="6657" width="8.85546875" style="41"/>
    <col min="6658" max="6658" width="5.28515625" style="41" customWidth="1"/>
    <col min="6659" max="6659" width="9" style="41" customWidth="1"/>
    <col min="6660" max="6660" width="14" style="41" customWidth="1"/>
    <col min="6661" max="6661" width="27" style="41" bestFit="1" customWidth="1"/>
    <col min="6662" max="6662" width="26.28515625" style="41" customWidth="1"/>
    <col min="6663" max="6663" width="11" style="41" customWidth="1"/>
    <col min="6664" max="6664" width="11.42578125" style="41" customWidth="1"/>
    <col min="6665" max="6665" width="9.28515625" style="41" customWidth="1"/>
    <col min="6666" max="6666" width="10" style="41" customWidth="1"/>
    <col min="6667" max="6667" width="9.85546875" style="41" customWidth="1"/>
    <col min="6668" max="6668" width="11.7109375" style="41" customWidth="1"/>
    <col min="6669" max="6669" width="11" style="41" customWidth="1"/>
    <col min="6670" max="6670" width="10.42578125" style="41" bestFit="1" customWidth="1"/>
    <col min="6671" max="6672" width="11" style="41" customWidth="1"/>
    <col min="6673" max="6674" width="17" style="41" customWidth="1"/>
    <col min="6675" max="6675" width="12.28515625" style="41" customWidth="1"/>
    <col min="6676" max="6676" width="15.5703125" style="41" customWidth="1"/>
    <col min="6677" max="6677" width="15" style="41" customWidth="1"/>
    <col min="6678" max="6678" width="26.140625" style="41" customWidth="1"/>
    <col min="6679" max="6679" width="12.85546875" style="41" customWidth="1"/>
    <col min="6680" max="6680" width="13.42578125" style="41" customWidth="1"/>
    <col min="6681" max="6681" width="10.7109375" style="41" customWidth="1"/>
    <col min="6682" max="6682" width="10.140625" style="41" customWidth="1"/>
    <col min="6683" max="6683" width="11.7109375" style="41" customWidth="1"/>
    <col min="6684" max="6684" width="13.140625" style="41" customWidth="1"/>
    <col min="6685" max="6685" width="14.5703125" style="41" customWidth="1"/>
    <col min="6686" max="6686" width="9.5703125" style="41" bestFit="1" customWidth="1"/>
    <col min="6687" max="6913" width="8.85546875" style="41"/>
    <col min="6914" max="6914" width="5.28515625" style="41" customWidth="1"/>
    <col min="6915" max="6915" width="9" style="41" customWidth="1"/>
    <col min="6916" max="6916" width="14" style="41" customWidth="1"/>
    <col min="6917" max="6917" width="27" style="41" bestFit="1" customWidth="1"/>
    <col min="6918" max="6918" width="26.28515625" style="41" customWidth="1"/>
    <col min="6919" max="6919" width="11" style="41" customWidth="1"/>
    <col min="6920" max="6920" width="11.42578125" style="41" customWidth="1"/>
    <col min="6921" max="6921" width="9.28515625" style="41" customWidth="1"/>
    <col min="6922" max="6922" width="10" style="41" customWidth="1"/>
    <col min="6923" max="6923" width="9.85546875" style="41" customWidth="1"/>
    <col min="6924" max="6924" width="11.7109375" style="41" customWidth="1"/>
    <col min="6925" max="6925" width="11" style="41" customWidth="1"/>
    <col min="6926" max="6926" width="10.42578125" style="41" bestFit="1" customWidth="1"/>
    <col min="6927" max="6928" width="11" style="41" customWidth="1"/>
    <col min="6929" max="6930" width="17" style="41" customWidth="1"/>
    <col min="6931" max="6931" width="12.28515625" style="41" customWidth="1"/>
    <col min="6932" max="6932" width="15.5703125" style="41" customWidth="1"/>
    <col min="6933" max="6933" width="15" style="41" customWidth="1"/>
    <col min="6934" max="6934" width="26.140625" style="41" customWidth="1"/>
    <col min="6935" max="6935" width="12.85546875" style="41" customWidth="1"/>
    <col min="6936" max="6936" width="13.42578125" style="41" customWidth="1"/>
    <col min="6937" max="6937" width="10.7109375" style="41" customWidth="1"/>
    <col min="6938" max="6938" width="10.140625" style="41" customWidth="1"/>
    <col min="6939" max="6939" width="11.7109375" style="41" customWidth="1"/>
    <col min="6940" max="6940" width="13.140625" style="41" customWidth="1"/>
    <col min="6941" max="6941" width="14.5703125" style="41" customWidth="1"/>
    <col min="6942" max="6942" width="9.5703125" style="41" bestFit="1" customWidth="1"/>
    <col min="6943" max="7169" width="8.85546875" style="41"/>
    <col min="7170" max="7170" width="5.28515625" style="41" customWidth="1"/>
    <col min="7171" max="7171" width="9" style="41" customWidth="1"/>
    <col min="7172" max="7172" width="14" style="41" customWidth="1"/>
    <col min="7173" max="7173" width="27" style="41" bestFit="1" customWidth="1"/>
    <col min="7174" max="7174" width="26.28515625" style="41" customWidth="1"/>
    <col min="7175" max="7175" width="11" style="41" customWidth="1"/>
    <col min="7176" max="7176" width="11.42578125" style="41" customWidth="1"/>
    <col min="7177" max="7177" width="9.28515625" style="41" customWidth="1"/>
    <col min="7178" max="7178" width="10" style="41" customWidth="1"/>
    <col min="7179" max="7179" width="9.85546875" style="41" customWidth="1"/>
    <col min="7180" max="7180" width="11.7109375" style="41" customWidth="1"/>
    <col min="7181" max="7181" width="11" style="41" customWidth="1"/>
    <col min="7182" max="7182" width="10.42578125" style="41" bestFit="1" customWidth="1"/>
    <col min="7183" max="7184" width="11" style="41" customWidth="1"/>
    <col min="7185" max="7186" width="17" style="41" customWidth="1"/>
    <col min="7187" max="7187" width="12.28515625" style="41" customWidth="1"/>
    <col min="7188" max="7188" width="15.5703125" style="41" customWidth="1"/>
    <col min="7189" max="7189" width="15" style="41" customWidth="1"/>
    <col min="7190" max="7190" width="26.140625" style="41" customWidth="1"/>
    <col min="7191" max="7191" width="12.85546875" style="41" customWidth="1"/>
    <col min="7192" max="7192" width="13.42578125" style="41" customWidth="1"/>
    <col min="7193" max="7193" width="10.7109375" style="41" customWidth="1"/>
    <col min="7194" max="7194" width="10.140625" style="41" customWidth="1"/>
    <col min="7195" max="7195" width="11.7109375" style="41" customWidth="1"/>
    <col min="7196" max="7196" width="13.140625" style="41" customWidth="1"/>
    <col min="7197" max="7197" width="14.5703125" style="41" customWidth="1"/>
    <col min="7198" max="7198" width="9.5703125" style="41" bestFit="1" customWidth="1"/>
    <col min="7199" max="7425" width="8.85546875" style="41"/>
    <col min="7426" max="7426" width="5.28515625" style="41" customWidth="1"/>
    <col min="7427" max="7427" width="9" style="41" customWidth="1"/>
    <col min="7428" max="7428" width="14" style="41" customWidth="1"/>
    <col min="7429" max="7429" width="27" style="41" bestFit="1" customWidth="1"/>
    <col min="7430" max="7430" width="26.28515625" style="41" customWidth="1"/>
    <col min="7431" max="7431" width="11" style="41" customWidth="1"/>
    <col min="7432" max="7432" width="11.42578125" style="41" customWidth="1"/>
    <col min="7433" max="7433" width="9.28515625" style="41" customWidth="1"/>
    <col min="7434" max="7434" width="10" style="41" customWidth="1"/>
    <col min="7435" max="7435" width="9.85546875" style="41" customWidth="1"/>
    <col min="7436" max="7436" width="11.7109375" style="41" customWidth="1"/>
    <col min="7437" max="7437" width="11" style="41" customWidth="1"/>
    <col min="7438" max="7438" width="10.42578125" style="41" bestFit="1" customWidth="1"/>
    <col min="7439" max="7440" width="11" style="41" customWidth="1"/>
    <col min="7441" max="7442" width="17" style="41" customWidth="1"/>
    <col min="7443" max="7443" width="12.28515625" style="41" customWidth="1"/>
    <col min="7444" max="7444" width="15.5703125" style="41" customWidth="1"/>
    <col min="7445" max="7445" width="15" style="41" customWidth="1"/>
    <col min="7446" max="7446" width="26.140625" style="41" customWidth="1"/>
    <col min="7447" max="7447" width="12.85546875" style="41" customWidth="1"/>
    <col min="7448" max="7448" width="13.42578125" style="41" customWidth="1"/>
    <col min="7449" max="7449" width="10.7109375" style="41" customWidth="1"/>
    <col min="7450" max="7450" width="10.140625" style="41" customWidth="1"/>
    <col min="7451" max="7451" width="11.7109375" style="41" customWidth="1"/>
    <col min="7452" max="7452" width="13.140625" style="41" customWidth="1"/>
    <col min="7453" max="7453" width="14.5703125" style="41" customWidth="1"/>
    <col min="7454" max="7454" width="9.5703125" style="41" bestFit="1" customWidth="1"/>
    <col min="7455" max="7681" width="8.85546875" style="41"/>
    <col min="7682" max="7682" width="5.28515625" style="41" customWidth="1"/>
    <col min="7683" max="7683" width="9" style="41" customWidth="1"/>
    <col min="7684" max="7684" width="14" style="41" customWidth="1"/>
    <col min="7685" max="7685" width="27" style="41" bestFit="1" customWidth="1"/>
    <col min="7686" max="7686" width="26.28515625" style="41" customWidth="1"/>
    <col min="7687" max="7687" width="11" style="41" customWidth="1"/>
    <col min="7688" max="7688" width="11.42578125" style="41" customWidth="1"/>
    <col min="7689" max="7689" width="9.28515625" style="41" customWidth="1"/>
    <col min="7690" max="7690" width="10" style="41" customWidth="1"/>
    <col min="7691" max="7691" width="9.85546875" style="41" customWidth="1"/>
    <col min="7692" max="7692" width="11.7109375" style="41" customWidth="1"/>
    <col min="7693" max="7693" width="11" style="41" customWidth="1"/>
    <col min="7694" max="7694" width="10.42578125" style="41" bestFit="1" customWidth="1"/>
    <col min="7695" max="7696" width="11" style="41" customWidth="1"/>
    <col min="7697" max="7698" width="17" style="41" customWidth="1"/>
    <col min="7699" max="7699" width="12.28515625" style="41" customWidth="1"/>
    <col min="7700" max="7700" width="15.5703125" style="41" customWidth="1"/>
    <col min="7701" max="7701" width="15" style="41" customWidth="1"/>
    <col min="7702" max="7702" width="26.140625" style="41" customWidth="1"/>
    <col min="7703" max="7703" width="12.85546875" style="41" customWidth="1"/>
    <col min="7704" max="7704" width="13.42578125" style="41" customWidth="1"/>
    <col min="7705" max="7705" width="10.7109375" style="41" customWidth="1"/>
    <col min="7706" max="7706" width="10.140625" style="41" customWidth="1"/>
    <col min="7707" max="7707" width="11.7109375" style="41" customWidth="1"/>
    <col min="7708" max="7708" width="13.140625" style="41" customWidth="1"/>
    <col min="7709" max="7709" width="14.5703125" style="41" customWidth="1"/>
    <col min="7710" max="7710" width="9.5703125" style="41" bestFit="1" customWidth="1"/>
    <col min="7711" max="7937" width="8.85546875" style="41"/>
    <col min="7938" max="7938" width="5.28515625" style="41" customWidth="1"/>
    <col min="7939" max="7939" width="9" style="41" customWidth="1"/>
    <col min="7940" max="7940" width="14" style="41" customWidth="1"/>
    <col min="7941" max="7941" width="27" style="41" bestFit="1" customWidth="1"/>
    <col min="7942" max="7942" width="26.28515625" style="41" customWidth="1"/>
    <col min="7943" max="7943" width="11" style="41" customWidth="1"/>
    <col min="7944" max="7944" width="11.42578125" style="41" customWidth="1"/>
    <col min="7945" max="7945" width="9.28515625" style="41" customWidth="1"/>
    <col min="7946" max="7946" width="10" style="41" customWidth="1"/>
    <col min="7947" max="7947" width="9.85546875" style="41" customWidth="1"/>
    <col min="7948" max="7948" width="11.7109375" style="41" customWidth="1"/>
    <col min="7949" max="7949" width="11" style="41" customWidth="1"/>
    <col min="7950" max="7950" width="10.42578125" style="41" bestFit="1" customWidth="1"/>
    <col min="7951" max="7952" width="11" style="41" customWidth="1"/>
    <col min="7953" max="7954" width="17" style="41" customWidth="1"/>
    <col min="7955" max="7955" width="12.28515625" style="41" customWidth="1"/>
    <col min="7956" max="7956" width="15.5703125" style="41" customWidth="1"/>
    <col min="7957" max="7957" width="15" style="41" customWidth="1"/>
    <col min="7958" max="7958" width="26.140625" style="41" customWidth="1"/>
    <col min="7959" max="7959" width="12.85546875" style="41" customWidth="1"/>
    <col min="7960" max="7960" width="13.42578125" style="41" customWidth="1"/>
    <col min="7961" max="7961" width="10.7109375" style="41" customWidth="1"/>
    <col min="7962" max="7962" width="10.140625" style="41" customWidth="1"/>
    <col min="7963" max="7963" width="11.7109375" style="41" customWidth="1"/>
    <col min="7964" max="7964" width="13.140625" style="41" customWidth="1"/>
    <col min="7965" max="7965" width="14.5703125" style="41" customWidth="1"/>
    <col min="7966" max="7966" width="9.5703125" style="41" bestFit="1" customWidth="1"/>
    <col min="7967" max="8193" width="8.85546875" style="41"/>
    <col min="8194" max="8194" width="5.28515625" style="41" customWidth="1"/>
    <col min="8195" max="8195" width="9" style="41" customWidth="1"/>
    <col min="8196" max="8196" width="14" style="41" customWidth="1"/>
    <col min="8197" max="8197" width="27" style="41" bestFit="1" customWidth="1"/>
    <col min="8198" max="8198" width="26.28515625" style="41" customWidth="1"/>
    <col min="8199" max="8199" width="11" style="41" customWidth="1"/>
    <col min="8200" max="8200" width="11.42578125" style="41" customWidth="1"/>
    <col min="8201" max="8201" width="9.28515625" style="41" customWidth="1"/>
    <col min="8202" max="8202" width="10" style="41" customWidth="1"/>
    <col min="8203" max="8203" width="9.85546875" style="41" customWidth="1"/>
    <col min="8204" max="8204" width="11.7109375" style="41" customWidth="1"/>
    <col min="8205" max="8205" width="11" style="41" customWidth="1"/>
    <col min="8206" max="8206" width="10.42578125" style="41" bestFit="1" customWidth="1"/>
    <col min="8207" max="8208" width="11" style="41" customWidth="1"/>
    <col min="8209" max="8210" width="17" style="41" customWidth="1"/>
    <col min="8211" max="8211" width="12.28515625" style="41" customWidth="1"/>
    <col min="8212" max="8212" width="15.5703125" style="41" customWidth="1"/>
    <col min="8213" max="8213" width="15" style="41" customWidth="1"/>
    <col min="8214" max="8214" width="26.140625" style="41" customWidth="1"/>
    <col min="8215" max="8215" width="12.85546875" style="41" customWidth="1"/>
    <col min="8216" max="8216" width="13.42578125" style="41" customWidth="1"/>
    <col min="8217" max="8217" width="10.7109375" style="41" customWidth="1"/>
    <col min="8218" max="8218" width="10.140625" style="41" customWidth="1"/>
    <col min="8219" max="8219" width="11.7109375" style="41" customWidth="1"/>
    <col min="8220" max="8220" width="13.140625" style="41" customWidth="1"/>
    <col min="8221" max="8221" width="14.5703125" style="41" customWidth="1"/>
    <col min="8222" max="8222" width="9.5703125" style="41" bestFit="1" customWidth="1"/>
    <col min="8223" max="8449" width="8.85546875" style="41"/>
    <col min="8450" max="8450" width="5.28515625" style="41" customWidth="1"/>
    <col min="8451" max="8451" width="9" style="41" customWidth="1"/>
    <col min="8452" max="8452" width="14" style="41" customWidth="1"/>
    <col min="8453" max="8453" width="27" style="41" bestFit="1" customWidth="1"/>
    <col min="8454" max="8454" width="26.28515625" style="41" customWidth="1"/>
    <col min="8455" max="8455" width="11" style="41" customWidth="1"/>
    <col min="8456" max="8456" width="11.42578125" style="41" customWidth="1"/>
    <col min="8457" max="8457" width="9.28515625" style="41" customWidth="1"/>
    <col min="8458" max="8458" width="10" style="41" customWidth="1"/>
    <col min="8459" max="8459" width="9.85546875" style="41" customWidth="1"/>
    <col min="8460" max="8460" width="11.7109375" style="41" customWidth="1"/>
    <col min="8461" max="8461" width="11" style="41" customWidth="1"/>
    <col min="8462" max="8462" width="10.42578125" style="41" bestFit="1" customWidth="1"/>
    <col min="8463" max="8464" width="11" style="41" customWidth="1"/>
    <col min="8465" max="8466" width="17" style="41" customWidth="1"/>
    <col min="8467" max="8467" width="12.28515625" style="41" customWidth="1"/>
    <col min="8468" max="8468" width="15.5703125" style="41" customWidth="1"/>
    <col min="8469" max="8469" width="15" style="41" customWidth="1"/>
    <col min="8470" max="8470" width="26.140625" style="41" customWidth="1"/>
    <col min="8471" max="8471" width="12.85546875" style="41" customWidth="1"/>
    <col min="8472" max="8472" width="13.42578125" style="41" customWidth="1"/>
    <col min="8473" max="8473" width="10.7109375" style="41" customWidth="1"/>
    <col min="8474" max="8474" width="10.140625" style="41" customWidth="1"/>
    <col min="8475" max="8475" width="11.7109375" style="41" customWidth="1"/>
    <col min="8476" max="8476" width="13.140625" style="41" customWidth="1"/>
    <col min="8477" max="8477" width="14.5703125" style="41" customWidth="1"/>
    <col min="8478" max="8478" width="9.5703125" style="41" bestFit="1" customWidth="1"/>
    <col min="8479" max="8705" width="8.85546875" style="41"/>
    <col min="8706" max="8706" width="5.28515625" style="41" customWidth="1"/>
    <col min="8707" max="8707" width="9" style="41" customWidth="1"/>
    <col min="8708" max="8708" width="14" style="41" customWidth="1"/>
    <col min="8709" max="8709" width="27" style="41" bestFit="1" customWidth="1"/>
    <col min="8710" max="8710" width="26.28515625" style="41" customWidth="1"/>
    <col min="8711" max="8711" width="11" style="41" customWidth="1"/>
    <col min="8712" max="8712" width="11.42578125" style="41" customWidth="1"/>
    <col min="8713" max="8713" width="9.28515625" style="41" customWidth="1"/>
    <col min="8714" max="8714" width="10" style="41" customWidth="1"/>
    <col min="8715" max="8715" width="9.85546875" style="41" customWidth="1"/>
    <col min="8716" max="8716" width="11.7109375" style="41" customWidth="1"/>
    <col min="8717" max="8717" width="11" style="41" customWidth="1"/>
    <col min="8718" max="8718" width="10.42578125" style="41" bestFit="1" customWidth="1"/>
    <col min="8719" max="8720" width="11" style="41" customWidth="1"/>
    <col min="8721" max="8722" width="17" style="41" customWidth="1"/>
    <col min="8723" max="8723" width="12.28515625" style="41" customWidth="1"/>
    <col min="8724" max="8724" width="15.5703125" style="41" customWidth="1"/>
    <col min="8725" max="8725" width="15" style="41" customWidth="1"/>
    <col min="8726" max="8726" width="26.140625" style="41" customWidth="1"/>
    <col min="8727" max="8727" width="12.85546875" style="41" customWidth="1"/>
    <col min="8728" max="8728" width="13.42578125" style="41" customWidth="1"/>
    <col min="8729" max="8729" width="10.7109375" style="41" customWidth="1"/>
    <col min="8730" max="8730" width="10.140625" style="41" customWidth="1"/>
    <col min="8731" max="8731" width="11.7109375" style="41" customWidth="1"/>
    <col min="8732" max="8732" width="13.140625" style="41" customWidth="1"/>
    <col min="8733" max="8733" width="14.5703125" style="41" customWidth="1"/>
    <col min="8734" max="8734" width="9.5703125" style="41" bestFit="1" customWidth="1"/>
    <col min="8735" max="8961" width="8.85546875" style="41"/>
    <col min="8962" max="8962" width="5.28515625" style="41" customWidth="1"/>
    <col min="8963" max="8963" width="9" style="41" customWidth="1"/>
    <col min="8964" max="8964" width="14" style="41" customWidth="1"/>
    <col min="8965" max="8965" width="27" style="41" bestFit="1" customWidth="1"/>
    <col min="8966" max="8966" width="26.28515625" style="41" customWidth="1"/>
    <col min="8967" max="8967" width="11" style="41" customWidth="1"/>
    <col min="8968" max="8968" width="11.42578125" style="41" customWidth="1"/>
    <col min="8969" max="8969" width="9.28515625" style="41" customWidth="1"/>
    <col min="8970" max="8970" width="10" style="41" customWidth="1"/>
    <col min="8971" max="8971" width="9.85546875" style="41" customWidth="1"/>
    <col min="8972" max="8972" width="11.7109375" style="41" customWidth="1"/>
    <col min="8973" max="8973" width="11" style="41" customWidth="1"/>
    <col min="8974" max="8974" width="10.42578125" style="41" bestFit="1" customWidth="1"/>
    <col min="8975" max="8976" width="11" style="41" customWidth="1"/>
    <col min="8977" max="8978" width="17" style="41" customWidth="1"/>
    <col min="8979" max="8979" width="12.28515625" style="41" customWidth="1"/>
    <col min="8980" max="8980" width="15.5703125" style="41" customWidth="1"/>
    <col min="8981" max="8981" width="15" style="41" customWidth="1"/>
    <col min="8982" max="8982" width="26.140625" style="41" customWidth="1"/>
    <col min="8983" max="8983" width="12.85546875" style="41" customWidth="1"/>
    <col min="8984" max="8984" width="13.42578125" style="41" customWidth="1"/>
    <col min="8985" max="8985" width="10.7109375" style="41" customWidth="1"/>
    <col min="8986" max="8986" width="10.140625" style="41" customWidth="1"/>
    <col min="8987" max="8987" width="11.7109375" style="41" customWidth="1"/>
    <col min="8988" max="8988" width="13.140625" style="41" customWidth="1"/>
    <col min="8989" max="8989" width="14.5703125" style="41" customWidth="1"/>
    <col min="8990" max="8990" width="9.5703125" style="41" bestFit="1" customWidth="1"/>
    <col min="8991" max="9217" width="8.85546875" style="41"/>
    <col min="9218" max="9218" width="5.28515625" style="41" customWidth="1"/>
    <col min="9219" max="9219" width="9" style="41" customWidth="1"/>
    <col min="9220" max="9220" width="14" style="41" customWidth="1"/>
    <col min="9221" max="9221" width="27" style="41" bestFit="1" customWidth="1"/>
    <col min="9222" max="9222" width="26.28515625" style="41" customWidth="1"/>
    <col min="9223" max="9223" width="11" style="41" customWidth="1"/>
    <col min="9224" max="9224" width="11.42578125" style="41" customWidth="1"/>
    <col min="9225" max="9225" width="9.28515625" style="41" customWidth="1"/>
    <col min="9226" max="9226" width="10" style="41" customWidth="1"/>
    <col min="9227" max="9227" width="9.85546875" style="41" customWidth="1"/>
    <col min="9228" max="9228" width="11.7109375" style="41" customWidth="1"/>
    <col min="9229" max="9229" width="11" style="41" customWidth="1"/>
    <col min="9230" max="9230" width="10.42578125" style="41" bestFit="1" customWidth="1"/>
    <col min="9231" max="9232" width="11" style="41" customWidth="1"/>
    <col min="9233" max="9234" width="17" style="41" customWidth="1"/>
    <col min="9235" max="9235" width="12.28515625" style="41" customWidth="1"/>
    <col min="9236" max="9236" width="15.5703125" style="41" customWidth="1"/>
    <col min="9237" max="9237" width="15" style="41" customWidth="1"/>
    <col min="9238" max="9238" width="26.140625" style="41" customWidth="1"/>
    <col min="9239" max="9239" width="12.85546875" style="41" customWidth="1"/>
    <col min="9240" max="9240" width="13.42578125" style="41" customWidth="1"/>
    <col min="9241" max="9241" width="10.7109375" style="41" customWidth="1"/>
    <col min="9242" max="9242" width="10.140625" style="41" customWidth="1"/>
    <col min="9243" max="9243" width="11.7109375" style="41" customWidth="1"/>
    <col min="9244" max="9244" width="13.140625" style="41" customWidth="1"/>
    <col min="9245" max="9245" width="14.5703125" style="41" customWidth="1"/>
    <col min="9246" max="9246" width="9.5703125" style="41" bestFit="1" customWidth="1"/>
    <col min="9247" max="9473" width="8.85546875" style="41"/>
    <col min="9474" max="9474" width="5.28515625" style="41" customWidth="1"/>
    <col min="9475" max="9475" width="9" style="41" customWidth="1"/>
    <col min="9476" max="9476" width="14" style="41" customWidth="1"/>
    <col min="9477" max="9477" width="27" style="41" bestFit="1" customWidth="1"/>
    <col min="9478" max="9478" width="26.28515625" style="41" customWidth="1"/>
    <col min="9479" max="9479" width="11" style="41" customWidth="1"/>
    <col min="9480" max="9480" width="11.42578125" style="41" customWidth="1"/>
    <col min="9481" max="9481" width="9.28515625" style="41" customWidth="1"/>
    <col min="9482" max="9482" width="10" style="41" customWidth="1"/>
    <col min="9483" max="9483" width="9.85546875" style="41" customWidth="1"/>
    <col min="9484" max="9484" width="11.7109375" style="41" customWidth="1"/>
    <col min="9485" max="9485" width="11" style="41" customWidth="1"/>
    <col min="9486" max="9486" width="10.42578125" style="41" bestFit="1" customWidth="1"/>
    <col min="9487" max="9488" width="11" style="41" customWidth="1"/>
    <col min="9489" max="9490" width="17" style="41" customWidth="1"/>
    <col min="9491" max="9491" width="12.28515625" style="41" customWidth="1"/>
    <col min="9492" max="9492" width="15.5703125" style="41" customWidth="1"/>
    <col min="9493" max="9493" width="15" style="41" customWidth="1"/>
    <col min="9494" max="9494" width="26.140625" style="41" customWidth="1"/>
    <col min="9495" max="9495" width="12.85546875" style="41" customWidth="1"/>
    <col min="9496" max="9496" width="13.42578125" style="41" customWidth="1"/>
    <col min="9497" max="9497" width="10.7109375" style="41" customWidth="1"/>
    <col min="9498" max="9498" width="10.140625" style="41" customWidth="1"/>
    <col min="9499" max="9499" width="11.7109375" style="41" customWidth="1"/>
    <col min="9500" max="9500" width="13.140625" style="41" customWidth="1"/>
    <col min="9501" max="9501" width="14.5703125" style="41" customWidth="1"/>
    <col min="9502" max="9502" width="9.5703125" style="41" bestFit="1" customWidth="1"/>
    <col min="9503" max="9729" width="8.85546875" style="41"/>
    <col min="9730" max="9730" width="5.28515625" style="41" customWidth="1"/>
    <col min="9731" max="9731" width="9" style="41" customWidth="1"/>
    <col min="9732" max="9732" width="14" style="41" customWidth="1"/>
    <col min="9733" max="9733" width="27" style="41" bestFit="1" customWidth="1"/>
    <col min="9734" max="9734" width="26.28515625" style="41" customWidth="1"/>
    <col min="9735" max="9735" width="11" style="41" customWidth="1"/>
    <col min="9736" max="9736" width="11.42578125" style="41" customWidth="1"/>
    <col min="9737" max="9737" width="9.28515625" style="41" customWidth="1"/>
    <col min="9738" max="9738" width="10" style="41" customWidth="1"/>
    <col min="9739" max="9739" width="9.85546875" style="41" customWidth="1"/>
    <col min="9740" max="9740" width="11.7109375" style="41" customWidth="1"/>
    <col min="9741" max="9741" width="11" style="41" customWidth="1"/>
    <col min="9742" max="9742" width="10.42578125" style="41" bestFit="1" customWidth="1"/>
    <col min="9743" max="9744" width="11" style="41" customWidth="1"/>
    <col min="9745" max="9746" width="17" style="41" customWidth="1"/>
    <col min="9747" max="9747" width="12.28515625" style="41" customWidth="1"/>
    <col min="9748" max="9748" width="15.5703125" style="41" customWidth="1"/>
    <col min="9749" max="9749" width="15" style="41" customWidth="1"/>
    <col min="9750" max="9750" width="26.140625" style="41" customWidth="1"/>
    <col min="9751" max="9751" width="12.85546875" style="41" customWidth="1"/>
    <col min="9752" max="9752" width="13.42578125" style="41" customWidth="1"/>
    <col min="9753" max="9753" width="10.7109375" style="41" customWidth="1"/>
    <col min="9754" max="9754" width="10.140625" style="41" customWidth="1"/>
    <col min="9755" max="9755" width="11.7109375" style="41" customWidth="1"/>
    <col min="9756" max="9756" width="13.140625" style="41" customWidth="1"/>
    <col min="9757" max="9757" width="14.5703125" style="41" customWidth="1"/>
    <col min="9758" max="9758" width="9.5703125" style="41" bestFit="1" customWidth="1"/>
    <col min="9759" max="9985" width="8.85546875" style="41"/>
    <col min="9986" max="9986" width="5.28515625" style="41" customWidth="1"/>
    <col min="9987" max="9987" width="9" style="41" customWidth="1"/>
    <col min="9988" max="9988" width="14" style="41" customWidth="1"/>
    <col min="9989" max="9989" width="27" style="41" bestFit="1" customWidth="1"/>
    <col min="9990" max="9990" width="26.28515625" style="41" customWidth="1"/>
    <col min="9991" max="9991" width="11" style="41" customWidth="1"/>
    <col min="9992" max="9992" width="11.42578125" style="41" customWidth="1"/>
    <col min="9993" max="9993" width="9.28515625" style="41" customWidth="1"/>
    <col min="9994" max="9994" width="10" style="41" customWidth="1"/>
    <col min="9995" max="9995" width="9.85546875" style="41" customWidth="1"/>
    <col min="9996" max="9996" width="11.7109375" style="41" customWidth="1"/>
    <col min="9997" max="9997" width="11" style="41" customWidth="1"/>
    <col min="9998" max="9998" width="10.42578125" style="41" bestFit="1" customWidth="1"/>
    <col min="9999" max="10000" width="11" style="41" customWidth="1"/>
    <col min="10001" max="10002" width="17" style="41" customWidth="1"/>
    <col min="10003" max="10003" width="12.28515625" style="41" customWidth="1"/>
    <col min="10004" max="10004" width="15.5703125" style="41" customWidth="1"/>
    <col min="10005" max="10005" width="15" style="41" customWidth="1"/>
    <col min="10006" max="10006" width="26.140625" style="41" customWidth="1"/>
    <col min="10007" max="10007" width="12.85546875" style="41" customWidth="1"/>
    <col min="10008" max="10008" width="13.42578125" style="41" customWidth="1"/>
    <col min="10009" max="10009" width="10.7109375" style="41" customWidth="1"/>
    <col min="10010" max="10010" width="10.140625" style="41" customWidth="1"/>
    <col min="10011" max="10011" width="11.7109375" style="41" customWidth="1"/>
    <col min="10012" max="10012" width="13.140625" style="41" customWidth="1"/>
    <col min="10013" max="10013" width="14.5703125" style="41" customWidth="1"/>
    <col min="10014" max="10014" width="9.5703125" style="41" bestFit="1" customWidth="1"/>
    <col min="10015" max="10241" width="8.85546875" style="41"/>
    <col min="10242" max="10242" width="5.28515625" style="41" customWidth="1"/>
    <col min="10243" max="10243" width="9" style="41" customWidth="1"/>
    <col min="10244" max="10244" width="14" style="41" customWidth="1"/>
    <col min="10245" max="10245" width="27" style="41" bestFit="1" customWidth="1"/>
    <col min="10246" max="10246" width="26.28515625" style="41" customWidth="1"/>
    <col min="10247" max="10247" width="11" style="41" customWidth="1"/>
    <col min="10248" max="10248" width="11.42578125" style="41" customWidth="1"/>
    <col min="10249" max="10249" width="9.28515625" style="41" customWidth="1"/>
    <col min="10250" max="10250" width="10" style="41" customWidth="1"/>
    <col min="10251" max="10251" width="9.85546875" style="41" customWidth="1"/>
    <col min="10252" max="10252" width="11.7109375" style="41" customWidth="1"/>
    <col min="10253" max="10253" width="11" style="41" customWidth="1"/>
    <col min="10254" max="10254" width="10.42578125" style="41" bestFit="1" customWidth="1"/>
    <col min="10255" max="10256" width="11" style="41" customWidth="1"/>
    <col min="10257" max="10258" width="17" style="41" customWidth="1"/>
    <col min="10259" max="10259" width="12.28515625" style="41" customWidth="1"/>
    <col min="10260" max="10260" width="15.5703125" style="41" customWidth="1"/>
    <col min="10261" max="10261" width="15" style="41" customWidth="1"/>
    <col min="10262" max="10262" width="26.140625" style="41" customWidth="1"/>
    <col min="10263" max="10263" width="12.85546875" style="41" customWidth="1"/>
    <col min="10264" max="10264" width="13.42578125" style="41" customWidth="1"/>
    <col min="10265" max="10265" width="10.7109375" style="41" customWidth="1"/>
    <col min="10266" max="10266" width="10.140625" style="41" customWidth="1"/>
    <col min="10267" max="10267" width="11.7109375" style="41" customWidth="1"/>
    <col min="10268" max="10268" width="13.140625" style="41" customWidth="1"/>
    <col min="10269" max="10269" width="14.5703125" style="41" customWidth="1"/>
    <col min="10270" max="10270" width="9.5703125" style="41" bestFit="1" customWidth="1"/>
    <col min="10271" max="10497" width="8.85546875" style="41"/>
    <col min="10498" max="10498" width="5.28515625" style="41" customWidth="1"/>
    <col min="10499" max="10499" width="9" style="41" customWidth="1"/>
    <col min="10500" max="10500" width="14" style="41" customWidth="1"/>
    <col min="10501" max="10501" width="27" style="41" bestFit="1" customWidth="1"/>
    <col min="10502" max="10502" width="26.28515625" style="41" customWidth="1"/>
    <col min="10503" max="10503" width="11" style="41" customWidth="1"/>
    <col min="10504" max="10504" width="11.42578125" style="41" customWidth="1"/>
    <col min="10505" max="10505" width="9.28515625" style="41" customWidth="1"/>
    <col min="10506" max="10506" width="10" style="41" customWidth="1"/>
    <col min="10507" max="10507" width="9.85546875" style="41" customWidth="1"/>
    <col min="10508" max="10508" width="11.7109375" style="41" customWidth="1"/>
    <col min="10509" max="10509" width="11" style="41" customWidth="1"/>
    <col min="10510" max="10510" width="10.42578125" style="41" bestFit="1" customWidth="1"/>
    <col min="10511" max="10512" width="11" style="41" customWidth="1"/>
    <col min="10513" max="10514" width="17" style="41" customWidth="1"/>
    <col min="10515" max="10515" width="12.28515625" style="41" customWidth="1"/>
    <col min="10516" max="10516" width="15.5703125" style="41" customWidth="1"/>
    <col min="10517" max="10517" width="15" style="41" customWidth="1"/>
    <col min="10518" max="10518" width="26.140625" style="41" customWidth="1"/>
    <col min="10519" max="10519" width="12.85546875" style="41" customWidth="1"/>
    <col min="10520" max="10520" width="13.42578125" style="41" customWidth="1"/>
    <col min="10521" max="10521" width="10.7109375" style="41" customWidth="1"/>
    <col min="10522" max="10522" width="10.140625" style="41" customWidth="1"/>
    <col min="10523" max="10523" width="11.7109375" style="41" customWidth="1"/>
    <col min="10524" max="10524" width="13.140625" style="41" customWidth="1"/>
    <col min="10525" max="10525" width="14.5703125" style="41" customWidth="1"/>
    <col min="10526" max="10526" width="9.5703125" style="41" bestFit="1" customWidth="1"/>
    <col min="10527" max="10753" width="8.85546875" style="41"/>
    <col min="10754" max="10754" width="5.28515625" style="41" customWidth="1"/>
    <col min="10755" max="10755" width="9" style="41" customWidth="1"/>
    <col min="10756" max="10756" width="14" style="41" customWidth="1"/>
    <col min="10757" max="10757" width="27" style="41" bestFit="1" customWidth="1"/>
    <col min="10758" max="10758" width="26.28515625" style="41" customWidth="1"/>
    <col min="10759" max="10759" width="11" style="41" customWidth="1"/>
    <col min="10760" max="10760" width="11.42578125" style="41" customWidth="1"/>
    <col min="10761" max="10761" width="9.28515625" style="41" customWidth="1"/>
    <col min="10762" max="10762" width="10" style="41" customWidth="1"/>
    <col min="10763" max="10763" width="9.85546875" style="41" customWidth="1"/>
    <col min="10764" max="10764" width="11.7109375" style="41" customWidth="1"/>
    <col min="10765" max="10765" width="11" style="41" customWidth="1"/>
    <col min="10766" max="10766" width="10.42578125" style="41" bestFit="1" customWidth="1"/>
    <col min="10767" max="10768" width="11" style="41" customWidth="1"/>
    <col min="10769" max="10770" width="17" style="41" customWidth="1"/>
    <col min="10771" max="10771" width="12.28515625" style="41" customWidth="1"/>
    <col min="10772" max="10772" width="15.5703125" style="41" customWidth="1"/>
    <col min="10773" max="10773" width="15" style="41" customWidth="1"/>
    <col min="10774" max="10774" width="26.140625" style="41" customWidth="1"/>
    <col min="10775" max="10775" width="12.85546875" style="41" customWidth="1"/>
    <col min="10776" max="10776" width="13.42578125" style="41" customWidth="1"/>
    <col min="10777" max="10777" width="10.7109375" style="41" customWidth="1"/>
    <col min="10778" max="10778" width="10.140625" style="41" customWidth="1"/>
    <col min="10779" max="10779" width="11.7109375" style="41" customWidth="1"/>
    <col min="10780" max="10780" width="13.140625" style="41" customWidth="1"/>
    <col min="10781" max="10781" width="14.5703125" style="41" customWidth="1"/>
    <col min="10782" max="10782" width="9.5703125" style="41" bestFit="1" customWidth="1"/>
    <col min="10783" max="11009" width="8.85546875" style="41"/>
    <col min="11010" max="11010" width="5.28515625" style="41" customWidth="1"/>
    <col min="11011" max="11011" width="9" style="41" customWidth="1"/>
    <col min="11012" max="11012" width="14" style="41" customWidth="1"/>
    <col min="11013" max="11013" width="27" style="41" bestFit="1" customWidth="1"/>
    <col min="11014" max="11014" width="26.28515625" style="41" customWidth="1"/>
    <col min="11015" max="11015" width="11" style="41" customWidth="1"/>
    <col min="11016" max="11016" width="11.42578125" style="41" customWidth="1"/>
    <col min="11017" max="11017" width="9.28515625" style="41" customWidth="1"/>
    <col min="11018" max="11018" width="10" style="41" customWidth="1"/>
    <col min="11019" max="11019" width="9.85546875" style="41" customWidth="1"/>
    <col min="11020" max="11020" width="11.7109375" style="41" customWidth="1"/>
    <col min="11021" max="11021" width="11" style="41" customWidth="1"/>
    <col min="11022" max="11022" width="10.42578125" style="41" bestFit="1" customWidth="1"/>
    <col min="11023" max="11024" width="11" style="41" customWidth="1"/>
    <col min="11025" max="11026" width="17" style="41" customWidth="1"/>
    <col min="11027" max="11027" width="12.28515625" style="41" customWidth="1"/>
    <col min="11028" max="11028" width="15.5703125" style="41" customWidth="1"/>
    <col min="11029" max="11029" width="15" style="41" customWidth="1"/>
    <col min="11030" max="11030" width="26.140625" style="41" customWidth="1"/>
    <col min="11031" max="11031" width="12.85546875" style="41" customWidth="1"/>
    <col min="11032" max="11032" width="13.42578125" style="41" customWidth="1"/>
    <col min="11033" max="11033" width="10.7109375" style="41" customWidth="1"/>
    <col min="11034" max="11034" width="10.140625" style="41" customWidth="1"/>
    <col min="11035" max="11035" width="11.7109375" style="41" customWidth="1"/>
    <col min="11036" max="11036" width="13.140625" style="41" customWidth="1"/>
    <col min="11037" max="11037" width="14.5703125" style="41" customWidth="1"/>
    <col min="11038" max="11038" width="9.5703125" style="41" bestFit="1" customWidth="1"/>
    <col min="11039" max="11265" width="8.85546875" style="41"/>
    <col min="11266" max="11266" width="5.28515625" style="41" customWidth="1"/>
    <col min="11267" max="11267" width="9" style="41" customWidth="1"/>
    <col min="11268" max="11268" width="14" style="41" customWidth="1"/>
    <col min="11269" max="11269" width="27" style="41" bestFit="1" customWidth="1"/>
    <col min="11270" max="11270" width="26.28515625" style="41" customWidth="1"/>
    <col min="11271" max="11271" width="11" style="41" customWidth="1"/>
    <col min="11272" max="11272" width="11.42578125" style="41" customWidth="1"/>
    <col min="11273" max="11273" width="9.28515625" style="41" customWidth="1"/>
    <col min="11274" max="11274" width="10" style="41" customWidth="1"/>
    <col min="11275" max="11275" width="9.85546875" style="41" customWidth="1"/>
    <col min="11276" max="11276" width="11.7109375" style="41" customWidth="1"/>
    <col min="11277" max="11277" width="11" style="41" customWidth="1"/>
    <col min="11278" max="11278" width="10.42578125" style="41" bestFit="1" customWidth="1"/>
    <col min="11279" max="11280" width="11" style="41" customWidth="1"/>
    <col min="11281" max="11282" width="17" style="41" customWidth="1"/>
    <col min="11283" max="11283" width="12.28515625" style="41" customWidth="1"/>
    <col min="11284" max="11284" width="15.5703125" style="41" customWidth="1"/>
    <col min="11285" max="11285" width="15" style="41" customWidth="1"/>
    <col min="11286" max="11286" width="26.140625" style="41" customWidth="1"/>
    <col min="11287" max="11287" width="12.85546875" style="41" customWidth="1"/>
    <col min="11288" max="11288" width="13.42578125" style="41" customWidth="1"/>
    <col min="11289" max="11289" width="10.7109375" style="41" customWidth="1"/>
    <col min="11290" max="11290" width="10.140625" style="41" customWidth="1"/>
    <col min="11291" max="11291" width="11.7109375" style="41" customWidth="1"/>
    <col min="11292" max="11292" width="13.140625" style="41" customWidth="1"/>
    <col min="11293" max="11293" width="14.5703125" style="41" customWidth="1"/>
    <col min="11294" max="11294" width="9.5703125" style="41" bestFit="1" customWidth="1"/>
    <col min="11295" max="11521" width="8.85546875" style="41"/>
    <col min="11522" max="11522" width="5.28515625" style="41" customWidth="1"/>
    <col min="11523" max="11523" width="9" style="41" customWidth="1"/>
    <col min="11524" max="11524" width="14" style="41" customWidth="1"/>
    <col min="11525" max="11525" width="27" style="41" bestFit="1" customWidth="1"/>
    <col min="11526" max="11526" width="26.28515625" style="41" customWidth="1"/>
    <col min="11527" max="11527" width="11" style="41" customWidth="1"/>
    <col min="11528" max="11528" width="11.42578125" style="41" customWidth="1"/>
    <col min="11529" max="11529" width="9.28515625" style="41" customWidth="1"/>
    <col min="11530" max="11530" width="10" style="41" customWidth="1"/>
    <col min="11531" max="11531" width="9.85546875" style="41" customWidth="1"/>
    <col min="11532" max="11532" width="11.7109375" style="41" customWidth="1"/>
    <col min="11533" max="11533" width="11" style="41" customWidth="1"/>
    <col min="11534" max="11534" width="10.42578125" style="41" bestFit="1" customWidth="1"/>
    <col min="11535" max="11536" width="11" style="41" customWidth="1"/>
    <col min="11537" max="11538" width="17" style="41" customWidth="1"/>
    <col min="11539" max="11539" width="12.28515625" style="41" customWidth="1"/>
    <col min="11540" max="11540" width="15.5703125" style="41" customWidth="1"/>
    <col min="11541" max="11541" width="15" style="41" customWidth="1"/>
    <col min="11542" max="11542" width="26.140625" style="41" customWidth="1"/>
    <col min="11543" max="11543" width="12.85546875" style="41" customWidth="1"/>
    <col min="11544" max="11544" width="13.42578125" style="41" customWidth="1"/>
    <col min="11545" max="11545" width="10.7109375" style="41" customWidth="1"/>
    <col min="11546" max="11546" width="10.140625" style="41" customWidth="1"/>
    <col min="11547" max="11547" width="11.7109375" style="41" customWidth="1"/>
    <col min="11548" max="11548" width="13.140625" style="41" customWidth="1"/>
    <col min="11549" max="11549" width="14.5703125" style="41" customWidth="1"/>
    <col min="11550" max="11550" width="9.5703125" style="41" bestFit="1" customWidth="1"/>
    <col min="11551" max="11777" width="8.85546875" style="41"/>
    <col min="11778" max="11778" width="5.28515625" style="41" customWidth="1"/>
    <col min="11779" max="11779" width="9" style="41" customWidth="1"/>
    <col min="11780" max="11780" width="14" style="41" customWidth="1"/>
    <col min="11781" max="11781" width="27" style="41" bestFit="1" customWidth="1"/>
    <col min="11782" max="11782" width="26.28515625" style="41" customWidth="1"/>
    <col min="11783" max="11783" width="11" style="41" customWidth="1"/>
    <col min="11784" max="11784" width="11.42578125" style="41" customWidth="1"/>
    <col min="11785" max="11785" width="9.28515625" style="41" customWidth="1"/>
    <col min="11786" max="11786" width="10" style="41" customWidth="1"/>
    <col min="11787" max="11787" width="9.85546875" style="41" customWidth="1"/>
    <col min="11788" max="11788" width="11.7109375" style="41" customWidth="1"/>
    <col min="11789" max="11789" width="11" style="41" customWidth="1"/>
    <col min="11790" max="11790" width="10.42578125" style="41" bestFit="1" customWidth="1"/>
    <col min="11791" max="11792" width="11" style="41" customWidth="1"/>
    <col min="11793" max="11794" width="17" style="41" customWidth="1"/>
    <col min="11795" max="11795" width="12.28515625" style="41" customWidth="1"/>
    <col min="11796" max="11796" width="15.5703125" style="41" customWidth="1"/>
    <col min="11797" max="11797" width="15" style="41" customWidth="1"/>
    <col min="11798" max="11798" width="26.140625" style="41" customWidth="1"/>
    <col min="11799" max="11799" width="12.85546875" style="41" customWidth="1"/>
    <col min="11800" max="11800" width="13.42578125" style="41" customWidth="1"/>
    <col min="11801" max="11801" width="10.7109375" style="41" customWidth="1"/>
    <col min="11802" max="11802" width="10.140625" style="41" customWidth="1"/>
    <col min="11803" max="11803" width="11.7109375" style="41" customWidth="1"/>
    <col min="11804" max="11804" width="13.140625" style="41" customWidth="1"/>
    <col min="11805" max="11805" width="14.5703125" style="41" customWidth="1"/>
    <col min="11806" max="11806" width="9.5703125" style="41" bestFit="1" customWidth="1"/>
    <col min="11807" max="12033" width="8.85546875" style="41"/>
    <col min="12034" max="12034" width="5.28515625" style="41" customWidth="1"/>
    <col min="12035" max="12035" width="9" style="41" customWidth="1"/>
    <col min="12036" max="12036" width="14" style="41" customWidth="1"/>
    <col min="12037" max="12037" width="27" style="41" bestFit="1" customWidth="1"/>
    <col min="12038" max="12038" width="26.28515625" style="41" customWidth="1"/>
    <col min="12039" max="12039" width="11" style="41" customWidth="1"/>
    <col min="12040" max="12040" width="11.42578125" style="41" customWidth="1"/>
    <col min="12041" max="12041" width="9.28515625" style="41" customWidth="1"/>
    <col min="12042" max="12042" width="10" style="41" customWidth="1"/>
    <col min="12043" max="12043" width="9.85546875" style="41" customWidth="1"/>
    <col min="12044" max="12044" width="11.7109375" style="41" customWidth="1"/>
    <col min="12045" max="12045" width="11" style="41" customWidth="1"/>
    <col min="12046" max="12046" width="10.42578125" style="41" bestFit="1" customWidth="1"/>
    <col min="12047" max="12048" width="11" style="41" customWidth="1"/>
    <col min="12049" max="12050" width="17" style="41" customWidth="1"/>
    <col min="12051" max="12051" width="12.28515625" style="41" customWidth="1"/>
    <col min="12052" max="12052" width="15.5703125" style="41" customWidth="1"/>
    <col min="12053" max="12053" width="15" style="41" customWidth="1"/>
    <col min="12054" max="12054" width="26.140625" style="41" customWidth="1"/>
    <col min="12055" max="12055" width="12.85546875" style="41" customWidth="1"/>
    <col min="12056" max="12056" width="13.42578125" style="41" customWidth="1"/>
    <col min="12057" max="12057" width="10.7109375" style="41" customWidth="1"/>
    <col min="12058" max="12058" width="10.140625" style="41" customWidth="1"/>
    <col min="12059" max="12059" width="11.7109375" style="41" customWidth="1"/>
    <col min="12060" max="12060" width="13.140625" style="41" customWidth="1"/>
    <col min="12061" max="12061" width="14.5703125" style="41" customWidth="1"/>
    <col min="12062" max="12062" width="9.5703125" style="41" bestFit="1" customWidth="1"/>
    <col min="12063" max="12289" width="8.85546875" style="41"/>
    <col min="12290" max="12290" width="5.28515625" style="41" customWidth="1"/>
    <col min="12291" max="12291" width="9" style="41" customWidth="1"/>
    <col min="12292" max="12292" width="14" style="41" customWidth="1"/>
    <col min="12293" max="12293" width="27" style="41" bestFit="1" customWidth="1"/>
    <col min="12294" max="12294" width="26.28515625" style="41" customWidth="1"/>
    <col min="12295" max="12295" width="11" style="41" customWidth="1"/>
    <col min="12296" max="12296" width="11.42578125" style="41" customWidth="1"/>
    <col min="12297" max="12297" width="9.28515625" style="41" customWidth="1"/>
    <col min="12298" max="12298" width="10" style="41" customWidth="1"/>
    <col min="12299" max="12299" width="9.85546875" style="41" customWidth="1"/>
    <col min="12300" max="12300" width="11.7109375" style="41" customWidth="1"/>
    <col min="12301" max="12301" width="11" style="41" customWidth="1"/>
    <col min="12302" max="12302" width="10.42578125" style="41" bestFit="1" customWidth="1"/>
    <col min="12303" max="12304" width="11" style="41" customWidth="1"/>
    <col min="12305" max="12306" width="17" style="41" customWidth="1"/>
    <col min="12307" max="12307" width="12.28515625" style="41" customWidth="1"/>
    <col min="12308" max="12308" width="15.5703125" style="41" customWidth="1"/>
    <col min="12309" max="12309" width="15" style="41" customWidth="1"/>
    <col min="12310" max="12310" width="26.140625" style="41" customWidth="1"/>
    <col min="12311" max="12311" width="12.85546875" style="41" customWidth="1"/>
    <col min="12312" max="12312" width="13.42578125" style="41" customWidth="1"/>
    <col min="12313" max="12313" width="10.7109375" style="41" customWidth="1"/>
    <col min="12314" max="12314" width="10.140625" style="41" customWidth="1"/>
    <col min="12315" max="12315" width="11.7109375" style="41" customWidth="1"/>
    <col min="12316" max="12316" width="13.140625" style="41" customWidth="1"/>
    <col min="12317" max="12317" width="14.5703125" style="41" customWidth="1"/>
    <col min="12318" max="12318" width="9.5703125" style="41" bestFit="1" customWidth="1"/>
    <col min="12319" max="12545" width="8.85546875" style="41"/>
    <col min="12546" max="12546" width="5.28515625" style="41" customWidth="1"/>
    <col min="12547" max="12547" width="9" style="41" customWidth="1"/>
    <col min="12548" max="12548" width="14" style="41" customWidth="1"/>
    <col min="12549" max="12549" width="27" style="41" bestFit="1" customWidth="1"/>
    <col min="12550" max="12550" width="26.28515625" style="41" customWidth="1"/>
    <col min="12551" max="12551" width="11" style="41" customWidth="1"/>
    <col min="12552" max="12552" width="11.42578125" style="41" customWidth="1"/>
    <col min="12553" max="12553" width="9.28515625" style="41" customWidth="1"/>
    <col min="12554" max="12554" width="10" style="41" customWidth="1"/>
    <col min="12555" max="12555" width="9.85546875" style="41" customWidth="1"/>
    <col min="12556" max="12556" width="11.7109375" style="41" customWidth="1"/>
    <col min="12557" max="12557" width="11" style="41" customWidth="1"/>
    <col min="12558" max="12558" width="10.42578125" style="41" bestFit="1" customWidth="1"/>
    <col min="12559" max="12560" width="11" style="41" customWidth="1"/>
    <col min="12561" max="12562" width="17" style="41" customWidth="1"/>
    <col min="12563" max="12563" width="12.28515625" style="41" customWidth="1"/>
    <col min="12564" max="12564" width="15.5703125" style="41" customWidth="1"/>
    <col min="12565" max="12565" width="15" style="41" customWidth="1"/>
    <col min="12566" max="12566" width="26.140625" style="41" customWidth="1"/>
    <col min="12567" max="12567" width="12.85546875" style="41" customWidth="1"/>
    <col min="12568" max="12568" width="13.42578125" style="41" customWidth="1"/>
    <col min="12569" max="12569" width="10.7109375" style="41" customWidth="1"/>
    <col min="12570" max="12570" width="10.140625" style="41" customWidth="1"/>
    <col min="12571" max="12571" width="11.7109375" style="41" customWidth="1"/>
    <col min="12572" max="12572" width="13.140625" style="41" customWidth="1"/>
    <col min="12573" max="12573" width="14.5703125" style="41" customWidth="1"/>
    <col min="12574" max="12574" width="9.5703125" style="41" bestFit="1" customWidth="1"/>
    <col min="12575" max="12801" width="8.85546875" style="41"/>
    <col min="12802" max="12802" width="5.28515625" style="41" customWidth="1"/>
    <col min="12803" max="12803" width="9" style="41" customWidth="1"/>
    <col min="12804" max="12804" width="14" style="41" customWidth="1"/>
    <col min="12805" max="12805" width="27" style="41" bestFit="1" customWidth="1"/>
    <col min="12806" max="12806" width="26.28515625" style="41" customWidth="1"/>
    <col min="12807" max="12807" width="11" style="41" customWidth="1"/>
    <col min="12808" max="12808" width="11.42578125" style="41" customWidth="1"/>
    <col min="12809" max="12809" width="9.28515625" style="41" customWidth="1"/>
    <col min="12810" max="12810" width="10" style="41" customWidth="1"/>
    <col min="12811" max="12811" width="9.85546875" style="41" customWidth="1"/>
    <col min="12812" max="12812" width="11.7109375" style="41" customWidth="1"/>
    <col min="12813" max="12813" width="11" style="41" customWidth="1"/>
    <col min="12814" max="12814" width="10.42578125" style="41" bestFit="1" customWidth="1"/>
    <col min="12815" max="12816" width="11" style="41" customWidth="1"/>
    <col min="12817" max="12818" width="17" style="41" customWidth="1"/>
    <col min="12819" max="12819" width="12.28515625" style="41" customWidth="1"/>
    <col min="12820" max="12820" width="15.5703125" style="41" customWidth="1"/>
    <col min="12821" max="12821" width="15" style="41" customWidth="1"/>
    <col min="12822" max="12822" width="26.140625" style="41" customWidth="1"/>
    <col min="12823" max="12823" width="12.85546875" style="41" customWidth="1"/>
    <col min="12824" max="12824" width="13.42578125" style="41" customWidth="1"/>
    <col min="12825" max="12825" width="10.7109375" style="41" customWidth="1"/>
    <col min="12826" max="12826" width="10.140625" style="41" customWidth="1"/>
    <col min="12827" max="12827" width="11.7109375" style="41" customWidth="1"/>
    <col min="12828" max="12828" width="13.140625" style="41" customWidth="1"/>
    <col min="12829" max="12829" width="14.5703125" style="41" customWidth="1"/>
    <col min="12830" max="12830" width="9.5703125" style="41" bestFit="1" customWidth="1"/>
    <col min="12831" max="13057" width="8.85546875" style="41"/>
    <col min="13058" max="13058" width="5.28515625" style="41" customWidth="1"/>
    <col min="13059" max="13059" width="9" style="41" customWidth="1"/>
    <col min="13060" max="13060" width="14" style="41" customWidth="1"/>
    <col min="13061" max="13061" width="27" style="41" bestFit="1" customWidth="1"/>
    <col min="13062" max="13062" width="26.28515625" style="41" customWidth="1"/>
    <col min="13063" max="13063" width="11" style="41" customWidth="1"/>
    <col min="13064" max="13064" width="11.42578125" style="41" customWidth="1"/>
    <col min="13065" max="13065" width="9.28515625" style="41" customWidth="1"/>
    <col min="13066" max="13066" width="10" style="41" customWidth="1"/>
    <col min="13067" max="13067" width="9.85546875" style="41" customWidth="1"/>
    <col min="13068" max="13068" width="11.7109375" style="41" customWidth="1"/>
    <col min="13069" max="13069" width="11" style="41" customWidth="1"/>
    <col min="13070" max="13070" width="10.42578125" style="41" bestFit="1" customWidth="1"/>
    <col min="13071" max="13072" width="11" style="41" customWidth="1"/>
    <col min="13073" max="13074" width="17" style="41" customWidth="1"/>
    <col min="13075" max="13075" width="12.28515625" style="41" customWidth="1"/>
    <col min="13076" max="13076" width="15.5703125" style="41" customWidth="1"/>
    <col min="13077" max="13077" width="15" style="41" customWidth="1"/>
    <col min="13078" max="13078" width="26.140625" style="41" customWidth="1"/>
    <col min="13079" max="13079" width="12.85546875" style="41" customWidth="1"/>
    <col min="13080" max="13080" width="13.42578125" style="41" customWidth="1"/>
    <col min="13081" max="13081" width="10.7109375" style="41" customWidth="1"/>
    <col min="13082" max="13082" width="10.140625" style="41" customWidth="1"/>
    <col min="13083" max="13083" width="11.7109375" style="41" customWidth="1"/>
    <col min="13084" max="13084" width="13.140625" style="41" customWidth="1"/>
    <col min="13085" max="13085" width="14.5703125" style="41" customWidth="1"/>
    <col min="13086" max="13086" width="9.5703125" style="41" bestFit="1" customWidth="1"/>
    <col min="13087" max="13313" width="8.85546875" style="41"/>
    <col min="13314" max="13314" width="5.28515625" style="41" customWidth="1"/>
    <col min="13315" max="13315" width="9" style="41" customWidth="1"/>
    <col min="13316" max="13316" width="14" style="41" customWidth="1"/>
    <col min="13317" max="13317" width="27" style="41" bestFit="1" customWidth="1"/>
    <col min="13318" max="13318" width="26.28515625" style="41" customWidth="1"/>
    <col min="13319" max="13319" width="11" style="41" customWidth="1"/>
    <col min="13320" max="13320" width="11.42578125" style="41" customWidth="1"/>
    <col min="13321" max="13321" width="9.28515625" style="41" customWidth="1"/>
    <col min="13322" max="13322" width="10" style="41" customWidth="1"/>
    <col min="13323" max="13323" width="9.85546875" style="41" customWidth="1"/>
    <col min="13324" max="13324" width="11.7109375" style="41" customWidth="1"/>
    <col min="13325" max="13325" width="11" style="41" customWidth="1"/>
    <col min="13326" max="13326" width="10.42578125" style="41" bestFit="1" customWidth="1"/>
    <col min="13327" max="13328" width="11" style="41" customWidth="1"/>
    <col min="13329" max="13330" width="17" style="41" customWidth="1"/>
    <col min="13331" max="13331" width="12.28515625" style="41" customWidth="1"/>
    <col min="13332" max="13332" width="15.5703125" style="41" customWidth="1"/>
    <col min="13333" max="13333" width="15" style="41" customWidth="1"/>
    <col min="13334" max="13334" width="26.140625" style="41" customWidth="1"/>
    <col min="13335" max="13335" width="12.85546875" style="41" customWidth="1"/>
    <col min="13336" max="13336" width="13.42578125" style="41" customWidth="1"/>
    <col min="13337" max="13337" width="10.7109375" style="41" customWidth="1"/>
    <col min="13338" max="13338" width="10.140625" style="41" customWidth="1"/>
    <col min="13339" max="13339" width="11.7109375" style="41" customWidth="1"/>
    <col min="13340" max="13340" width="13.140625" style="41" customWidth="1"/>
    <col min="13341" max="13341" width="14.5703125" style="41" customWidth="1"/>
    <col min="13342" max="13342" width="9.5703125" style="41" bestFit="1" customWidth="1"/>
    <col min="13343" max="13569" width="8.85546875" style="41"/>
    <col min="13570" max="13570" width="5.28515625" style="41" customWidth="1"/>
    <col min="13571" max="13571" width="9" style="41" customWidth="1"/>
    <col min="13572" max="13572" width="14" style="41" customWidth="1"/>
    <col min="13573" max="13573" width="27" style="41" bestFit="1" customWidth="1"/>
    <col min="13574" max="13574" width="26.28515625" style="41" customWidth="1"/>
    <col min="13575" max="13575" width="11" style="41" customWidth="1"/>
    <col min="13576" max="13576" width="11.42578125" style="41" customWidth="1"/>
    <col min="13577" max="13577" width="9.28515625" style="41" customWidth="1"/>
    <col min="13578" max="13578" width="10" style="41" customWidth="1"/>
    <col min="13579" max="13579" width="9.85546875" style="41" customWidth="1"/>
    <col min="13580" max="13580" width="11.7109375" style="41" customWidth="1"/>
    <col min="13581" max="13581" width="11" style="41" customWidth="1"/>
    <col min="13582" max="13582" width="10.42578125" style="41" bestFit="1" customWidth="1"/>
    <col min="13583" max="13584" width="11" style="41" customWidth="1"/>
    <col min="13585" max="13586" width="17" style="41" customWidth="1"/>
    <col min="13587" max="13587" width="12.28515625" style="41" customWidth="1"/>
    <col min="13588" max="13588" width="15.5703125" style="41" customWidth="1"/>
    <col min="13589" max="13589" width="15" style="41" customWidth="1"/>
    <col min="13590" max="13590" width="26.140625" style="41" customWidth="1"/>
    <col min="13591" max="13591" width="12.85546875" style="41" customWidth="1"/>
    <col min="13592" max="13592" width="13.42578125" style="41" customWidth="1"/>
    <col min="13593" max="13593" width="10.7109375" style="41" customWidth="1"/>
    <col min="13594" max="13594" width="10.140625" style="41" customWidth="1"/>
    <col min="13595" max="13595" width="11.7109375" style="41" customWidth="1"/>
    <col min="13596" max="13596" width="13.140625" style="41" customWidth="1"/>
    <col min="13597" max="13597" width="14.5703125" style="41" customWidth="1"/>
    <col min="13598" max="13598" width="9.5703125" style="41" bestFit="1" customWidth="1"/>
    <col min="13599" max="13825" width="8.85546875" style="41"/>
    <col min="13826" max="13826" width="5.28515625" style="41" customWidth="1"/>
    <col min="13827" max="13827" width="9" style="41" customWidth="1"/>
    <col min="13828" max="13828" width="14" style="41" customWidth="1"/>
    <col min="13829" max="13829" width="27" style="41" bestFit="1" customWidth="1"/>
    <col min="13830" max="13830" width="26.28515625" style="41" customWidth="1"/>
    <col min="13831" max="13831" width="11" style="41" customWidth="1"/>
    <col min="13832" max="13832" width="11.42578125" style="41" customWidth="1"/>
    <col min="13833" max="13833" width="9.28515625" style="41" customWidth="1"/>
    <col min="13834" max="13834" width="10" style="41" customWidth="1"/>
    <col min="13835" max="13835" width="9.85546875" style="41" customWidth="1"/>
    <col min="13836" max="13836" width="11.7109375" style="41" customWidth="1"/>
    <col min="13837" max="13837" width="11" style="41" customWidth="1"/>
    <col min="13838" max="13838" width="10.42578125" style="41" bestFit="1" customWidth="1"/>
    <col min="13839" max="13840" width="11" style="41" customWidth="1"/>
    <col min="13841" max="13842" width="17" style="41" customWidth="1"/>
    <col min="13843" max="13843" width="12.28515625" style="41" customWidth="1"/>
    <col min="13844" max="13844" width="15.5703125" style="41" customWidth="1"/>
    <col min="13845" max="13845" width="15" style="41" customWidth="1"/>
    <col min="13846" max="13846" width="26.140625" style="41" customWidth="1"/>
    <col min="13847" max="13847" width="12.85546875" style="41" customWidth="1"/>
    <col min="13848" max="13848" width="13.42578125" style="41" customWidth="1"/>
    <col min="13849" max="13849" width="10.7109375" style="41" customWidth="1"/>
    <col min="13850" max="13850" width="10.140625" style="41" customWidth="1"/>
    <col min="13851" max="13851" width="11.7109375" style="41" customWidth="1"/>
    <col min="13852" max="13852" width="13.140625" style="41" customWidth="1"/>
    <col min="13853" max="13853" width="14.5703125" style="41" customWidth="1"/>
    <col min="13854" max="13854" width="9.5703125" style="41" bestFit="1" customWidth="1"/>
    <col min="13855" max="14081" width="8.85546875" style="41"/>
    <col min="14082" max="14082" width="5.28515625" style="41" customWidth="1"/>
    <col min="14083" max="14083" width="9" style="41" customWidth="1"/>
    <col min="14084" max="14084" width="14" style="41" customWidth="1"/>
    <col min="14085" max="14085" width="27" style="41" bestFit="1" customWidth="1"/>
    <col min="14086" max="14086" width="26.28515625" style="41" customWidth="1"/>
    <col min="14087" max="14087" width="11" style="41" customWidth="1"/>
    <col min="14088" max="14088" width="11.42578125" style="41" customWidth="1"/>
    <col min="14089" max="14089" width="9.28515625" style="41" customWidth="1"/>
    <col min="14090" max="14090" width="10" style="41" customWidth="1"/>
    <col min="14091" max="14091" width="9.85546875" style="41" customWidth="1"/>
    <col min="14092" max="14092" width="11.7109375" style="41" customWidth="1"/>
    <col min="14093" max="14093" width="11" style="41" customWidth="1"/>
    <col min="14094" max="14094" width="10.42578125" style="41" bestFit="1" customWidth="1"/>
    <col min="14095" max="14096" width="11" style="41" customWidth="1"/>
    <col min="14097" max="14098" width="17" style="41" customWidth="1"/>
    <col min="14099" max="14099" width="12.28515625" style="41" customWidth="1"/>
    <col min="14100" max="14100" width="15.5703125" style="41" customWidth="1"/>
    <col min="14101" max="14101" width="15" style="41" customWidth="1"/>
    <col min="14102" max="14102" width="26.140625" style="41" customWidth="1"/>
    <col min="14103" max="14103" width="12.85546875" style="41" customWidth="1"/>
    <col min="14104" max="14104" width="13.42578125" style="41" customWidth="1"/>
    <col min="14105" max="14105" width="10.7109375" style="41" customWidth="1"/>
    <col min="14106" max="14106" width="10.140625" style="41" customWidth="1"/>
    <col min="14107" max="14107" width="11.7109375" style="41" customWidth="1"/>
    <col min="14108" max="14108" width="13.140625" style="41" customWidth="1"/>
    <col min="14109" max="14109" width="14.5703125" style="41" customWidth="1"/>
    <col min="14110" max="14110" width="9.5703125" style="41" bestFit="1" customWidth="1"/>
    <col min="14111" max="14337" width="8.85546875" style="41"/>
    <col min="14338" max="14338" width="5.28515625" style="41" customWidth="1"/>
    <col min="14339" max="14339" width="9" style="41" customWidth="1"/>
    <col min="14340" max="14340" width="14" style="41" customWidth="1"/>
    <col min="14341" max="14341" width="27" style="41" bestFit="1" customWidth="1"/>
    <col min="14342" max="14342" width="26.28515625" style="41" customWidth="1"/>
    <col min="14343" max="14343" width="11" style="41" customWidth="1"/>
    <col min="14344" max="14344" width="11.42578125" style="41" customWidth="1"/>
    <col min="14345" max="14345" width="9.28515625" style="41" customWidth="1"/>
    <col min="14346" max="14346" width="10" style="41" customWidth="1"/>
    <col min="14347" max="14347" width="9.85546875" style="41" customWidth="1"/>
    <col min="14348" max="14348" width="11.7109375" style="41" customWidth="1"/>
    <col min="14349" max="14349" width="11" style="41" customWidth="1"/>
    <col min="14350" max="14350" width="10.42578125" style="41" bestFit="1" customWidth="1"/>
    <col min="14351" max="14352" width="11" style="41" customWidth="1"/>
    <col min="14353" max="14354" width="17" style="41" customWidth="1"/>
    <col min="14355" max="14355" width="12.28515625" style="41" customWidth="1"/>
    <col min="14356" max="14356" width="15.5703125" style="41" customWidth="1"/>
    <col min="14357" max="14357" width="15" style="41" customWidth="1"/>
    <col min="14358" max="14358" width="26.140625" style="41" customWidth="1"/>
    <col min="14359" max="14359" width="12.85546875" style="41" customWidth="1"/>
    <col min="14360" max="14360" width="13.42578125" style="41" customWidth="1"/>
    <col min="14361" max="14361" width="10.7109375" style="41" customWidth="1"/>
    <col min="14362" max="14362" width="10.140625" style="41" customWidth="1"/>
    <col min="14363" max="14363" width="11.7109375" style="41" customWidth="1"/>
    <col min="14364" max="14364" width="13.140625" style="41" customWidth="1"/>
    <col min="14365" max="14365" width="14.5703125" style="41" customWidth="1"/>
    <col min="14366" max="14366" width="9.5703125" style="41" bestFit="1" customWidth="1"/>
    <col min="14367" max="14593" width="8.85546875" style="41"/>
    <col min="14594" max="14594" width="5.28515625" style="41" customWidth="1"/>
    <col min="14595" max="14595" width="9" style="41" customWidth="1"/>
    <col min="14596" max="14596" width="14" style="41" customWidth="1"/>
    <col min="14597" max="14597" width="27" style="41" bestFit="1" customWidth="1"/>
    <col min="14598" max="14598" width="26.28515625" style="41" customWidth="1"/>
    <col min="14599" max="14599" width="11" style="41" customWidth="1"/>
    <col min="14600" max="14600" width="11.42578125" style="41" customWidth="1"/>
    <col min="14601" max="14601" width="9.28515625" style="41" customWidth="1"/>
    <col min="14602" max="14602" width="10" style="41" customWidth="1"/>
    <col min="14603" max="14603" width="9.85546875" style="41" customWidth="1"/>
    <col min="14604" max="14604" width="11.7109375" style="41" customWidth="1"/>
    <col min="14605" max="14605" width="11" style="41" customWidth="1"/>
    <col min="14606" max="14606" width="10.42578125" style="41" bestFit="1" customWidth="1"/>
    <col min="14607" max="14608" width="11" style="41" customWidth="1"/>
    <col min="14609" max="14610" width="17" style="41" customWidth="1"/>
    <col min="14611" max="14611" width="12.28515625" style="41" customWidth="1"/>
    <col min="14612" max="14612" width="15.5703125" style="41" customWidth="1"/>
    <col min="14613" max="14613" width="15" style="41" customWidth="1"/>
    <col min="14614" max="14614" width="26.140625" style="41" customWidth="1"/>
    <col min="14615" max="14615" width="12.85546875" style="41" customWidth="1"/>
    <col min="14616" max="14616" width="13.42578125" style="41" customWidth="1"/>
    <col min="14617" max="14617" width="10.7109375" style="41" customWidth="1"/>
    <col min="14618" max="14618" width="10.140625" style="41" customWidth="1"/>
    <col min="14619" max="14619" width="11.7109375" style="41" customWidth="1"/>
    <col min="14620" max="14620" width="13.140625" style="41" customWidth="1"/>
    <col min="14621" max="14621" width="14.5703125" style="41" customWidth="1"/>
    <col min="14622" max="14622" width="9.5703125" style="41" bestFit="1" customWidth="1"/>
    <col min="14623" max="14849" width="8.85546875" style="41"/>
    <col min="14850" max="14850" width="5.28515625" style="41" customWidth="1"/>
    <col min="14851" max="14851" width="9" style="41" customWidth="1"/>
    <col min="14852" max="14852" width="14" style="41" customWidth="1"/>
    <col min="14853" max="14853" width="27" style="41" bestFit="1" customWidth="1"/>
    <col min="14854" max="14854" width="26.28515625" style="41" customWidth="1"/>
    <col min="14855" max="14855" width="11" style="41" customWidth="1"/>
    <col min="14856" max="14856" width="11.42578125" style="41" customWidth="1"/>
    <col min="14857" max="14857" width="9.28515625" style="41" customWidth="1"/>
    <col min="14858" max="14858" width="10" style="41" customWidth="1"/>
    <col min="14859" max="14859" width="9.85546875" style="41" customWidth="1"/>
    <col min="14860" max="14860" width="11.7109375" style="41" customWidth="1"/>
    <col min="14861" max="14861" width="11" style="41" customWidth="1"/>
    <col min="14862" max="14862" width="10.42578125" style="41" bestFit="1" customWidth="1"/>
    <col min="14863" max="14864" width="11" style="41" customWidth="1"/>
    <col min="14865" max="14866" width="17" style="41" customWidth="1"/>
    <col min="14867" max="14867" width="12.28515625" style="41" customWidth="1"/>
    <col min="14868" max="14868" width="15.5703125" style="41" customWidth="1"/>
    <col min="14869" max="14869" width="15" style="41" customWidth="1"/>
    <col min="14870" max="14870" width="26.140625" style="41" customWidth="1"/>
    <col min="14871" max="14871" width="12.85546875" style="41" customWidth="1"/>
    <col min="14872" max="14872" width="13.42578125" style="41" customWidth="1"/>
    <col min="14873" max="14873" width="10.7109375" style="41" customWidth="1"/>
    <col min="14874" max="14874" width="10.140625" style="41" customWidth="1"/>
    <col min="14875" max="14875" width="11.7109375" style="41" customWidth="1"/>
    <col min="14876" max="14876" width="13.140625" style="41" customWidth="1"/>
    <col min="14877" max="14877" width="14.5703125" style="41" customWidth="1"/>
    <col min="14878" max="14878" width="9.5703125" style="41" bestFit="1" customWidth="1"/>
    <col min="14879" max="15105" width="8.85546875" style="41"/>
    <col min="15106" max="15106" width="5.28515625" style="41" customWidth="1"/>
    <col min="15107" max="15107" width="9" style="41" customWidth="1"/>
    <col min="15108" max="15108" width="14" style="41" customWidth="1"/>
    <col min="15109" max="15109" width="27" style="41" bestFit="1" customWidth="1"/>
    <col min="15110" max="15110" width="26.28515625" style="41" customWidth="1"/>
    <col min="15111" max="15111" width="11" style="41" customWidth="1"/>
    <col min="15112" max="15112" width="11.42578125" style="41" customWidth="1"/>
    <col min="15113" max="15113" width="9.28515625" style="41" customWidth="1"/>
    <col min="15114" max="15114" width="10" style="41" customWidth="1"/>
    <col min="15115" max="15115" width="9.85546875" style="41" customWidth="1"/>
    <col min="15116" max="15116" width="11.7109375" style="41" customWidth="1"/>
    <col min="15117" max="15117" width="11" style="41" customWidth="1"/>
    <col min="15118" max="15118" width="10.42578125" style="41" bestFit="1" customWidth="1"/>
    <col min="15119" max="15120" width="11" style="41" customWidth="1"/>
    <col min="15121" max="15122" width="17" style="41" customWidth="1"/>
    <col min="15123" max="15123" width="12.28515625" style="41" customWidth="1"/>
    <col min="15124" max="15124" width="15.5703125" style="41" customWidth="1"/>
    <col min="15125" max="15125" width="15" style="41" customWidth="1"/>
    <col min="15126" max="15126" width="26.140625" style="41" customWidth="1"/>
    <col min="15127" max="15127" width="12.85546875" style="41" customWidth="1"/>
    <col min="15128" max="15128" width="13.42578125" style="41" customWidth="1"/>
    <col min="15129" max="15129" width="10.7109375" style="41" customWidth="1"/>
    <col min="15130" max="15130" width="10.140625" style="41" customWidth="1"/>
    <col min="15131" max="15131" width="11.7109375" style="41" customWidth="1"/>
    <col min="15132" max="15132" width="13.140625" style="41" customWidth="1"/>
    <col min="15133" max="15133" width="14.5703125" style="41" customWidth="1"/>
    <col min="15134" max="15134" width="9.5703125" style="41" bestFit="1" customWidth="1"/>
    <col min="15135" max="15361" width="8.85546875" style="41"/>
    <col min="15362" max="15362" width="5.28515625" style="41" customWidth="1"/>
    <col min="15363" max="15363" width="9" style="41" customWidth="1"/>
    <col min="15364" max="15364" width="14" style="41" customWidth="1"/>
    <col min="15365" max="15365" width="27" style="41" bestFit="1" customWidth="1"/>
    <col min="15366" max="15366" width="26.28515625" style="41" customWidth="1"/>
    <col min="15367" max="15367" width="11" style="41" customWidth="1"/>
    <col min="15368" max="15368" width="11.42578125" style="41" customWidth="1"/>
    <col min="15369" max="15369" width="9.28515625" style="41" customWidth="1"/>
    <col min="15370" max="15370" width="10" style="41" customWidth="1"/>
    <col min="15371" max="15371" width="9.85546875" style="41" customWidth="1"/>
    <col min="15372" max="15372" width="11.7109375" style="41" customWidth="1"/>
    <col min="15373" max="15373" width="11" style="41" customWidth="1"/>
    <col min="15374" max="15374" width="10.42578125" style="41" bestFit="1" customWidth="1"/>
    <col min="15375" max="15376" width="11" style="41" customWidth="1"/>
    <col min="15377" max="15378" width="17" style="41" customWidth="1"/>
    <col min="15379" max="15379" width="12.28515625" style="41" customWidth="1"/>
    <col min="15380" max="15380" width="15.5703125" style="41" customWidth="1"/>
    <col min="15381" max="15381" width="15" style="41" customWidth="1"/>
    <col min="15382" max="15382" width="26.140625" style="41" customWidth="1"/>
    <col min="15383" max="15383" width="12.85546875" style="41" customWidth="1"/>
    <col min="15384" max="15384" width="13.42578125" style="41" customWidth="1"/>
    <col min="15385" max="15385" width="10.7109375" style="41" customWidth="1"/>
    <col min="15386" max="15386" width="10.140625" style="41" customWidth="1"/>
    <col min="15387" max="15387" width="11.7109375" style="41" customWidth="1"/>
    <col min="15388" max="15388" width="13.140625" style="41" customWidth="1"/>
    <col min="15389" max="15389" width="14.5703125" style="41" customWidth="1"/>
    <col min="15390" max="15390" width="9.5703125" style="41" bestFit="1" customWidth="1"/>
    <col min="15391" max="15617" width="8.85546875" style="41"/>
    <col min="15618" max="15618" width="5.28515625" style="41" customWidth="1"/>
    <col min="15619" max="15619" width="9" style="41" customWidth="1"/>
    <col min="15620" max="15620" width="14" style="41" customWidth="1"/>
    <col min="15621" max="15621" width="27" style="41" bestFit="1" customWidth="1"/>
    <col min="15622" max="15622" width="26.28515625" style="41" customWidth="1"/>
    <col min="15623" max="15623" width="11" style="41" customWidth="1"/>
    <col min="15624" max="15624" width="11.42578125" style="41" customWidth="1"/>
    <col min="15625" max="15625" width="9.28515625" style="41" customWidth="1"/>
    <col min="15626" max="15626" width="10" style="41" customWidth="1"/>
    <col min="15627" max="15627" width="9.85546875" style="41" customWidth="1"/>
    <col min="15628" max="15628" width="11.7109375" style="41" customWidth="1"/>
    <col min="15629" max="15629" width="11" style="41" customWidth="1"/>
    <col min="15630" max="15630" width="10.42578125" style="41" bestFit="1" customWidth="1"/>
    <col min="15631" max="15632" width="11" style="41" customWidth="1"/>
    <col min="15633" max="15634" width="17" style="41" customWidth="1"/>
    <col min="15635" max="15635" width="12.28515625" style="41" customWidth="1"/>
    <col min="15636" max="15636" width="15.5703125" style="41" customWidth="1"/>
    <col min="15637" max="15637" width="15" style="41" customWidth="1"/>
    <col min="15638" max="15638" width="26.140625" style="41" customWidth="1"/>
    <col min="15639" max="15639" width="12.85546875" style="41" customWidth="1"/>
    <col min="15640" max="15640" width="13.42578125" style="41" customWidth="1"/>
    <col min="15641" max="15641" width="10.7109375" style="41" customWidth="1"/>
    <col min="15642" max="15642" width="10.140625" style="41" customWidth="1"/>
    <col min="15643" max="15643" width="11.7109375" style="41" customWidth="1"/>
    <col min="15644" max="15644" width="13.140625" style="41" customWidth="1"/>
    <col min="15645" max="15645" width="14.5703125" style="41" customWidth="1"/>
    <col min="15646" max="15646" width="9.5703125" style="41" bestFit="1" customWidth="1"/>
    <col min="15647" max="15873" width="8.85546875" style="41"/>
    <col min="15874" max="15874" width="5.28515625" style="41" customWidth="1"/>
    <col min="15875" max="15875" width="9" style="41" customWidth="1"/>
    <col min="15876" max="15876" width="14" style="41" customWidth="1"/>
    <col min="15877" max="15877" width="27" style="41" bestFit="1" customWidth="1"/>
    <col min="15878" max="15878" width="26.28515625" style="41" customWidth="1"/>
    <col min="15879" max="15879" width="11" style="41" customWidth="1"/>
    <col min="15880" max="15880" width="11.42578125" style="41" customWidth="1"/>
    <col min="15881" max="15881" width="9.28515625" style="41" customWidth="1"/>
    <col min="15882" max="15882" width="10" style="41" customWidth="1"/>
    <col min="15883" max="15883" width="9.85546875" style="41" customWidth="1"/>
    <col min="15884" max="15884" width="11.7109375" style="41" customWidth="1"/>
    <col min="15885" max="15885" width="11" style="41" customWidth="1"/>
    <col min="15886" max="15886" width="10.42578125" style="41" bestFit="1" customWidth="1"/>
    <col min="15887" max="15888" width="11" style="41" customWidth="1"/>
    <col min="15889" max="15890" width="17" style="41" customWidth="1"/>
    <col min="15891" max="15891" width="12.28515625" style="41" customWidth="1"/>
    <col min="15892" max="15892" width="15.5703125" style="41" customWidth="1"/>
    <col min="15893" max="15893" width="15" style="41" customWidth="1"/>
    <col min="15894" max="15894" width="26.140625" style="41" customWidth="1"/>
    <col min="15895" max="15895" width="12.85546875" style="41" customWidth="1"/>
    <col min="15896" max="15896" width="13.42578125" style="41" customWidth="1"/>
    <col min="15897" max="15897" width="10.7109375" style="41" customWidth="1"/>
    <col min="15898" max="15898" width="10.140625" style="41" customWidth="1"/>
    <col min="15899" max="15899" width="11.7109375" style="41" customWidth="1"/>
    <col min="15900" max="15900" width="13.140625" style="41" customWidth="1"/>
    <col min="15901" max="15901" width="14.5703125" style="41" customWidth="1"/>
    <col min="15902" max="15902" width="9.5703125" style="41" bestFit="1" customWidth="1"/>
    <col min="15903" max="16129" width="8.85546875" style="41"/>
    <col min="16130" max="16130" width="5.28515625" style="41" customWidth="1"/>
    <col min="16131" max="16131" width="9" style="41" customWidth="1"/>
    <col min="16132" max="16132" width="14" style="41" customWidth="1"/>
    <col min="16133" max="16133" width="27" style="41" bestFit="1" customWidth="1"/>
    <col min="16134" max="16134" width="26.28515625" style="41" customWidth="1"/>
    <col min="16135" max="16135" width="11" style="41" customWidth="1"/>
    <col min="16136" max="16136" width="11.42578125" style="41" customWidth="1"/>
    <col min="16137" max="16137" width="9.28515625" style="41" customWidth="1"/>
    <col min="16138" max="16138" width="10" style="41" customWidth="1"/>
    <col min="16139" max="16139" width="9.85546875" style="41" customWidth="1"/>
    <col min="16140" max="16140" width="11.7109375" style="41" customWidth="1"/>
    <col min="16141" max="16141" width="11" style="41" customWidth="1"/>
    <col min="16142" max="16142" width="10.42578125" style="41" bestFit="1" customWidth="1"/>
    <col min="16143" max="16144" width="11" style="41" customWidth="1"/>
    <col min="16145" max="16146" width="17" style="41" customWidth="1"/>
    <col min="16147" max="16147" width="12.28515625" style="41" customWidth="1"/>
    <col min="16148" max="16148" width="15.5703125" style="41" customWidth="1"/>
    <col min="16149" max="16149" width="15" style="41" customWidth="1"/>
    <col min="16150" max="16150" width="26.140625" style="41" customWidth="1"/>
    <col min="16151" max="16151" width="12.85546875" style="41" customWidth="1"/>
    <col min="16152" max="16152" width="13.42578125" style="41" customWidth="1"/>
    <col min="16153" max="16153" width="10.7109375" style="41" customWidth="1"/>
    <col min="16154" max="16154" width="10.140625" style="41" customWidth="1"/>
    <col min="16155" max="16155" width="11.7109375" style="41" customWidth="1"/>
    <col min="16156" max="16156" width="13.140625" style="41" customWidth="1"/>
    <col min="16157" max="16157" width="14.5703125" style="41" customWidth="1"/>
    <col min="16158" max="16158" width="9.5703125" style="41" bestFit="1" customWidth="1"/>
    <col min="16159" max="16384" width="8.85546875" style="41"/>
  </cols>
  <sheetData>
    <row r="1" spans="1:34" s="43" customFormat="1" ht="22.7" customHeight="1" x14ac:dyDescent="0.3">
      <c r="A1" s="214" t="s">
        <v>188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42"/>
      <c r="AG1" s="43" t="s">
        <v>0</v>
      </c>
      <c r="AH1" s="43" t="s">
        <v>0</v>
      </c>
    </row>
    <row r="2" spans="1:34" s="45" customFormat="1" ht="33" customHeight="1" x14ac:dyDescent="0.25">
      <c r="A2" s="218" t="s">
        <v>385</v>
      </c>
      <c r="B2" s="219"/>
      <c r="C2" s="220"/>
      <c r="D2" s="209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1"/>
      <c r="AD2" s="44"/>
    </row>
    <row r="3" spans="1:34" s="45" customFormat="1" ht="42.2" customHeight="1" x14ac:dyDescent="0.25">
      <c r="A3" s="218" t="s">
        <v>388</v>
      </c>
      <c r="B3" s="219"/>
      <c r="C3" s="220"/>
      <c r="D3" s="209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1"/>
      <c r="AD3" s="44"/>
    </row>
    <row r="4" spans="1:34" s="47" customFormat="1" ht="29.85" customHeight="1" x14ac:dyDescent="0.25">
      <c r="A4" s="221" t="s">
        <v>386</v>
      </c>
      <c r="B4" s="222"/>
      <c r="C4" s="223"/>
      <c r="D4" s="209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1"/>
      <c r="AD4" s="46"/>
    </row>
    <row r="5" spans="1:34" s="51" customFormat="1" ht="72.75" customHeight="1" x14ac:dyDescent="0.25">
      <c r="A5" s="48"/>
      <c r="B5" s="215" t="s">
        <v>1</v>
      </c>
      <c r="C5" s="215"/>
      <c r="D5" s="215" t="s">
        <v>2</v>
      </c>
      <c r="E5" s="215"/>
      <c r="F5" s="48" t="s">
        <v>187</v>
      </c>
      <c r="G5" s="216" t="s">
        <v>199</v>
      </c>
      <c r="H5" s="216"/>
      <c r="I5" s="215" t="s">
        <v>295</v>
      </c>
      <c r="J5" s="215"/>
      <c r="K5" s="217" t="s">
        <v>297</v>
      </c>
      <c r="L5" s="217"/>
      <c r="M5" s="93" t="s">
        <v>233</v>
      </c>
      <c r="N5" s="215" t="s">
        <v>3</v>
      </c>
      <c r="O5" s="215"/>
      <c r="P5" s="213" t="s">
        <v>4</v>
      </c>
      <c r="Q5" s="213"/>
      <c r="R5" s="212" t="s">
        <v>200</v>
      </c>
      <c r="S5" s="212"/>
      <c r="T5" s="212"/>
      <c r="U5" s="213" t="s">
        <v>5</v>
      </c>
      <c r="V5" s="213"/>
      <c r="W5" s="49" t="s">
        <v>254</v>
      </c>
      <c r="X5" s="213" t="s">
        <v>75</v>
      </c>
      <c r="Y5" s="213"/>
      <c r="Z5" s="213"/>
      <c r="AA5" s="213"/>
      <c r="AB5" s="213"/>
      <c r="AC5" s="213"/>
      <c r="AD5" s="50"/>
    </row>
    <row r="6" spans="1:34" s="53" customFormat="1" ht="109.5" customHeight="1" x14ac:dyDescent="0.25">
      <c r="A6" s="29" t="s">
        <v>253</v>
      </c>
      <c r="B6" s="29" t="s">
        <v>7</v>
      </c>
      <c r="C6" s="29" t="s">
        <v>8</v>
      </c>
      <c r="D6" s="52" t="s">
        <v>141</v>
      </c>
      <c r="E6" s="52" t="s">
        <v>175</v>
      </c>
      <c r="F6" s="52" t="s">
        <v>242</v>
      </c>
      <c r="G6" s="52" t="s">
        <v>321</v>
      </c>
      <c r="H6" s="52" t="s">
        <v>196</v>
      </c>
      <c r="I6" s="29" t="s">
        <v>252</v>
      </c>
      <c r="J6" s="29" t="s">
        <v>145</v>
      </c>
      <c r="K6" s="94" t="s">
        <v>9</v>
      </c>
      <c r="L6" s="145" t="s">
        <v>235</v>
      </c>
      <c r="M6" s="95" t="s">
        <v>168</v>
      </c>
      <c r="N6" s="29" t="s">
        <v>236</v>
      </c>
      <c r="O6" s="29" t="s">
        <v>204</v>
      </c>
      <c r="P6" s="98" t="s">
        <v>149</v>
      </c>
      <c r="Q6" s="98" t="s">
        <v>150</v>
      </c>
      <c r="R6" s="99" t="s">
        <v>166</v>
      </c>
      <c r="S6" s="99" t="s">
        <v>167</v>
      </c>
      <c r="T6" s="99" t="s">
        <v>251</v>
      </c>
      <c r="U6" s="98" t="s">
        <v>11</v>
      </c>
      <c r="V6" s="98" t="s">
        <v>12</v>
      </c>
      <c r="W6" s="99" t="s">
        <v>198</v>
      </c>
      <c r="X6" s="98" t="s">
        <v>13</v>
      </c>
      <c r="Y6" s="98" t="s">
        <v>14</v>
      </c>
      <c r="Z6" s="98" t="s">
        <v>15</v>
      </c>
      <c r="AA6" s="98" t="s">
        <v>16</v>
      </c>
      <c r="AB6" s="99" t="s">
        <v>193</v>
      </c>
      <c r="AC6" s="99" t="s">
        <v>255</v>
      </c>
    </row>
    <row r="7" spans="1:34" ht="15.75" customHeight="1" x14ac:dyDescent="0.25">
      <c r="A7" s="54"/>
      <c r="B7" s="55"/>
      <c r="C7" s="55"/>
      <c r="D7" s="56"/>
      <c r="E7" s="57"/>
      <c r="F7" s="57"/>
      <c r="G7" s="58"/>
      <c r="H7" s="58"/>
      <c r="I7" s="59"/>
      <c r="J7" s="59"/>
      <c r="K7" s="69">
        <f t="shared" ref="K7:K70" si="0">I7+J7</f>
        <v>0</v>
      </c>
      <c r="L7" s="70" t="str">
        <f>IF(K7&gt;0,IF(K7&gt;(H7-G7+1),"Errore n. Giorni!MAX 366",IF((H7-G7+1)=K7,"ok","")),"")</f>
        <v/>
      </c>
      <c r="M7" s="100" t="str">
        <f>IF(K7&gt;0,(H7-G7+1)-J7,"")</f>
        <v/>
      </c>
      <c r="N7" s="60"/>
      <c r="O7" s="61" t="s">
        <v>20</v>
      </c>
      <c r="P7" s="71">
        <f>IF(I7&gt;0,59.2,0)</f>
        <v>0</v>
      </c>
      <c r="Q7" s="72">
        <f>IF(J7&gt;0,45.71,0)</f>
        <v>0</v>
      </c>
      <c r="R7" s="72">
        <f>ROUND(I7*P7,2)</f>
        <v>0</v>
      </c>
      <c r="S7" s="72">
        <f>ROUND(J7*Q7,2)</f>
        <v>0</v>
      </c>
      <c r="T7" s="73">
        <f>ROUND(R7+S7,2)</f>
        <v>0</v>
      </c>
      <c r="U7" s="74">
        <f t="shared" ref="U7:U70" si="1">IF(N7=0,0,IF((N7&lt;5000),5000,N7))</f>
        <v>0</v>
      </c>
      <c r="V7" s="75">
        <f>IF(U7=0,0,ROUND((U7-5000)/(20000-5000),2))</f>
        <v>0</v>
      </c>
      <c r="W7" s="62">
        <f>IF(O7="NO",0,IF(O7="SI",17.06,0))</f>
        <v>0</v>
      </c>
      <c r="X7" s="75">
        <f>IF(I7&gt;0,ROUND((V7*(P7-W7)+W7),2),0)</f>
        <v>0</v>
      </c>
      <c r="Y7" s="76">
        <f>IF(I7&gt;0,ROUND(P7-X7,2),0)</f>
        <v>0</v>
      </c>
      <c r="Z7" s="75">
        <f>IF(J7&gt;0,(ROUND((V7*(Q7-W7)+W7),2)),0)</f>
        <v>0</v>
      </c>
      <c r="AA7" s="76">
        <f>IF(J7&gt;0,(ROUND(Q7-Z7,2)),0)</f>
        <v>0</v>
      </c>
      <c r="AB7" s="77">
        <f t="shared" ref="AB7:AB70" si="2">ROUND((X7*I7)+(Z7*J7),2)</f>
        <v>0</v>
      </c>
      <c r="AC7" s="81">
        <f>IF(K7&gt;0,IF(N7="","Inserire Isee in colonna N",ROUND((Y7*I7)+(AA7*J7),2)),0)</f>
        <v>0</v>
      </c>
      <c r="AD7" s="63"/>
      <c r="AE7" s="64"/>
    </row>
    <row r="8" spans="1:34" ht="15.75" x14ac:dyDescent="0.25">
      <c r="A8" s="54"/>
      <c r="B8" s="55"/>
      <c r="C8" s="55"/>
      <c r="D8" s="56"/>
      <c r="E8" s="57"/>
      <c r="F8" s="57"/>
      <c r="G8" s="58"/>
      <c r="H8" s="58"/>
      <c r="I8" s="59"/>
      <c r="J8" s="59"/>
      <c r="K8" s="69">
        <f t="shared" si="0"/>
        <v>0</v>
      </c>
      <c r="L8" s="70" t="str">
        <f t="shared" ref="L8:L71" si="3">IF(K8&gt;0,IF(K8&gt;(H8-G8+1),"Errore n. Giorni!MAX 366",IF((H8-G8+1)=K8,"ok","")),"")</f>
        <v/>
      </c>
      <c r="M8" s="100" t="str">
        <f t="shared" ref="M8:M70" si="4">IF(K8&gt;0,(H8-G8+1)-J8,"")</f>
        <v/>
      </c>
      <c r="N8" s="60"/>
      <c r="O8" s="61" t="s">
        <v>20</v>
      </c>
      <c r="P8" s="71">
        <f>IF(I8&gt;0,59.2,0)</f>
        <v>0</v>
      </c>
      <c r="Q8" s="72">
        <f>IF(J8&gt;0,45.71,0)</f>
        <v>0</v>
      </c>
      <c r="R8" s="72">
        <f>ROUND(I8*P8,2)</f>
        <v>0</v>
      </c>
      <c r="S8" s="72">
        <f t="shared" ref="S8:S70" si="5">ROUND(J8*Q8,2)</f>
        <v>0</v>
      </c>
      <c r="T8" s="73">
        <f t="shared" ref="T8:T70" si="6">ROUND(R8+S8,2)</f>
        <v>0</v>
      </c>
      <c r="U8" s="74">
        <f t="shared" si="1"/>
        <v>0</v>
      </c>
      <c r="V8" s="75">
        <f t="shared" ref="V8:V70" si="7">IF(U8=0,0,ROUND((U8-5000)/(20000-5000),2))</f>
        <v>0</v>
      </c>
      <c r="W8" s="62">
        <f t="shared" ref="W8:W71" si="8">IF(O8="NO",0,IF(O8="SI",17.06,0))</f>
        <v>0</v>
      </c>
      <c r="X8" s="75">
        <f>IF(I8&gt;0,ROUND((V8*(P8-W8)+W8),2),0)</f>
        <v>0</v>
      </c>
      <c r="Y8" s="76">
        <f>IF(I8&gt;0,ROUND(P8-X8,2),0)</f>
        <v>0</v>
      </c>
      <c r="Z8" s="75">
        <f t="shared" ref="Z8:Z70" si="9">IF(J8&gt;0,(ROUND((V8*(Q8-W8)+W8),2)),0)</f>
        <v>0</v>
      </c>
      <c r="AA8" s="76">
        <f t="shared" ref="AA8:AA70" si="10">IF(J8&gt;0,(ROUND(Q8-Z8,2)),0)</f>
        <v>0</v>
      </c>
      <c r="AB8" s="77">
        <f t="shared" si="2"/>
        <v>0</v>
      </c>
      <c r="AC8" s="81">
        <f t="shared" ref="AC8:AC71" si="11">IF(K8&gt;0,IF(N8="","Inserire Isee in colonna N",ROUND((Y8*I8)+(AA8*J8),2)),0)</f>
        <v>0</v>
      </c>
      <c r="AD8" s="63"/>
    </row>
    <row r="9" spans="1:34" ht="15.75" x14ac:dyDescent="0.25">
      <c r="A9" s="54"/>
      <c r="B9" s="55"/>
      <c r="C9" s="55"/>
      <c r="D9" s="56"/>
      <c r="E9" s="57"/>
      <c r="F9" s="57"/>
      <c r="G9" s="58"/>
      <c r="H9" s="58"/>
      <c r="I9" s="59"/>
      <c r="J9" s="59"/>
      <c r="K9" s="69">
        <f t="shared" si="0"/>
        <v>0</v>
      </c>
      <c r="L9" s="70" t="str">
        <f t="shared" si="3"/>
        <v/>
      </c>
      <c r="M9" s="100" t="str">
        <f t="shared" si="4"/>
        <v/>
      </c>
      <c r="N9" s="60"/>
      <c r="O9" s="61" t="s">
        <v>20</v>
      </c>
      <c r="P9" s="71">
        <f t="shared" ref="P9:P70" si="12">IF(I9&gt;0,59.2,0)</f>
        <v>0</v>
      </c>
      <c r="Q9" s="72">
        <f t="shared" ref="Q9:Q70" si="13">IF(J9&gt;0,45.71,0)</f>
        <v>0</v>
      </c>
      <c r="R9" s="72">
        <f t="shared" ref="R9:R70" si="14">ROUND(I9*P9,2)</f>
        <v>0</v>
      </c>
      <c r="S9" s="72">
        <f t="shared" si="5"/>
        <v>0</v>
      </c>
      <c r="T9" s="73">
        <f t="shared" si="6"/>
        <v>0</v>
      </c>
      <c r="U9" s="74">
        <f t="shared" si="1"/>
        <v>0</v>
      </c>
      <c r="V9" s="75">
        <f t="shared" si="7"/>
        <v>0</v>
      </c>
      <c r="W9" s="62">
        <f t="shared" si="8"/>
        <v>0</v>
      </c>
      <c r="X9" s="75">
        <f t="shared" ref="X9:X70" si="15">IF(I9&gt;0,ROUND((V9*(P9-W9)+W9),2),0)</f>
        <v>0</v>
      </c>
      <c r="Y9" s="76">
        <f t="shared" ref="Y9:Y70" si="16">IF(I9&gt;0,ROUND(P9-X9,2),0)</f>
        <v>0</v>
      </c>
      <c r="Z9" s="75">
        <f t="shared" si="9"/>
        <v>0</v>
      </c>
      <c r="AA9" s="76">
        <f t="shared" si="10"/>
        <v>0</v>
      </c>
      <c r="AB9" s="77">
        <f t="shared" si="2"/>
        <v>0</v>
      </c>
      <c r="AC9" s="81">
        <f t="shared" si="11"/>
        <v>0</v>
      </c>
      <c r="AD9" s="63"/>
    </row>
    <row r="10" spans="1:34" ht="15.75" x14ac:dyDescent="0.25">
      <c r="A10" s="54"/>
      <c r="B10" s="55"/>
      <c r="C10" s="55"/>
      <c r="D10" s="56"/>
      <c r="E10" s="57"/>
      <c r="F10" s="57"/>
      <c r="G10" s="58"/>
      <c r="H10" s="58"/>
      <c r="I10" s="59"/>
      <c r="J10" s="59"/>
      <c r="K10" s="69">
        <f t="shared" si="0"/>
        <v>0</v>
      </c>
      <c r="L10" s="70" t="str">
        <f t="shared" si="3"/>
        <v/>
      </c>
      <c r="M10" s="100" t="str">
        <f t="shared" si="4"/>
        <v/>
      </c>
      <c r="N10" s="60"/>
      <c r="O10" s="61" t="s">
        <v>20</v>
      </c>
      <c r="P10" s="71">
        <f t="shared" si="12"/>
        <v>0</v>
      </c>
      <c r="Q10" s="72">
        <f t="shared" si="13"/>
        <v>0</v>
      </c>
      <c r="R10" s="72">
        <f t="shared" si="14"/>
        <v>0</v>
      </c>
      <c r="S10" s="72">
        <f t="shared" si="5"/>
        <v>0</v>
      </c>
      <c r="T10" s="73">
        <f t="shared" si="6"/>
        <v>0</v>
      </c>
      <c r="U10" s="74">
        <f t="shared" si="1"/>
        <v>0</v>
      </c>
      <c r="V10" s="75">
        <f t="shared" si="7"/>
        <v>0</v>
      </c>
      <c r="W10" s="62">
        <f t="shared" si="8"/>
        <v>0</v>
      </c>
      <c r="X10" s="75">
        <f t="shared" si="15"/>
        <v>0</v>
      </c>
      <c r="Y10" s="76">
        <f t="shared" si="16"/>
        <v>0</v>
      </c>
      <c r="Z10" s="75">
        <f t="shared" si="9"/>
        <v>0</v>
      </c>
      <c r="AA10" s="76">
        <f t="shared" si="10"/>
        <v>0</v>
      </c>
      <c r="AB10" s="77">
        <f t="shared" si="2"/>
        <v>0</v>
      </c>
      <c r="AC10" s="81">
        <f t="shared" si="11"/>
        <v>0</v>
      </c>
      <c r="AD10" s="63"/>
    </row>
    <row r="11" spans="1:34" ht="15.75" x14ac:dyDescent="0.25">
      <c r="A11" s="54"/>
      <c r="B11" s="55"/>
      <c r="C11" s="55"/>
      <c r="D11" s="56"/>
      <c r="E11" s="57"/>
      <c r="F11" s="57"/>
      <c r="G11" s="58"/>
      <c r="H11" s="58"/>
      <c r="I11" s="59"/>
      <c r="J11" s="59"/>
      <c r="K11" s="69">
        <f t="shared" si="0"/>
        <v>0</v>
      </c>
      <c r="L11" s="70" t="str">
        <f t="shared" si="3"/>
        <v/>
      </c>
      <c r="M11" s="100" t="str">
        <f t="shared" si="4"/>
        <v/>
      </c>
      <c r="N11" s="60"/>
      <c r="O11" s="61" t="s">
        <v>20</v>
      </c>
      <c r="P11" s="71">
        <f t="shared" si="12"/>
        <v>0</v>
      </c>
      <c r="Q11" s="72">
        <f t="shared" si="13"/>
        <v>0</v>
      </c>
      <c r="R11" s="72">
        <f t="shared" si="14"/>
        <v>0</v>
      </c>
      <c r="S11" s="72">
        <f t="shared" si="5"/>
        <v>0</v>
      </c>
      <c r="T11" s="73">
        <f t="shared" si="6"/>
        <v>0</v>
      </c>
      <c r="U11" s="74">
        <f t="shared" si="1"/>
        <v>0</v>
      </c>
      <c r="V11" s="75">
        <f t="shared" si="7"/>
        <v>0</v>
      </c>
      <c r="W11" s="62">
        <f t="shared" si="8"/>
        <v>0</v>
      </c>
      <c r="X11" s="75">
        <f t="shared" si="15"/>
        <v>0</v>
      </c>
      <c r="Y11" s="76">
        <f t="shared" si="16"/>
        <v>0</v>
      </c>
      <c r="Z11" s="75">
        <f t="shared" si="9"/>
        <v>0</v>
      </c>
      <c r="AA11" s="76">
        <f t="shared" si="10"/>
        <v>0</v>
      </c>
      <c r="AB11" s="77">
        <f t="shared" si="2"/>
        <v>0</v>
      </c>
      <c r="AC11" s="81">
        <f t="shared" si="11"/>
        <v>0</v>
      </c>
      <c r="AD11" s="63"/>
    </row>
    <row r="12" spans="1:34" ht="15.75" x14ac:dyDescent="0.25">
      <c r="A12" s="54"/>
      <c r="B12" s="55"/>
      <c r="C12" s="55"/>
      <c r="D12" s="56"/>
      <c r="E12" s="57"/>
      <c r="F12" s="57"/>
      <c r="G12" s="58"/>
      <c r="H12" s="58"/>
      <c r="I12" s="59"/>
      <c r="J12" s="59"/>
      <c r="K12" s="69">
        <f t="shared" si="0"/>
        <v>0</v>
      </c>
      <c r="L12" s="70" t="str">
        <f t="shared" si="3"/>
        <v/>
      </c>
      <c r="M12" s="100" t="str">
        <f t="shared" si="4"/>
        <v/>
      </c>
      <c r="N12" s="60"/>
      <c r="O12" s="61" t="s">
        <v>20</v>
      </c>
      <c r="P12" s="71">
        <f t="shared" si="12"/>
        <v>0</v>
      </c>
      <c r="Q12" s="72">
        <f t="shared" si="13"/>
        <v>0</v>
      </c>
      <c r="R12" s="72">
        <f t="shared" si="14"/>
        <v>0</v>
      </c>
      <c r="S12" s="72">
        <f t="shared" si="5"/>
        <v>0</v>
      </c>
      <c r="T12" s="73">
        <f t="shared" si="6"/>
        <v>0</v>
      </c>
      <c r="U12" s="74">
        <f t="shared" si="1"/>
        <v>0</v>
      </c>
      <c r="V12" s="75">
        <f t="shared" si="7"/>
        <v>0</v>
      </c>
      <c r="W12" s="62">
        <f t="shared" si="8"/>
        <v>0</v>
      </c>
      <c r="X12" s="75">
        <f t="shared" si="15"/>
        <v>0</v>
      </c>
      <c r="Y12" s="76">
        <f t="shared" si="16"/>
        <v>0</v>
      </c>
      <c r="Z12" s="75">
        <f t="shared" si="9"/>
        <v>0</v>
      </c>
      <c r="AA12" s="76">
        <f t="shared" si="10"/>
        <v>0</v>
      </c>
      <c r="AB12" s="77">
        <f t="shared" si="2"/>
        <v>0</v>
      </c>
      <c r="AC12" s="81">
        <f t="shared" si="11"/>
        <v>0</v>
      </c>
      <c r="AD12" s="63"/>
    </row>
    <row r="13" spans="1:34" ht="15.75" x14ac:dyDescent="0.25">
      <c r="A13" s="54"/>
      <c r="B13" s="55"/>
      <c r="C13" s="55"/>
      <c r="D13" s="56"/>
      <c r="E13" s="57"/>
      <c r="F13" s="57"/>
      <c r="G13" s="58"/>
      <c r="H13" s="58"/>
      <c r="I13" s="59"/>
      <c r="J13" s="59"/>
      <c r="K13" s="69">
        <f t="shared" si="0"/>
        <v>0</v>
      </c>
      <c r="L13" s="70" t="str">
        <f t="shared" si="3"/>
        <v/>
      </c>
      <c r="M13" s="100" t="str">
        <f t="shared" si="4"/>
        <v/>
      </c>
      <c r="N13" s="60"/>
      <c r="O13" s="61" t="s">
        <v>20</v>
      </c>
      <c r="P13" s="71">
        <f t="shared" si="12"/>
        <v>0</v>
      </c>
      <c r="Q13" s="72">
        <f t="shared" si="13"/>
        <v>0</v>
      </c>
      <c r="R13" s="72">
        <f t="shared" si="14"/>
        <v>0</v>
      </c>
      <c r="S13" s="72">
        <f t="shared" si="5"/>
        <v>0</v>
      </c>
      <c r="T13" s="73">
        <f t="shared" si="6"/>
        <v>0</v>
      </c>
      <c r="U13" s="74">
        <f t="shared" si="1"/>
        <v>0</v>
      </c>
      <c r="V13" s="75">
        <f t="shared" si="7"/>
        <v>0</v>
      </c>
      <c r="W13" s="62">
        <f t="shared" si="8"/>
        <v>0</v>
      </c>
      <c r="X13" s="75">
        <f t="shared" si="15"/>
        <v>0</v>
      </c>
      <c r="Y13" s="76">
        <f t="shared" si="16"/>
        <v>0</v>
      </c>
      <c r="Z13" s="75">
        <f t="shared" si="9"/>
        <v>0</v>
      </c>
      <c r="AA13" s="76">
        <f t="shared" si="10"/>
        <v>0</v>
      </c>
      <c r="AB13" s="77">
        <f t="shared" si="2"/>
        <v>0</v>
      </c>
      <c r="AC13" s="81">
        <f t="shared" si="11"/>
        <v>0</v>
      </c>
      <c r="AD13" s="63"/>
    </row>
    <row r="14" spans="1:34" ht="15.75" x14ac:dyDescent="0.25">
      <c r="A14" s="54"/>
      <c r="B14" s="55"/>
      <c r="C14" s="55"/>
      <c r="D14" s="56"/>
      <c r="E14" s="57"/>
      <c r="F14" s="57"/>
      <c r="G14" s="58"/>
      <c r="H14" s="58"/>
      <c r="I14" s="59"/>
      <c r="J14" s="59"/>
      <c r="K14" s="69">
        <f t="shared" si="0"/>
        <v>0</v>
      </c>
      <c r="L14" s="70" t="str">
        <f t="shared" si="3"/>
        <v/>
      </c>
      <c r="M14" s="100" t="str">
        <f t="shared" si="4"/>
        <v/>
      </c>
      <c r="N14" s="60"/>
      <c r="O14" s="61" t="s">
        <v>20</v>
      </c>
      <c r="P14" s="71">
        <f t="shared" si="12"/>
        <v>0</v>
      </c>
      <c r="Q14" s="72">
        <f t="shared" si="13"/>
        <v>0</v>
      </c>
      <c r="R14" s="72">
        <f t="shared" si="14"/>
        <v>0</v>
      </c>
      <c r="S14" s="72">
        <f t="shared" si="5"/>
        <v>0</v>
      </c>
      <c r="T14" s="73">
        <f t="shared" si="6"/>
        <v>0</v>
      </c>
      <c r="U14" s="74">
        <f t="shared" si="1"/>
        <v>0</v>
      </c>
      <c r="V14" s="75">
        <f t="shared" si="7"/>
        <v>0</v>
      </c>
      <c r="W14" s="62">
        <f t="shared" si="8"/>
        <v>0</v>
      </c>
      <c r="X14" s="75">
        <f t="shared" si="15"/>
        <v>0</v>
      </c>
      <c r="Y14" s="76">
        <f t="shared" si="16"/>
        <v>0</v>
      </c>
      <c r="Z14" s="75">
        <f t="shared" si="9"/>
        <v>0</v>
      </c>
      <c r="AA14" s="76">
        <f t="shared" si="10"/>
        <v>0</v>
      </c>
      <c r="AB14" s="77">
        <f t="shared" si="2"/>
        <v>0</v>
      </c>
      <c r="AC14" s="81">
        <f t="shared" si="11"/>
        <v>0</v>
      </c>
      <c r="AD14" s="63"/>
    </row>
    <row r="15" spans="1:34" ht="15.75" x14ac:dyDescent="0.25">
      <c r="A15" s="54"/>
      <c r="B15" s="55"/>
      <c r="C15" s="55"/>
      <c r="D15" s="56"/>
      <c r="E15" s="57"/>
      <c r="F15" s="57"/>
      <c r="G15" s="58"/>
      <c r="H15" s="58"/>
      <c r="I15" s="59"/>
      <c r="J15" s="59"/>
      <c r="K15" s="69">
        <f t="shared" si="0"/>
        <v>0</v>
      </c>
      <c r="L15" s="70" t="str">
        <f t="shared" si="3"/>
        <v/>
      </c>
      <c r="M15" s="100" t="str">
        <f t="shared" si="4"/>
        <v/>
      </c>
      <c r="N15" s="60"/>
      <c r="O15" s="61" t="s">
        <v>20</v>
      </c>
      <c r="P15" s="71">
        <f t="shared" si="12"/>
        <v>0</v>
      </c>
      <c r="Q15" s="72">
        <f t="shared" si="13"/>
        <v>0</v>
      </c>
      <c r="R15" s="72">
        <f t="shared" si="14"/>
        <v>0</v>
      </c>
      <c r="S15" s="72">
        <f t="shared" si="5"/>
        <v>0</v>
      </c>
      <c r="T15" s="73">
        <f t="shared" si="6"/>
        <v>0</v>
      </c>
      <c r="U15" s="74">
        <f t="shared" si="1"/>
        <v>0</v>
      </c>
      <c r="V15" s="75">
        <f t="shared" si="7"/>
        <v>0</v>
      </c>
      <c r="W15" s="62">
        <f t="shared" si="8"/>
        <v>0</v>
      </c>
      <c r="X15" s="75">
        <f t="shared" si="15"/>
        <v>0</v>
      </c>
      <c r="Y15" s="76">
        <f t="shared" si="16"/>
        <v>0</v>
      </c>
      <c r="Z15" s="75">
        <f t="shared" si="9"/>
        <v>0</v>
      </c>
      <c r="AA15" s="76">
        <f t="shared" si="10"/>
        <v>0</v>
      </c>
      <c r="AB15" s="77">
        <f t="shared" si="2"/>
        <v>0</v>
      </c>
      <c r="AC15" s="81">
        <f t="shared" si="11"/>
        <v>0</v>
      </c>
      <c r="AD15" s="63"/>
    </row>
    <row r="16" spans="1:34" ht="15.75" x14ac:dyDescent="0.25">
      <c r="A16" s="54"/>
      <c r="B16" s="55"/>
      <c r="C16" s="55"/>
      <c r="D16" s="56"/>
      <c r="E16" s="57"/>
      <c r="F16" s="57"/>
      <c r="G16" s="58"/>
      <c r="H16" s="58"/>
      <c r="I16" s="59"/>
      <c r="J16" s="59"/>
      <c r="K16" s="69">
        <f t="shared" si="0"/>
        <v>0</v>
      </c>
      <c r="L16" s="70" t="str">
        <f t="shared" si="3"/>
        <v/>
      </c>
      <c r="M16" s="100" t="str">
        <f t="shared" si="4"/>
        <v/>
      </c>
      <c r="N16" s="60"/>
      <c r="O16" s="61" t="s">
        <v>20</v>
      </c>
      <c r="P16" s="71">
        <f t="shared" si="12"/>
        <v>0</v>
      </c>
      <c r="Q16" s="72">
        <f t="shared" si="13"/>
        <v>0</v>
      </c>
      <c r="R16" s="72">
        <f t="shared" si="14"/>
        <v>0</v>
      </c>
      <c r="S16" s="72">
        <f t="shared" si="5"/>
        <v>0</v>
      </c>
      <c r="T16" s="73">
        <f t="shared" si="6"/>
        <v>0</v>
      </c>
      <c r="U16" s="74">
        <f t="shared" si="1"/>
        <v>0</v>
      </c>
      <c r="V16" s="75">
        <f t="shared" si="7"/>
        <v>0</v>
      </c>
      <c r="W16" s="62">
        <f t="shared" si="8"/>
        <v>0</v>
      </c>
      <c r="X16" s="75">
        <f t="shared" si="15"/>
        <v>0</v>
      </c>
      <c r="Y16" s="76">
        <f t="shared" si="16"/>
        <v>0</v>
      </c>
      <c r="Z16" s="75">
        <f t="shared" si="9"/>
        <v>0</v>
      </c>
      <c r="AA16" s="76">
        <f t="shared" si="10"/>
        <v>0</v>
      </c>
      <c r="AB16" s="77">
        <f t="shared" si="2"/>
        <v>0</v>
      </c>
      <c r="AC16" s="81">
        <f t="shared" si="11"/>
        <v>0</v>
      </c>
      <c r="AD16" s="63"/>
    </row>
    <row r="17" spans="1:30" ht="15.75" x14ac:dyDescent="0.25">
      <c r="A17" s="54"/>
      <c r="B17" s="55"/>
      <c r="C17" s="55"/>
      <c r="D17" s="56"/>
      <c r="E17" s="57"/>
      <c r="F17" s="57"/>
      <c r="G17" s="58"/>
      <c r="H17" s="58"/>
      <c r="I17" s="59"/>
      <c r="J17" s="59"/>
      <c r="K17" s="69">
        <f t="shared" si="0"/>
        <v>0</v>
      </c>
      <c r="L17" s="70" t="str">
        <f t="shared" si="3"/>
        <v/>
      </c>
      <c r="M17" s="100" t="str">
        <f t="shared" si="4"/>
        <v/>
      </c>
      <c r="N17" s="60"/>
      <c r="O17" s="61" t="s">
        <v>20</v>
      </c>
      <c r="P17" s="71">
        <f t="shared" si="12"/>
        <v>0</v>
      </c>
      <c r="Q17" s="72">
        <f t="shared" si="13"/>
        <v>0</v>
      </c>
      <c r="R17" s="72">
        <f t="shared" si="14"/>
        <v>0</v>
      </c>
      <c r="S17" s="72">
        <f t="shared" si="5"/>
        <v>0</v>
      </c>
      <c r="T17" s="73">
        <f t="shared" si="6"/>
        <v>0</v>
      </c>
      <c r="U17" s="74">
        <f t="shared" si="1"/>
        <v>0</v>
      </c>
      <c r="V17" s="75">
        <f t="shared" si="7"/>
        <v>0</v>
      </c>
      <c r="W17" s="62">
        <f t="shared" si="8"/>
        <v>0</v>
      </c>
      <c r="X17" s="75">
        <f t="shared" si="15"/>
        <v>0</v>
      </c>
      <c r="Y17" s="76">
        <f t="shared" si="16"/>
        <v>0</v>
      </c>
      <c r="Z17" s="75">
        <f t="shared" si="9"/>
        <v>0</v>
      </c>
      <c r="AA17" s="76">
        <f t="shared" si="10"/>
        <v>0</v>
      </c>
      <c r="AB17" s="77">
        <f t="shared" si="2"/>
        <v>0</v>
      </c>
      <c r="AC17" s="81">
        <f t="shared" si="11"/>
        <v>0</v>
      </c>
      <c r="AD17" s="63"/>
    </row>
    <row r="18" spans="1:30" ht="15.75" x14ac:dyDescent="0.25">
      <c r="A18" s="54"/>
      <c r="B18" s="55"/>
      <c r="C18" s="55"/>
      <c r="D18" s="56"/>
      <c r="E18" s="57"/>
      <c r="F18" s="57"/>
      <c r="G18" s="58"/>
      <c r="H18" s="58"/>
      <c r="I18" s="59"/>
      <c r="J18" s="59"/>
      <c r="K18" s="69">
        <f t="shared" si="0"/>
        <v>0</v>
      </c>
      <c r="L18" s="70" t="str">
        <f t="shared" si="3"/>
        <v/>
      </c>
      <c r="M18" s="100" t="str">
        <f t="shared" si="4"/>
        <v/>
      </c>
      <c r="N18" s="60"/>
      <c r="O18" s="61" t="s">
        <v>20</v>
      </c>
      <c r="P18" s="71">
        <f t="shared" si="12"/>
        <v>0</v>
      </c>
      <c r="Q18" s="72">
        <f t="shared" si="13"/>
        <v>0</v>
      </c>
      <c r="R18" s="72">
        <f t="shared" si="14"/>
        <v>0</v>
      </c>
      <c r="S18" s="72">
        <f t="shared" si="5"/>
        <v>0</v>
      </c>
      <c r="T18" s="73">
        <f t="shared" si="6"/>
        <v>0</v>
      </c>
      <c r="U18" s="74">
        <f t="shared" si="1"/>
        <v>0</v>
      </c>
      <c r="V18" s="75">
        <f t="shared" si="7"/>
        <v>0</v>
      </c>
      <c r="W18" s="62">
        <f t="shared" si="8"/>
        <v>0</v>
      </c>
      <c r="X18" s="75">
        <f t="shared" si="15"/>
        <v>0</v>
      </c>
      <c r="Y18" s="76">
        <f t="shared" si="16"/>
        <v>0</v>
      </c>
      <c r="Z18" s="75">
        <f t="shared" si="9"/>
        <v>0</v>
      </c>
      <c r="AA18" s="76">
        <f t="shared" si="10"/>
        <v>0</v>
      </c>
      <c r="AB18" s="77">
        <f t="shared" si="2"/>
        <v>0</v>
      </c>
      <c r="AC18" s="81">
        <f t="shared" si="11"/>
        <v>0</v>
      </c>
      <c r="AD18" s="63"/>
    </row>
    <row r="19" spans="1:30" ht="15.75" x14ac:dyDescent="0.25">
      <c r="A19" s="54"/>
      <c r="B19" s="55"/>
      <c r="C19" s="55"/>
      <c r="D19" s="56"/>
      <c r="E19" s="57"/>
      <c r="F19" s="57"/>
      <c r="G19" s="58"/>
      <c r="H19" s="58"/>
      <c r="I19" s="59"/>
      <c r="J19" s="59"/>
      <c r="K19" s="69">
        <f t="shared" si="0"/>
        <v>0</v>
      </c>
      <c r="L19" s="70" t="str">
        <f t="shared" si="3"/>
        <v/>
      </c>
      <c r="M19" s="100" t="str">
        <f t="shared" si="4"/>
        <v/>
      </c>
      <c r="N19" s="60"/>
      <c r="O19" s="61" t="s">
        <v>20</v>
      </c>
      <c r="P19" s="71">
        <f t="shared" si="12"/>
        <v>0</v>
      </c>
      <c r="Q19" s="72">
        <f t="shared" si="13"/>
        <v>0</v>
      </c>
      <c r="R19" s="72">
        <f t="shared" si="14"/>
        <v>0</v>
      </c>
      <c r="S19" s="72">
        <f t="shared" si="5"/>
        <v>0</v>
      </c>
      <c r="T19" s="73">
        <f t="shared" si="6"/>
        <v>0</v>
      </c>
      <c r="U19" s="74">
        <f t="shared" si="1"/>
        <v>0</v>
      </c>
      <c r="V19" s="75">
        <f t="shared" si="7"/>
        <v>0</v>
      </c>
      <c r="W19" s="62">
        <f t="shared" si="8"/>
        <v>0</v>
      </c>
      <c r="X19" s="75">
        <f t="shared" si="15"/>
        <v>0</v>
      </c>
      <c r="Y19" s="76">
        <f t="shared" si="16"/>
        <v>0</v>
      </c>
      <c r="Z19" s="75">
        <f t="shared" si="9"/>
        <v>0</v>
      </c>
      <c r="AA19" s="76">
        <f t="shared" si="10"/>
        <v>0</v>
      </c>
      <c r="AB19" s="77">
        <f t="shared" si="2"/>
        <v>0</v>
      </c>
      <c r="AC19" s="81">
        <f t="shared" si="11"/>
        <v>0</v>
      </c>
      <c r="AD19" s="63"/>
    </row>
    <row r="20" spans="1:30" ht="15.75" x14ac:dyDescent="0.25">
      <c r="A20" s="54"/>
      <c r="B20" s="55"/>
      <c r="C20" s="55"/>
      <c r="D20" s="56"/>
      <c r="E20" s="57"/>
      <c r="F20" s="57"/>
      <c r="G20" s="58"/>
      <c r="H20" s="58"/>
      <c r="I20" s="59"/>
      <c r="J20" s="59"/>
      <c r="K20" s="69">
        <f t="shared" si="0"/>
        <v>0</v>
      </c>
      <c r="L20" s="70" t="str">
        <f t="shared" si="3"/>
        <v/>
      </c>
      <c r="M20" s="100" t="str">
        <f t="shared" si="4"/>
        <v/>
      </c>
      <c r="N20" s="60"/>
      <c r="O20" s="61" t="s">
        <v>20</v>
      </c>
      <c r="P20" s="71">
        <f t="shared" si="12"/>
        <v>0</v>
      </c>
      <c r="Q20" s="72">
        <f t="shared" si="13"/>
        <v>0</v>
      </c>
      <c r="R20" s="72">
        <f t="shared" si="14"/>
        <v>0</v>
      </c>
      <c r="S20" s="72">
        <f t="shared" si="5"/>
        <v>0</v>
      </c>
      <c r="T20" s="73">
        <f t="shared" si="6"/>
        <v>0</v>
      </c>
      <c r="U20" s="74">
        <f t="shared" si="1"/>
        <v>0</v>
      </c>
      <c r="V20" s="75">
        <f t="shared" si="7"/>
        <v>0</v>
      </c>
      <c r="W20" s="62">
        <f t="shared" si="8"/>
        <v>0</v>
      </c>
      <c r="X20" s="75">
        <f t="shared" si="15"/>
        <v>0</v>
      </c>
      <c r="Y20" s="76">
        <f t="shared" si="16"/>
        <v>0</v>
      </c>
      <c r="Z20" s="75">
        <f t="shared" si="9"/>
        <v>0</v>
      </c>
      <c r="AA20" s="76">
        <f t="shared" si="10"/>
        <v>0</v>
      </c>
      <c r="AB20" s="77">
        <f t="shared" si="2"/>
        <v>0</v>
      </c>
      <c r="AC20" s="81">
        <f t="shared" si="11"/>
        <v>0</v>
      </c>
      <c r="AD20" s="63"/>
    </row>
    <row r="21" spans="1:30" ht="15.75" x14ac:dyDescent="0.25">
      <c r="A21" s="54"/>
      <c r="B21" s="55"/>
      <c r="C21" s="55"/>
      <c r="D21" s="56"/>
      <c r="E21" s="57"/>
      <c r="F21" s="57"/>
      <c r="G21" s="58"/>
      <c r="H21" s="58"/>
      <c r="I21" s="59"/>
      <c r="J21" s="59"/>
      <c r="K21" s="69">
        <f t="shared" si="0"/>
        <v>0</v>
      </c>
      <c r="L21" s="70" t="str">
        <f t="shared" si="3"/>
        <v/>
      </c>
      <c r="M21" s="100" t="str">
        <f t="shared" si="4"/>
        <v/>
      </c>
      <c r="N21" s="60"/>
      <c r="O21" s="61" t="s">
        <v>20</v>
      </c>
      <c r="P21" s="71">
        <f t="shared" si="12"/>
        <v>0</v>
      </c>
      <c r="Q21" s="72">
        <f t="shared" si="13"/>
        <v>0</v>
      </c>
      <c r="R21" s="72">
        <f t="shared" si="14"/>
        <v>0</v>
      </c>
      <c r="S21" s="72">
        <f t="shared" si="5"/>
        <v>0</v>
      </c>
      <c r="T21" s="73">
        <f t="shared" si="6"/>
        <v>0</v>
      </c>
      <c r="U21" s="74">
        <f t="shared" si="1"/>
        <v>0</v>
      </c>
      <c r="V21" s="75">
        <f t="shared" si="7"/>
        <v>0</v>
      </c>
      <c r="W21" s="62">
        <f t="shared" si="8"/>
        <v>0</v>
      </c>
      <c r="X21" s="75">
        <f t="shared" si="15"/>
        <v>0</v>
      </c>
      <c r="Y21" s="76">
        <f t="shared" si="16"/>
        <v>0</v>
      </c>
      <c r="Z21" s="75">
        <f t="shared" si="9"/>
        <v>0</v>
      </c>
      <c r="AA21" s="76">
        <f t="shared" si="10"/>
        <v>0</v>
      </c>
      <c r="AB21" s="77">
        <f t="shared" si="2"/>
        <v>0</v>
      </c>
      <c r="AC21" s="81">
        <f t="shared" si="11"/>
        <v>0</v>
      </c>
      <c r="AD21" s="63"/>
    </row>
    <row r="22" spans="1:30" ht="15.75" x14ac:dyDescent="0.25">
      <c r="A22" s="54"/>
      <c r="B22" s="55"/>
      <c r="C22" s="55"/>
      <c r="D22" s="56"/>
      <c r="E22" s="57"/>
      <c r="F22" s="57"/>
      <c r="G22" s="58"/>
      <c r="H22" s="58"/>
      <c r="I22" s="59"/>
      <c r="J22" s="59"/>
      <c r="K22" s="69">
        <f t="shared" si="0"/>
        <v>0</v>
      </c>
      <c r="L22" s="70" t="str">
        <f t="shared" si="3"/>
        <v/>
      </c>
      <c r="M22" s="100" t="str">
        <f t="shared" si="4"/>
        <v/>
      </c>
      <c r="N22" s="60"/>
      <c r="O22" s="61" t="s">
        <v>20</v>
      </c>
      <c r="P22" s="71">
        <f t="shared" si="12"/>
        <v>0</v>
      </c>
      <c r="Q22" s="72">
        <f t="shared" si="13"/>
        <v>0</v>
      </c>
      <c r="R22" s="72">
        <f t="shared" si="14"/>
        <v>0</v>
      </c>
      <c r="S22" s="72">
        <f t="shared" si="5"/>
        <v>0</v>
      </c>
      <c r="T22" s="73">
        <f t="shared" si="6"/>
        <v>0</v>
      </c>
      <c r="U22" s="74">
        <f t="shared" si="1"/>
        <v>0</v>
      </c>
      <c r="V22" s="75">
        <f t="shared" si="7"/>
        <v>0</v>
      </c>
      <c r="W22" s="62">
        <f t="shared" si="8"/>
        <v>0</v>
      </c>
      <c r="X22" s="75">
        <f t="shared" si="15"/>
        <v>0</v>
      </c>
      <c r="Y22" s="76">
        <f t="shared" si="16"/>
        <v>0</v>
      </c>
      <c r="Z22" s="75">
        <f t="shared" si="9"/>
        <v>0</v>
      </c>
      <c r="AA22" s="76">
        <f t="shared" si="10"/>
        <v>0</v>
      </c>
      <c r="AB22" s="77">
        <f t="shared" si="2"/>
        <v>0</v>
      </c>
      <c r="AC22" s="81">
        <f t="shared" si="11"/>
        <v>0</v>
      </c>
      <c r="AD22" s="63"/>
    </row>
    <row r="23" spans="1:30" ht="15.75" x14ac:dyDescent="0.25">
      <c r="A23" s="54"/>
      <c r="B23" s="55"/>
      <c r="C23" s="55"/>
      <c r="D23" s="56"/>
      <c r="E23" s="57"/>
      <c r="F23" s="57"/>
      <c r="G23" s="58"/>
      <c r="H23" s="58"/>
      <c r="I23" s="59"/>
      <c r="J23" s="59"/>
      <c r="K23" s="69">
        <f t="shared" si="0"/>
        <v>0</v>
      </c>
      <c r="L23" s="70" t="str">
        <f t="shared" si="3"/>
        <v/>
      </c>
      <c r="M23" s="100" t="str">
        <f t="shared" si="4"/>
        <v/>
      </c>
      <c r="N23" s="60"/>
      <c r="O23" s="61" t="s">
        <v>20</v>
      </c>
      <c r="P23" s="71">
        <f t="shared" si="12"/>
        <v>0</v>
      </c>
      <c r="Q23" s="72">
        <f t="shared" si="13"/>
        <v>0</v>
      </c>
      <c r="R23" s="72">
        <f t="shared" si="14"/>
        <v>0</v>
      </c>
      <c r="S23" s="72">
        <f t="shared" si="5"/>
        <v>0</v>
      </c>
      <c r="T23" s="73">
        <f t="shared" si="6"/>
        <v>0</v>
      </c>
      <c r="U23" s="74">
        <f t="shared" si="1"/>
        <v>0</v>
      </c>
      <c r="V23" s="75">
        <f t="shared" si="7"/>
        <v>0</v>
      </c>
      <c r="W23" s="62">
        <f t="shared" si="8"/>
        <v>0</v>
      </c>
      <c r="X23" s="75">
        <f t="shared" si="15"/>
        <v>0</v>
      </c>
      <c r="Y23" s="76">
        <f t="shared" si="16"/>
        <v>0</v>
      </c>
      <c r="Z23" s="75">
        <f t="shared" si="9"/>
        <v>0</v>
      </c>
      <c r="AA23" s="76">
        <f t="shared" si="10"/>
        <v>0</v>
      </c>
      <c r="AB23" s="77">
        <f t="shared" si="2"/>
        <v>0</v>
      </c>
      <c r="AC23" s="81">
        <f t="shared" si="11"/>
        <v>0</v>
      </c>
      <c r="AD23" s="63"/>
    </row>
    <row r="24" spans="1:30" ht="15.75" x14ac:dyDescent="0.25">
      <c r="A24" s="54"/>
      <c r="B24" s="55"/>
      <c r="C24" s="55"/>
      <c r="D24" s="56"/>
      <c r="E24" s="57"/>
      <c r="F24" s="57"/>
      <c r="G24" s="58"/>
      <c r="H24" s="58"/>
      <c r="I24" s="59"/>
      <c r="J24" s="59"/>
      <c r="K24" s="69">
        <f t="shared" si="0"/>
        <v>0</v>
      </c>
      <c r="L24" s="70" t="str">
        <f t="shared" si="3"/>
        <v/>
      </c>
      <c r="M24" s="100" t="str">
        <f t="shared" si="4"/>
        <v/>
      </c>
      <c r="N24" s="60"/>
      <c r="O24" s="61" t="s">
        <v>20</v>
      </c>
      <c r="P24" s="71">
        <f t="shared" si="12"/>
        <v>0</v>
      </c>
      <c r="Q24" s="72">
        <f t="shared" si="13"/>
        <v>0</v>
      </c>
      <c r="R24" s="72">
        <f t="shared" si="14"/>
        <v>0</v>
      </c>
      <c r="S24" s="72">
        <f t="shared" si="5"/>
        <v>0</v>
      </c>
      <c r="T24" s="73">
        <f t="shared" si="6"/>
        <v>0</v>
      </c>
      <c r="U24" s="74">
        <f t="shared" si="1"/>
        <v>0</v>
      </c>
      <c r="V24" s="75">
        <f t="shared" si="7"/>
        <v>0</v>
      </c>
      <c r="W24" s="62">
        <f t="shared" si="8"/>
        <v>0</v>
      </c>
      <c r="X24" s="75">
        <f t="shared" si="15"/>
        <v>0</v>
      </c>
      <c r="Y24" s="76">
        <f t="shared" si="16"/>
        <v>0</v>
      </c>
      <c r="Z24" s="75">
        <f t="shared" si="9"/>
        <v>0</v>
      </c>
      <c r="AA24" s="76">
        <f t="shared" si="10"/>
        <v>0</v>
      </c>
      <c r="AB24" s="77">
        <f t="shared" si="2"/>
        <v>0</v>
      </c>
      <c r="AC24" s="81">
        <f t="shared" si="11"/>
        <v>0</v>
      </c>
      <c r="AD24" s="63"/>
    </row>
    <row r="25" spans="1:30" ht="15.75" x14ac:dyDescent="0.25">
      <c r="A25" s="54"/>
      <c r="B25" s="55"/>
      <c r="C25" s="55"/>
      <c r="D25" s="56"/>
      <c r="E25" s="57"/>
      <c r="F25" s="57"/>
      <c r="G25" s="58"/>
      <c r="H25" s="58"/>
      <c r="I25" s="59"/>
      <c r="J25" s="59"/>
      <c r="K25" s="69">
        <f t="shared" si="0"/>
        <v>0</v>
      </c>
      <c r="L25" s="70" t="str">
        <f t="shared" si="3"/>
        <v/>
      </c>
      <c r="M25" s="100" t="str">
        <f t="shared" si="4"/>
        <v/>
      </c>
      <c r="N25" s="60"/>
      <c r="O25" s="61" t="s">
        <v>20</v>
      </c>
      <c r="P25" s="71">
        <f t="shared" si="12"/>
        <v>0</v>
      </c>
      <c r="Q25" s="72">
        <f t="shared" si="13"/>
        <v>0</v>
      </c>
      <c r="R25" s="72">
        <f t="shared" si="14"/>
        <v>0</v>
      </c>
      <c r="S25" s="72">
        <f t="shared" si="5"/>
        <v>0</v>
      </c>
      <c r="T25" s="73">
        <f t="shared" si="6"/>
        <v>0</v>
      </c>
      <c r="U25" s="74">
        <f t="shared" si="1"/>
        <v>0</v>
      </c>
      <c r="V25" s="75">
        <f t="shared" si="7"/>
        <v>0</v>
      </c>
      <c r="W25" s="62">
        <f t="shared" si="8"/>
        <v>0</v>
      </c>
      <c r="X25" s="75">
        <f t="shared" si="15"/>
        <v>0</v>
      </c>
      <c r="Y25" s="76">
        <f t="shared" si="16"/>
        <v>0</v>
      </c>
      <c r="Z25" s="75">
        <f t="shared" si="9"/>
        <v>0</v>
      </c>
      <c r="AA25" s="76">
        <f t="shared" si="10"/>
        <v>0</v>
      </c>
      <c r="AB25" s="77">
        <f t="shared" si="2"/>
        <v>0</v>
      </c>
      <c r="AC25" s="81">
        <f t="shared" si="11"/>
        <v>0</v>
      </c>
      <c r="AD25" s="63"/>
    </row>
    <row r="26" spans="1:30" ht="15.75" x14ac:dyDescent="0.25">
      <c r="A26" s="54"/>
      <c r="B26" s="55"/>
      <c r="C26" s="55"/>
      <c r="D26" s="56"/>
      <c r="E26" s="57"/>
      <c r="F26" s="57"/>
      <c r="G26" s="58"/>
      <c r="H26" s="58"/>
      <c r="I26" s="59"/>
      <c r="J26" s="59"/>
      <c r="K26" s="69">
        <f t="shared" si="0"/>
        <v>0</v>
      </c>
      <c r="L26" s="70" t="str">
        <f t="shared" si="3"/>
        <v/>
      </c>
      <c r="M26" s="100" t="str">
        <f t="shared" si="4"/>
        <v/>
      </c>
      <c r="N26" s="60"/>
      <c r="O26" s="61" t="s">
        <v>20</v>
      </c>
      <c r="P26" s="71">
        <f t="shared" si="12"/>
        <v>0</v>
      </c>
      <c r="Q26" s="72">
        <f t="shared" si="13"/>
        <v>0</v>
      </c>
      <c r="R26" s="72">
        <f t="shared" si="14"/>
        <v>0</v>
      </c>
      <c r="S26" s="72">
        <f t="shared" si="5"/>
        <v>0</v>
      </c>
      <c r="T26" s="73">
        <f t="shared" si="6"/>
        <v>0</v>
      </c>
      <c r="U26" s="74">
        <f t="shared" si="1"/>
        <v>0</v>
      </c>
      <c r="V26" s="75">
        <f t="shared" si="7"/>
        <v>0</v>
      </c>
      <c r="W26" s="62">
        <f t="shared" si="8"/>
        <v>0</v>
      </c>
      <c r="X26" s="75">
        <f t="shared" si="15"/>
        <v>0</v>
      </c>
      <c r="Y26" s="76">
        <f t="shared" si="16"/>
        <v>0</v>
      </c>
      <c r="Z26" s="75">
        <f t="shared" si="9"/>
        <v>0</v>
      </c>
      <c r="AA26" s="76">
        <f t="shared" si="10"/>
        <v>0</v>
      </c>
      <c r="AB26" s="77">
        <f t="shared" si="2"/>
        <v>0</v>
      </c>
      <c r="AC26" s="81">
        <f t="shared" si="11"/>
        <v>0</v>
      </c>
      <c r="AD26" s="63"/>
    </row>
    <row r="27" spans="1:30" ht="15.75" x14ac:dyDescent="0.25">
      <c r="A27" s="54"/>
      <c r="B27" s="55"/>
      <c r="C27" s="55"/>
      <c r="D27" s="56"/>
      <c r="E27" s="57"/>
      <c r="F27" s="57"/>
      <c r="G27" s="58"/>
      <c r="H27" s="58"/>
      <c r="I27" s="59"/>
      <c r="J27" s="59"/>
      <c r="K27" s="69">
        <f t="shared" si="0"/>
        <v>0</v>
      </c>
      <c r="L27" s="70" t="str">
        <f t="shared" si="3"/>
        <v/>
      </c>
      <c r="M27" s="100" t="str">
        <f t="shared" si="4"/>
        <v/>
      </c>
      <c r="N27" s="60"/>
      <c r="O27" s="61" t="s">
        <v>20</v>
      </c>
      <c r="P27" s="71">
        <f t="shared" si="12"/>
        <v>0</v>
      </c>
      <c r="Q27" s="72">
        <f t="shared" si="13"/>
        <v>0</v>
      </c>
      <c r="R27" s="72">
        <f t="shared" si="14"/>
        <v>0</v>
      </c>
      <c r="S27" s="72">
        <f t="shared" si="5"/>
        <v>0</v>
      </c>
      <c r="T27" s="73">
        <f t="shared" si="6"/>
        <v>0</v>
      </c>
      <c r="U27" s="74">
        <f t="shared" si="1"/>
        <v>0</v>
      </c>
      <c r="V27" s="75">
        <f t="shared" si="7"/>
        <v>0</v>
      </c>
      <c r="W27" s="62">
        <f t="shared" si="8"/>
        <v>0</v>
      </c>
      <c r="X27" s="75">
        <f t="shared" si="15"/>
        <v>0</v>
      </c>
      <c r="Y27" s="76">
        <f t="shared" si="16"/>
        <v>0</v>
      </c>
      <c r="Z27" s="75">
        <f t="shared" si="9"/>
        <v>0</v>
      </c>
      <c r="AA27" s="76">
        <f t="shared" si="10"/>
        <v>0</v>
      </c>
      <c r="AB27" s="77">
        <f t="shared" si="2"/>
        <v>0</v>
      </c>
      <c r="AC27" s="81">
        <f t="shared" si="11"/>
        <v>0</v>
      </c>
      <c r="AD27" s="63"/>
    </row>
    <row r="28" spans="1:30" ht="15.75" x14ac:dyDescent="0.25">
      <c r="A28" s="54"/>
      <c r="B28" s="55"/>
      <c r="C28" s="55"/>
      <c r="D28" s="56"/>
      <c r="E28" s="57"/>
      <c r="F28" s="57"/>
      <c r="G28" s="58"/>
      <c r="H28" s="58"/>
      <c r="I28" s="59"/>
      <c r="J28" s="59"/>
      <c r="K28" s="69">
        <f t="shared" si="0"/>
        <v>0</v>
      </c>
      <c r="L28" s="70" t="str">
        <f t="shared" si="3"/>
        <v/>
      </c>
      <c r="M28" s="100" t="str">
        <f t="shared" si="4"/>
        <v/>
      </c>
      <c r="N28" s="60"/>
      <c r="O28" s="61" t="s">
        <v>20</v>
      </c>
      <c r="P28" s="71">
        <f t="shared" si="12"/>
        <v>0</v>
      </c>
      <c r="Q28" s="72">
        <f t="shared" si="13"/>
        <v>0</v>
      </c>
      <c r="R28" s="72">
        <f t="shared" si="14"/>
        <v>0</v>
      </c>
      <c r="S28" s="72">
        <f t="shared" si="5"/>
        <v>0</v>
      </c>
      <c r="T28" s="73">
        <f t="shared" si="6"/>
        <v>0</v>
      </c>
      <c r="U28" s="74">
        <f t="shared" si="1"/>
        <v>0</v>
      </c>
      <c r="V28" s="75">
        <f t="shared" si="7"/>
        <v>0</v>
      </c>
      <c r="W28" s="62">
        <f t="shared" si="8"/>
        <v>0</v>
      </c>
      <c r="X28" s="75">
        <f t="shared" si="15"/>
        <v>0</v>
      </c>
      <c r="Y28" s="76">
        <f t="shared" si="16"/>
        <v>0</v>
      </c>
      <c r="Z28" s="75">
        <f t="shared" si="9"/>
        <v>0</v>
      </c>
      <c r="AA28" s="76">
        <f t="shared" si="10"/>
        <v>0</v>
      </c>
      <c r="AB28" s="77">
        <f t="shared" si="2"/>
        <v>0</v>
      </c>
      <c r="AC28" s="81">
        <f t="shared" si="11"/>
        <v>0</v>
      </c>
      <c r="AD28" s="63"/>
    </row>
    <row r="29" spans="1:30" ht="15.75" x14ac:dyDescent="0.25">
      <c r="A29" s="54"/>
      <c r="B29" s="55"/>
      <c r="C29" s="55"/>
      <c r="D29" s="56"/>
      <c r="E29" s="57"/>
      <c r="F29" s="57"/>
      <c r="G29" s="58"/>
      <c r="H29" s="58"/>
      <c r="I29" s="59"/>
      <c r="J29" s="59"/>
      <c r="K29" s="69">
        <f t="shared" si="0"/>
        <v>0</v>
      </c>
      <c r="L29" s="70" t="str">
        <f t="shared" si="3"/>
        <v/>
      </c>
      <c r="M29" s="100" t="str">
        <f t="shared" si="4"/>
        <v/>
      </c>
      <c r="N29" s="60"/>
      <c r="O29" s="61" t="s">
        <v>20</v>
      </c>
      <c r="P29" s="71">
        <f t="shared" si="12"/>
        <v>0</v>
      </c>
      <c r="Q29" s="72">
        <f t="shared" si="13"/>
        <v>0</v>
      </c>
      <c r="R29" s="72">
        <f t="shared" si="14"/>
        <v>0</v>
      </c>
      <c r="S29" s="72">
        <f t="shared" si="5"/>
        <v>0</v>
      </c>
      <c r="T29" s="73">
        <f t="shared" si="6"/>
        <v>0</v>
      </c>
      <c r="U29" s="74">
        <f t="shared" si="1"/>
        <v>0</v>
      </c>
      <c r="V29" s="75">
        <f t="shared" si="7"/>
        <v>0</v>
      </c>
      <c r="W29" s="62">
        <f t="shared" si="8"/>
        <v>0</v>
      </c>
      <c r="X29" s="75">
        <f t="shared" si="15"/>
        <v>0</v>
      </c>
      <c r="Y29" s="76">
        <f t="shared" si="16"/>
        <v>0</v>
      </c>
      <c r="Z29" s="75">
        <f t="shared" si="9"/>
        <v>0</v>
      </c>
      <c r="AA29" s="76">
        <f t="shared" si="10"/>
        <v>0</v>
      </c>
      <c r="AB29" s="77">
        <f t="shared" si="2"/>
        <v>0</v>
      </c>
      <c r="AC29" s="81">
        <f t="shared" si="11"/>
        <v>0</v>
      </c>
      <c r="AD29" s="63"/>
    </row>
    <row r="30" spans="1:30" ht="15.75" x14ac:dyDescent="0.25">
      <c r="A30" s="54"/>
      <c r="B30" s="55"/>
      <c r="C30" s="55"/>
      <c r="D30" s="56"/>
      <c r="E30" s="57"/>
      <c r="F30" s="57"/>
      <c r="G30" s="58"/>
      <c r="H30" s="58"/>
      <c r="I30" s="59"/>
      <c r="J30" s="59"/>
      <c r="K30" s="69">
        <f t="shared" si="0"/>
        <v>0</v>
      </c>
      <c r="L30" s="70" t="str">
        <f t="shared" si="3"/>
        <v/>
      </c>
      <c r="M30" s="100" t="str">
        <f t="shared" si="4"/>
        <v/>
      </c>
      <c r="N30" s="60"/>
      <c r="O30" s="61" t="s">
        <v>20</v>
      </c>
      <c r="P30" s="71">
        <f t="shared" si="12"/>
        <v>0</v>
      </c>
      <c r="Q30" s="72">
        <f t="shared" si="13"/>
        <v>0</v>
      </c>
      <c r="R30" s="72">
        <f t="shared" si="14"/>
        <v>0</v>
      </c>
      <c r="S30" s="72">
        <f t="shared" si="5"/>
        <v>0</v>
      </c>
      <c r="T30" s="73">
        <f t="shared" si="6"/>
        <v>0</v>
      </c>
      <c r="U30" s="74">
        <f t="shared" si="1"/>
        <v>0</v>
      </c>
      <c r="V30" s="75">
        <f t="shared" si="7"/>
        <v>0</v>
      </c>
      <c r="W30" s="62">
        <f t="shared" si="8"/>
        <v>0</v>
      </c>
      <c r="X30" s="75">
        <f t="shared" si="15"/>
        <v>0</v>
      </c>
      <c r="Y30" s="76">
        <f t="shared" si="16"/>
        <v>0</v>
      </c>
      <c r="Z30" s="75">
        <f t="shared" si="9"/>
        <v>0</v>
      </c>
      <c r="AA30" s="76">
        <f t="shared" si="10"/>
        <v>0</v>
      </c>
      <c r="AB30" s="77">
        <f t="shared" si="2"/>
        <v>0</v>
      </c>
      <c r="AC30" s="81">
        <f t="shared" si="11"/>
        <v>0</v>
      </c>
      <c r="AD30" s="63"/>
    </row>
    <row r="31" spans="1:30" ht="15.75" x14ac:dyDescent="0.25">
      <c r="A31" s="54"/>
      <c r="B31" s="55"/>
      <c r="C31" s="55"/>
      <c r="D31" s="56"/>
      <c r="E31" s="57"/>
      <c r="F31" s="57"/>
      <c r="G31" s="58"/>
      <c r="H31" s="58"/>
      <c r="I31" s="59"/>
      <c r="J31" s="59"/>
      <c r="K31" s="69">
        <f t="shared" si="0"/>
        <v>0</v>
      </c>
      <c r="L31" s="70" t="str">
        <f t="shared" si="3"/>
        <v/>
      </c>
      <c r="M31" s="100" t="str">
        <f t="shared" si="4"/>
        <v/>
      </c>
      <c r="N31" s="60"/>
      <c r="O31" s="61" t="s">
        <v>20</v>
      </c>
      <c r="P31" s="71">
        <f t="shared" si="12"/>
        <v>0</v>
      </c>
      <c r="Q31" s="72">
        <f t="shared" si="13"/>
        <v>0</v>
      </c>
      <c r="R31" s="72">
        <f t="shared" si="14"/>
        <v>0</v>
      </c>
      <c r="S31" s="72">
        <f t="shared" si="5"/>
        <v>0</v>
      </c>
      <c r="T31" s="73">
        <f t="shared" si="6"/>
        <v>0</v>
      </c>
      <c r="U31" s="74">
        <f t="shared" si="1"/>
        <v>0</v>
      </c>
      <c r="V31" s="75">
        <f t="shared" si="7"/>
        <v>0</v>
      </c>
      <c r="W31" s="62">
        <f t="shared" si="8"/>
        <v>0</v>
      </c>
      <c r="X31" s="75">
        <f t="shared" si="15"/>
        <v>0</v>
      </c>
      <c r="Y31" s="76">
        <f t="shared" si="16"/>
        <v>0</v>
      </c>
      <c r="Z31" s="75">
        <f t="shared" si="9"/>
        <v>0</v>
      </c>
      <c r="AA31" s="76">
        <f t="shared" si="10"/>
        <v>0</v>
      </c>
      <c r="AB31" s="77">
        <f t="shared" si="2"/>
        <v>0</v>
      </c>
      <c r="AC31" s="81">
        <f t="shared" si="11"/>
        <v>0</v>
      </c>
      <c r="AD31" s="63"/>
    </row>
    <row r="32" spans="1:30" ht="15.75" x14ac:dyDescent="0.25">
      <c r="A32" s="54"/>
      <c r="B32" s="55"/>
      <c r="C32" s="55"/>
      <c r="D32" s="56"/>
      <c r="E32" s="57"/>
      <c r="F32" s="57"/>
      <c r="G32" s="58"/>
      <c r="H32" s="58"/>
      <c r="I32" s="59"/>
      <c r="J32" s="59"/>
      <c r="K32" s="69">
        <f t="shared" si="0"/>
        <v>0</v>
      </c>
      <c r="L32" s="70" t="str">
        <f t="shared" si="3"/>
        <v/>
      </c>
      <c r="M32" s="100" t="str">
        <f t="shared" si="4"/>
        <v/>
      </c>
      <c r="N32" s="60"/>
      <c r="O32" s="61" t="s">
        <v>20</v>
      </c>
      <c r="P32" s="71">
        <f t="shared" si="12"/>
        <v>0</v>
      </c>
      <c r="Q32" s="72">
        <f t="shared" si="13"/>
        <v>0</v>
      </c>
      <c r="R32" s="72">
        <f t="shared" si="14"/>
        <v>0</v>
      </c>
      <c r="S32" s="72">
        <f t="shared" si="5"/>
        <v>0</v>
      </c>
      <c r="T32" s="73">
        <f t="shared" si="6"/>
        <v>0</v>
      </c>
      <c r="U32" s="74">
        <f t="shared" si="1"/>
        <v>0</v>
      </c>
      <c r="V32" s="75">
        <f t="shared" si="7"/>
        <v>0</v>
      </c>
      <c r="W32" s="62">
        <f t="shared" si="8"/>
        <v>0</v>
      </c>
      <c r="X32" s="75">
        <f t="shared" si="15"/>
        <v>0</v>
      </c>
      <c r="Y32" s="76">
        <f t="shared" si="16"/>
        <v>0</v>
      </c>
      <c r="Z32" s="75">
        <f t="shared" si="9"/>
        <v>0</v>
      </c>
      <c r="AA32" s="76">
        <f t="shared" si="10"/>
        <v>0</v>
      </c>
      <c r="AB32" s="77">
        <f t="shared" si="2"/>
        <v>0</v>
      </c>
      <c r="AC32" s="81">
        <f t="shared" si="11"/>
        <v>0</v>
      </c>
      <c r="AD32" s="63"/>
    </row>
    <row r="33" spans="1:30" ht="15.75" x14ac:dyDescent="0.25">
      <c r="A33" s="54"/>
      <c r="B33" s="55"/>
      <c r="C33" s="55"/>
      <c r="D33" s="56"/>
      <c r="E33" s="57"/>
      <c r="F33" s="57"/>
      <c r="G33" s="58"/>
      <c r="H33" s="58"/>
      <c r="I33" s="59"/>
      <c r="J33" s="59"/>
      <c r="K33" s="69">
        <f t="shared" si="0"/>
        <v>0</v>
      </c>
      <c r="L33" s="70" t="str">
        <f t="shared" si="3"/>
        <v/>
      </c>
      <c r="M33" s="100" t="str">
        <f t="shared" si="4"/>
        <v/>
      </c>
      <c r="N33" s="60"/>
      <c r="O33" s="61" t="s">
        <v>20</v>
      </c>
      <c r="P33" s="71">
        <f t="shared" si="12"/>
        <v>0</v>
      </c>
      <c r="Q33" s="72">
        <f t="shared" si="13"/>
        <v>0</v>
      </c>
      <c r="R33" s="72">
        <f t="shared" si="14"/>
        <v>0</v>
      </c>
      <c r="S33" s="72">
        <f t="shared" si="5"/>
        <v>0</v>
      </c>
      <c r="T33" s="73">
        <f t="shared" si="6"/>
        <v>0</v>
      </c>
      <c r="U33" s="74">
        <f t="shared" si="1"/>
        <v>0</v>
      </c>
      <c r="V33" s="75">
        <f t="shared" si="7"/>
        <v>0</v>
      </c>
      <c r="W33" s="62">
        <f t="shared" si="8"/>
        <v>0</v>
      </c>
      <c r="X33" s="75">
        <f t="shared" si="15"/>
        <v>0</v>
      </c>
      <c r="Y33" s="76">
        <f t="shared" si="16"/>
        <v>0</v>
      </c>
      <c r="Z33" s="75">
        <f t="shared" si="9"/>
        <v>0</v>
      </c>
      <c r="AA33" s="76">
        <f t="shared" si="10"/>
        <v>0</v>
      </c>
      <c r="AB33" s="77">
        <f t="shared" si="2"/>
        <v>0</v>
      </c>
      <c r="AC33" s="81">
        <f t="shared" si="11"/>
        <v>0</v>
      </c>
      <c r="AD33" s="63"/>
    </row>
    <row r="34" spans="1:30" ht="15.75" x14ac:dyDescent="0.25">
      <c r="A34" s="54"/>
      <c r="B34" s="55"/>
      <c r="C34" s="55"/>
      <c r="D34" s="56"/>
      <c r="E34" s="57"/>
      <c r="F34" s="57"/>
      <c r="G34" s="58"/>
      <c r="H34" s="58"/>
      <c r="I34" s="59"/>
      <c r="J34" s="59"/>
      <c r="K34" s="69">
        <f t="shared" si="0"/>
        <v>0</v>
      </c>
      <c r="L34" s="70" t="str">
        <f t="shared" si="3"/>
        <v/>
      </c>
      <c r="M34" s="100" t="str">
        <f t="shared" si="4"/>
        <v/>
      </c>
      <c r="N34" s="60"/>
      <c r="O34" s="61" t="s">
        <v>20</v>
      </c>
      <c r="P34" s="71">
        <f t="shared" si="12"/>
        <v>0</v>
      </c>
      <c r="Q34" s="72">
        <f t="shared" si="13"/>
        <v>0</v>
      </c>
      <c r="R34" s="72">
        <f t="shared" si="14"/>
        <v>0</v>
      </c>
      <c r="S34" s="72">
        <f t="shared" si="5"/>
        <v>0</v>
      </c>
      <c r="T34" s="73">
        <f t="shared" si="6"/>
        <v>0</v>
      </c>
      <c r="U34" s="74">
        <f t="shared" si="1"/>
        <v>0</v>
      </c>
      <c r="V34" s="75">
        <f t="shared" si="7"/>
        <v>0</v>
      </c>
      <c r="W34" s="62">
        <f t="shared" si="8"/>
        <v>0</v>
      </c>
      <c r="X34" s="75">
        <f t="shared" si="15"/>
        <v>0</v>
      </c>
      <c r="Y34" s="76">
        <f t="shared" si="16"/>
        <v>0</v>
      </c>
      <c r="Z34" s="75">
        <f t="shared" si="9"/>
        <v>0</v>
      </c>
      <c r="AA34" s="76">
        <f t="shared" si="10"/>
        <v>0</v>
      </c>
      <c r="AB34" s="77">
        <f t="shared" si="2"/>
        <v>0</v>
      </c>
      <c r="AC34" s="81">
        <f t="shared" si="11"/>
        <v>0</v>
      </c>
      <c r="AD34" s="63"/>
    </row>
    <row r="35" spans="1:30" ht="15.75" x14ac:dyDescent="0.25">
      <c r="A35" s="54"/>
      <c r="B35" s="55"/>
      <c r="C35" s="55"/>
      <c r="D35" s="56"/>
      <c r="E35" s="57"/>
      <c r="F35" s="57"/>
      <c r="G35" s="58"/>
      <c r="H35" s="58"/>
      <c r="I35" s="59"/>
      <c r="J35" s="59"/>
      <c r="K35" s="69">
        <f t="shared" si="0"/>
        <v>0</v>
      </c>
      <c r="L35" s="70" t="str">
        <f t="shared" si="3"/>
        <v/>
      </c>
      <c r="M35" s="100" t="str">
        <f t="shared" si="4"/>
        <v/>
      </c>
      <c r="N35" s="60"/>
      <c r="O35" s="61" t="s">
        <v>20</v>
      </c>
      <c r="P35" s="71">
        <f t="shared" si="12"/>
        <v>0</v>
      </c>
      <c r="Q35" s="72">
        <f t="shared" si="13"/>
        <v>0</v>
      </c>
      <c r="R35" s="72">
        <f t="shared" si="14"/>
        <v>0</v>
      </c>
      <c r="S35" s="72">
        <f t="shared" si="5"/>
        <v>0</v>
      </c>
      <c r="T35" s="73">
        <f t="shared" si="6"/>
        <v>0</v>
      </c>
      <c r="U35" s="74">
        <f t="shared" si="1"/>
        <v>0</v>
      </c>
      <c r="V35" s="75">
        <f t="shared" si="7"/>
        <v>0</v>
      </c>
      <c r="W35" s="62">
        <f t="shared" si="8"/>
        <v>0</v>
      </c>
      <c r="X35" s="75">
        <f t="shared" si="15"/>
        <v>0</v>
      </c>
      <c r="Y35" s="76">
        <f t="shared" si="16"/>
        <v>0</v>
      </c>
      <c r="Z35" s="75">
        <f t="shared" si="9"/>
        <v>0</v>
      </c>
      <c r="AA35" s="76">
        <f t="shared" si="10"/>
        <v>0</v>
      </c>
      <c r="AB35" s="77">
        <f t="shared" si="2"/>
        <v>0</v>
      </c>
      <c r="AC35" s="81">
        <f t="shared" si="11"/>
        <v>0</v>
      </c>
      <c r="AD35" s="63"/>
    </row>
    <row r="36" spans="1:30" ht="15.75" x14ac:dyDescent="0.25">
      <c r="A36" s="54"/>
      <c r="B36" s="55"/>
      <c r="C36" s="55"/>
      <c r="D36" s="56"/>
      <c r="E36" s="57"/>
      <c r="F36" s="57"/>
      <c r="G36" s="58"/>
      <c r="H36" s="58"/>
      <c r="I36" s="59"/>
      <c r="J36" s="59"/>
      <c r="K36" s="69">
        <f t="shared" si="0"/>
        <v>0</v>
      </c>
      <c r="L36" s="70" t="str">
        <f t="shared" si="3"/>
        <v/>
      </c>
      <c r="M36" s="100" t="str">
        <f t="shared" si="4"/>
        <v/>
      </c>
      <c r="N36" s="60"/>
      <c r="O36" s="61" t="s">
        <v>20</v>
      </c>
      <c r="P36" s="71">
        <f t="shared" si="12"/>
        <v>0</v>
      </c>
      <c r="Q36" s="72">
        <f t="shared" si="13"/>
        <v>0</v>
      </c>
      <c r="R36" s="72">
        <f t="shared" si="14"/>
        <v>0</v>
      </c>
      <c r="S36" s="72">
        <f t="shared" si="5"/>
        <v>0</v>
      </c>
      <c r="T36" s="73">
        <f t="shared" si="6"/>
        <v>0</v>
      </c>
      <c r="U36" s="74">
        <f t="shared" si="1"/>
        <v>0</v>
      </c>
      <c r="V36" s="75">
        <f t="shared" si="7"/>
        <v>0</v>
      </c>
      <c r="W36" s="62">
        <f t="shared" si="8"/>
        <v>0</v>
      </c>
      <c r="X36" s="75">
        <f t="shared" si="15"/>
        <v>0</v>
      </c>
      <c r="Y36" s="76">
        <f t="shared" si="16"/>
        <v>0</v>
      </c>
      <c r="Z36" s="75">
        <f t="shared" si="9"/>
        <v>0</v>
      </c>
      <c r="AA36" s="76">
        <f t="shared" si="10"/>
        <v>0</v>
      </c>
      <c r="AB36" s="77">
        <f t="shared" si="2"/>
        <v>0</v>
      </c>
      <c r="AC36" s="81">
        <f t="shared" si="11"/>
        <v>0</v>
      </c>
      <c r="AD36" s="63"/>
    </row>
    <row r="37" spans="1:30" ht="15.75" x14ac:dyDescent="0.25">
      <c r="A37" s="54"/>
      <c r="B37" s="55"/>
      <c r="C37" s="55"/>
      <c r="D37" s="56"/>
      <c r="E37" s="57"/>
      <c r="F37" s="57"/>
      <c r="G37" s="58"/>
      <c r="H37" s="58"/>
      <c r="I37" s="59"/>
      <c r="J37" s="59"/>
      <c r="K37" s="69">
        <f t="shared" si="0"/>
        <v>0</v>
      </c>
      <c r="L37" s="70" t="str">
        <f t="shared" si="3"/>
        <v/>
      </c>
      <c r="M37" s="100" t="str">
        <f t="shared" si="4"/>
        <v/>
      </c>
      <c r="N37" s="60"/>
      <c r="O37" s="61" t="s">
        <v>20</v>
      </c>
      <c r="P37" s="71">
        <f t="shared" si="12"/>
        <v>0</v>
      </c>
      <c r="Q37" s="72">
        <f t="shared" si="13"/>
        <v>0</v>
      </c>
      <c r="R37" s="72">
        <f t="shared" si="14"/>
        <v>0</v>
      </c>
      <c r="S37" s="72">
        <f t="shared" si="5"/>
        <v>0</v>
      </c>
      <c r="T37" s="73">
        <f t="shared" si="6"/>
        <v>0</v>
      </c>
      <c r="U37" s="74">
        <f t="shared" si="1"/>
        <v>0</v>
      </c>
      <c r="V37" s="75">
        <f t="shared" si="7"/>
        <v>0</v>
      </c>
      <c r="W37" s="62">
        <f t="shared" si="8"/>
        <v>0</v>
      </c>
      <c r="X37" s="75">
        <f t="shared" si="15"/>
        <v>0</v>
      </c>
      <c r="Y37" s="76">
        <f t="shared" si="16"/>
        <v>0</v>
      </c>
      <c r="Z37" s="75">
        <f t="shared" si="9"/>
        <v>0</v>
      </c>
      <c r="AA37" s="76">
        <f t="shared" si="10"/>
        <v>0</v>
      </c>
      <c r="AB37" s="77">
        <f t="shared" si="2"/>
        <v>0</v>
      </c>
      <c r="AC37" s="81">
        <f t="shared" si="11"/>
        <v>0</v>
      </c>
      <c r="AD37" s="63"/>
    </row>
    <row r="38" spans="1:30" ht="15.75" x14ac:dyDescent="0.25">
      <c r="A38" s="54"/>
      <c r="B38" s="55"/>
      <c r="C38" s="55"/>
      <c r="D38" s="56"/>
      <c r="E38" s="57"/>
      <c r="F38" s="57"/>
      <c r="G38" s="58"/>
      <c r="H38" s="58"/>
      <c r="I38" s="59"/>
      <c r="J38" s="59"/>
      <c r="K38" s="69">
        <f t="shared" si="0"/>
        <v>0</v>
      </c>
      <c r="L38" s="70" t="str">
        <f t="shared" si="3"/>
        <v/>
      </c>
      <c r="M38" s="100" t="str">
        <f t="shared" si="4"/>
        <v/>
      </c>
      <c r="N38" s="60"/>
      <c r="O38" s="61" t="s">
        <v>20</v>
      </c>
      <c r="P38" s="71">
        <f t="shared" si="12"/>
        <v>0</v>
      </c>
      <c r="Q38" s="72">
        <f t="shared" si="13"/>
        <v>0</v>
      </c>
      <c r="R38" s="72">
        <f t="shared" si="14"/>
        <v>0</v>
      </c>
      <c r="S38" s="72">
        <f t="shared" si="5"/>
        <v>0</v>
      </c>
      <c r="T38" s="73">
        <f t="shared" si="6"/>
        <v>0</v>
      </c>
      <c r="U38" s="74">
        <f t="shared" si="1"/>
        <v>0</v>
      </c>
      <c r="V38" s="75">
        <f t="shared" si="7"/>
        <v>0</v>
      </c>
      <c r="W38" s="62">
        <f t="shared" si="8"/>
        <v>0</v>
      </c>
      <c r="X38" s="75">
        <f t="shared" si="15"/>
        <v>0</v>
      </c>
      <c r="Y38" s="76">
        <f t="shared" si="16"/>
        <v>0</v>
      </c>
      <c r="Z38" s="75">
        <f t="shared" si="9"/>
        <v>0</v>
      </c>
      <c r="AA38" s="76">
        <f t="shared" si="10"/>
        <v>0</v>
      </c>
      <c r="AB38" s="77">
        <f t="shared" si="2"/>
        <v>0</v>
      </c>
      <c r="AC38" s="81">
        <f t="shared" si="11"/>
        <v>0</v>
      </c>
      <c r="AD38" s="63"/>
    </row>
    <row r="39" spans="1:30" ht="15.75" x14ac:dyDescent="0.25">
      <c r="A39" s="54"/>
      <c r="B39" s="55"/>
      <c r="C39" s="55"/>
      <c r="D39" s="56"/>
      <c r="E39" s="57"/>
      <c r="F39" s="57"/>
      <c r="G39" s="58"/>
      <c r="H39" s="58"/>
      <c r="I39" s="59"/>
      <c r="J39" s="59"/>
      <c r="K39" s="69">
        <f t="shared" si="0"/>
        <v>0</v>
      </c>
      <c r="L39" s="70" t="str">
        <f t="shared" si="3"/>
        <v/>
      </c>
      <c r="M39" s="100" t="str">
        <f t="shared" si="4"/>
        <v/>
      </c>
      <c r="N39" s="60"/>
      <c r="O39" s="61" t="s">
        <v>20</v>
      </c>
      <c r="P39" s="71">
        <f t="shared" si="12"/>
        <v>0</v>
      </c>
      <c r="Q39" s="72">
        <f t="shared" si="13"/>
        <v>0</v>
      </c>
      <c r="R39" s="72">
        <f t="shared" si="14"/>
        <v>0</v>
      </c>
      <c r="S39" s="72">
        <f t="shared" si="5"/>
        <v>0</v>
      </c>
      <c r="T39" s="73">
        <f t="shared" si="6"/>
        <v>0</v>
      </c>
      <c r="U39" s="74">
        <f t="shared" si="1"/>
        <v>0</v>
      </c>
      <c r="V39" s="75">
        <f t="shared" si="7"/>
        <v>0</v>
      </c>
      <c r="W39" s="62">
        <f t="shared" si="8"/>
        <v>0</v>
      </c>
      <c r="X39" s="75">
        <f t="shared" si="15"/>
        <v>0</v>
      </c>
      <c r="Y39" s="76">
        <f t="shared" si="16"/>
        <v>0</v>
      </c>
      <c r="Z39" s="75">
        <f t="shared" si="9"/>
        <v>0</v>
      </c>
      <c r="AA39" s="76">
        <f t="shared" si="10"/>
        <v>0</v>
      </c>
      <c r="AB39" s="77">
        <f t="shared" si="2"/>
        <v>0</v>
      </c>
      <c r="AC39" s="81">
        <f t="shared" si="11"/>
        <v>0</v>
      </c>
      <c r="AD39" s="63"/>
    </row>
    <row r="40" spans="1:30" ht="15.75" x14ac:dyDescent="0.25">
      <c r="A40" s="54"/>
      <c r="B40" s="55"/>
      <c r="C40" s="55"/>
      <c r="D40" s="56"/>
      <c r="E40" s="57"/>
      <c r="F40" s="57"/>
      <c r="G40" s="58"/>
      <c r="H40" s="58"/>
      <c r="I40" s="59"/>
      <c r="J40" s="59"/>
      <c r="K40" s="69">
        <f t="shared" si="0"/>
        <v>0</v>
      </c>
      <c r="L40" s="70" t="str">
        <f t="shared" si="3"/>
        <v/>
      </c>
      <c r="M40" s="100" t="str">
        <f t="shared" si="4"/>
        <v/>
      </c>
      <c r="N40" s="60"/>
      <c r="O40" s="61" t="s">
        <v>20</v>
      </c>
      <c r="P40" s="71">
        <f t="shared" si="12"/>
        <v>0</v>
      </c>
      <c r="Q40" s="72">
        <f t="shared" si="13"/>
        <v>0</v>
      </c>
      <c r="R40" s="72">
        <f t="shared" si="14"/>
        <v>0</v>
      </c>
      <c r="S40" s="72">
        <f t="shared" si="5"/>
        <v>0</v>
      </c>
      <c r="T40" s="73">
        <f t="shared" si="6"/>
        <v>0</v>
      </c>
      <c r="U40" s="74">
        <f t="shared" si="1"/>
        <v>0</v>
      </c>
      <c r="V40" s="75">
        <f t="shared" si="7"/>
        <v>0</v>
      </c>
      <c r="W40" s="62">
        <f t="shared" si="8"/>
        <v>0</v>
      </c>
      <c r="X40" s="75">
        <f t="shared" si="15"/>
        <v>0</v>
      </c>
      <c r="Y40" s="76">
        <f t="shared" si="16"/>
        <v>0</v>
      </c>
      <c r="Z40" s="75">
        <f t="shared" si="9"/>
        <v>0</v>
      </c>
      <c r="AA40" s="76">
        <f t="shared" si="10"/>
        <v>0</v>
      </c>
      <c r="AB40" s="77">
        <f t="shared" si="2"/>
        <v>0</v>
      </c>
      <c r="AC40" s="81">
        <f t="shared" si="11"/>
        <v>0</v>
      </c>
      <c r="AD40" s="63"/>
    </row>
    <row r="41" spans="1:30" ht="15.75" x14ac:dyDescent="0.25">
      <c r="A41" s="54"/>
      <c r="B41" s="55"/>
      <c r="C41" s="55"/>
      <c r="D41" s="56"/>
      <c r="E41" s="57"/>
      <c r="F41" s="57"/>
      <c r="G41" s="58"/>
      <c r="H41" s="58"/>
      <c r="I41" s="59"/>
      <c r="J41" s="59"/>
      <c r="K41" s="69">
        <f t="shared" si="0"/>
        <v>0</v>
      </c>
      <c r="L41" s="70" t="str">
        <f t="shared" si="3"/>
        <v/>
      </c>
      <c r="M41" s="100" t="str">
        <f t="shared" si="4"/>
        <v/>
      </c>
      <c r="N41" s="60"/>
      <c r="O41" s="61" t="s">
        <v>20</v>
      </c>
      <c r="P41" s="71">
        <f t="shared" si="12"/>
        <v>0</v>
      </c>
      <c r="Q41" s="72">
        <f t="shared" si="13"/>
        <v>0</v>
      </c>
      <c r="R41" s="72">
        <f t="shared" si="14"/>
        <v>0</v>
      </c>
      <c r="S41" s="72">
        <f t="shared" si="5"/>
        <v>0</v>
      </c>
      <c r="T41" s="73">
        <f t="shared" si="6"/>
        <v>0</v>
      </c>
      <c r="U41" s="74">
        <f t="shared" si="1"/>
        <v>0</v>
      </c>
      <c r="V41" s="75">
        <f t="shared" si="7"/>
        <v>0</v>
      </c>
      <c r="W41" s="62">
        <f t="shared" si="8"/>
        <v>0</v>
      </c>
      <c r="X41" s="75">
        <f t="shared" si="15"/>
        <v>0</v>
      </c>
      <c r="Y41" s="76">
        <f t="shared" si="16"/>
        <v>0</v>
      </c>
      <c r="Z41" s="75">
        <f t="shared" si="9"/>
        <v>0</v>
      </c>
      <c r="AA41" s="76">
        <f t="shared" si="10"/>
        <v>0</v>
      </c>
      <c r="AB41" s="77">
        <f t="shared" si="2"/>
        <v>0</v>
      </c>
      <c r="AC41" s="81">
        <f t="shared" si="11"/>
        <v>0</v>
      </c>
      <c r="AD41" s="63"/>
    </row>
    <row r="42" spans="1:30" ht="15.75" x14ac:dyDescent="0.25">
      <c r="A42" s="54"/>
      <c r="B42" s="55"/>
      <c r="C42" s="55"/>
      <c r="D42" s="56"/>
      <c r="E42" s="57"/>
      <c r="F42" s="57"/>
      <c r="G42" s="58"/>
      <c r="H42" s="58"/>
      <c r="I42" s="59"/>
      <c r="J42" s="59"/>
      <c r="K42" s="69">
        <f t="shared" si="0"/>
        <v>0</v>
      </c>
      <c r="L42" s="70" t="str">
        <f t="shared" si="3"/>
        <v/>
      </c>
      <c r="M42" s="100" t="str">
        <f t="shared" si="4"/>
        <v/>
      </c>
      <c r="N42" s="60"/>
      <c r="O42" s="61" t="s">
        <v>20</v>
      </c>
      <c r="P42" s="71">
        <f t="shared" si="12"/>
        <v>0</v>
      </c>
      <c r="Q42" s="72">
        <f t="shared" si="13"/>
        <v>0</v>
      </c>
      <c r="R42" s="72">
        <f t="shared" si="14"/>
        <v>0</v>
      </c>
      <c r="S42" s="72">
        <f t="shared" si="5"/>
        <v>0</v>
      </c>
      <c r="T42" s="73">
        <f t="shared" si="6"/>
        <v>0</v>
      </c>
      <c r="U42" s="74">
        <f t="shared" si="1"/>
        <v>0</v>
      </c>
      <c r="V42" s="75">
        <f t="shared" si="7"/>
        <v>0</v>
      </c>
      <c r="W42" s="62">
        <f t="shared" si="8"/>
        <v>0</v>
      </c>
      <c r="X42" s="75">
        <f t="shared" si="15"/>
        <v>0</v>
      </c>
      <c r="Y42" s="76">
        <f t="shared" si="16"/>
        <v>0</v>
      </c>
      <c r="Z42" s="75">
        <f t="shared" si="9"/>
        <v>0</v>
      </c>
      <c r="AA42" s="76">
        <f t="shared" si="10"/>
        <v>0</v>
      </c>
      <c r="AB42" s="77">
        <f t="shared" si="2"/>
        <v>0</v>
      </c>
      <c r="AC42" s="81">
        <f t="shared" si="11"/>
        <v>0</v>
      </c>
      <c r="AD42" s="63"/>
    </row>
    <row r="43" spans="1:30" ht="15.75" x14ac:dyDescent="0.25">
      <c r="A43" s="54"/>
      <c r="B43" s="55"/>
      <c r="C43" s="55"/>
      <c r="D43" s="56"/>
      <c r="E43" s="57"/>
      <c r="F43" s="57"/>
      <c r="G43" s="58"/>
      <c r="H43" s="58"/>
      <c r="I43" s="59"/>
      <c r="J43" s="59"/>
      <c r="K43" s="69">
        <f t="shared" si="0"/>
        <v>0</v>
      </c>
      <c r="L43" s="70" t="str">
        <f t="shared" si="3"/>
        <v/>
      </c>
      <c r="M43" s="100" t="str">
        <f t="shared" si="4"/>
        <v/>
      </c>
      <c r="N43" s="60"/>
      <c r="O43" s="61" t="s">
        <v>20</v>
      </c>
      <c r="P43" s="71">
        <f t="shared" si="12"/>
        <v>0</v>
      </c>
      <c r="Q43" s="72">
        <f t="shared" si="13"/>
        <v>0</v>
      </c>
      <c r="R43" s="72">
        <f t="shared" si="14"/>
        <v>0</v>
      </c>
      <c r="S43" s="72">
        <f t="shared" si="5"/>
        <v>0</v>
      </c>
      <c r="T43" s="73">
        <f t="shared" si="6"/>
        <v>0</v>
      </c>
      <c r="U43" s="74">
        <f t="shared" si="1"/>
        <v>0</v>
      </c>
      <c r="V43" s="75">
        <f t="shared" si="7"/>
        <v>0</v>
      </c>
      <c r="W43" s="62">
        <f t="shared" si="8"/>
        <v>0</v>
      </c>
      <c r="X43" s="75">
        <f t="shared" si="15"/>
        <v>0</v>
      </c>
      <c r="Y43" s="76">
        <f t="shared" si="16"/>
        <v>0</v>
      </c>
      <c r="Z43" s="75">
        <f t="shared" si="9"/>
        <v>0</v>
      </c>
      <c r="AA43" s="76">
        <f t="shared" si="10"/>
        <v>0</v>
      </c>
      <c r="AB43" s="77">
        <f t="shared" si="2"/>
        <v>0</v>
      </c>
      <c r="AC43" s="81">
        <f t="shared" si="11"/>
        <v>0</v>
      </c>
      <c r="AD43" s="63"/>
    </row>
    <row r="44" spans="1:30" ht="15.75" x14ac:dyDescent="0.25">
      <c r="A44" s="54"/>
      <c r="B44" s="55"/>
      <c r="C44" s="55"/>
      <c r="D44" s="56"/>
      <c r="E44" s="57"/>
      <c r="F44" s="57"/>
      <c r="G44" s="58"/>
      <c r="H44" s="58"/>
      <c r="I44" s="59"/>
      <c r="J44" s="59"/>
      <c r="K44" s="69">
        <f t="shared" si="0"/>
        <v>0</v>
      </c>
      <c r="L44" s="70" t="str">
        <f t="shared" si="3"/>
        <v/>
      </c>
      <c r="M44" s="100" t="str">
        <f t="shared" si="4"/>
        <v/>
      </c>
      <c r="N44" s="60"/>
      <c r="O44" s="61" t="s">
        <v>20</v>
      </c>
      <c r="P44" s="71">
        <f t="shared" si="12"/>
        <v>0</v>
      </c>
      <c r="Q44" s="72">
        <f t="shared" si="13"/>
        <v>0</v>
      </c>
      <c r="R44" s="72">
        <f t="shared" si="14"/>
        <v>0</v>
      </c>
      <c r="S44" s="72">
        <f t="shared" si="5"/>
        <v>0</v>
      </c>
      <c r="T44" s="73">
        <f t="shared" si="6"/>
        <v>0</v>
      </c>
      <c r="U44" s="74">
        <f t="shared" si="1"/>
        <v>0</v>
      </c>
      <c r="V44" s="75">
        <f t="shared" si="7"/>
        <v>0</v>
      </c>
      <c r="W44" s="62">
        <f t="shared" si="8"/>
        <v>0</v>
      </c>
      <c r="X44" s="75">
        <f t="shared" si="15"/>
        <v>0</v>
      </c>
      <c r="Y44" s="76">
        <f t="shared" si="16"/>
        <v>0</v>
      </c>
      <c r="Z44" s="75">
        <f t="shared" si="9"/>
        <v>0</v>
      </c>
      <c r="AA44" s="76">
        <f t="shared" si="10"/>
        <v>0</v>
      </c>
      <c r="AB44" s="77">
        <f t="shared" si="2"/>
        <v>0</v>
      </c>
      <c r="AC44" s="81">
        <f t="shared" si="11"/>
        <v>0</v>
      </c>
      <c r="AD44" s="63"/>
    </row>
    <row r="45" spans="1:30" ht="15.75" x14ac:dyDescent="0.25">
      <c r="A45" s="54"/>
      <c r="B45" s="55"/>
      <c r="C45" s="55"/>
      <c r="D45" s="56"/>
      <c r="E45" s="57"/>
      <c r="F45" s="57"/>
      <c r="G45" s="58"/>
      <c r="H45" s="58"/>
      <c r="I45" s="59"/>
      <c r="J45" s="59"/>
      <c r="K45" s="69">
        <f t="shared" si="0"/>
        <v>0</v>
      </c>
      <c r="L45" s="70" t="str">
        <f t="shared" si="3"/>
        <v/>
      </c>
      <c r="M45" s="100" t="str">
        <f t="shared" si="4"/>
        <v/>
      </c>
      <c r="N45" s="60"/>
      <c r="O45" s="61" t="s">
        <v>20</v>
      </c>
      <c r="P45" s="71">
        <f t="shared" si="12"/>
        <v>0</v>
      </c>
      <c r="Q45" s="72">
        <f t="shared" si="13"/>
        <v>0</v>
      </c>
      <c r="R45" s="72">
        <f t="shared" si="14"/>
        <v>0</v>
      </c>
      <c r="S45" s="72">
        <f t="shared" si="5"/>
        <v>0</v>
      </c>
      <c r="T45" s="73">
        <f t="shared" si="6"/>
        <v>0</v>
      </c>
      <c r="U45" s="74">
        <f t="shared" si="1"/>
        <v>0</v>
      </c>
      <c r="V45" s="75">
        <f t="shared" si="7"/>
        <v>0</v>
      </c>
      <c r="W45" s="62">
        <f t="shared" si="8"/>
        <v>0</v>
      </c>
      <c r="X45" s="75">
        <f t="shared" si="15"/>
        <v>0</v>
      </c>
      <c r="Y45" s="76">
        <f t="shared" si="16"/>
        <v>0</v>
      </c>
      <c r="Z45" s="75">
        <f t="shared" si="9"/>
        <v>0</v>
      </c>
      <c r="AA45" s="76">
        <f t="shared" si="10"/>
        <v>0</v>
      </c>
      <c r="AB45" s="77">
        <f t="shared" si="2"/>
        <v>0</v>
      </c>
      <c r="AC45" s="81">
        <f t="shared" si="11"/>
        <v>0</v>
      </c>
      <c r="AD45" s="63"/>
    </row>
    <row r="46" spans="1:30" ht="15.75" x14ac:dyDescent="0.25">
      <c r="A46" s="54"/>
      <c r="B46" s="55"/>
      <c r="C46" s="55"/>
      <c r="D46" s="56"/>
      <c r="E46" s="57"/>
      <c r="F46" s="57"/>
      <c r="G46" s="58"/>
      <c r="H46" s="58"/>
      <c r="I46" s="59"/>
      <c r="J46" s="59"/>
      <c r="K46" s="69">
        <f t="shared" si="0"/>
        <v>0</v>
      </c>
      <c r="L46" s="70" t="str">
        <f t="shared" si="3"/>
        <v/>
      </c>
      <c r="M46" s="100" t="str">
        <f t="shared" si="4"/>
        <v/>
      </c>
      <c r="N46" s="60"/>
      <c r="O46" s="61" t="s">
        <v>20</v>
      </c>
      <c r="P46" s="71">
        <f t="shared" si="12"/>
        <v>0</v>
      </c>
      <c r="Q46" s="72">
        <f t="shared" si="13"/>
        <v>0</v>
      </c>
      <c r="R46" s="72">
        <f t="shared" si="14"/>
        <v>0</v>
      </c>
      <c r="S46" s="72">
        <f t="shared" si="5"/>
        <v>0</v>
      </c>
      <c r="T46" s="73">
        <f t="shared" si="6"/>
        <v>0</v>
      </c>
      <c r="U46" s="74">
        <f t="shared" si="1"/>
        <v>0</v>
      </c>
      <c r="V46" s="75">
        <f t="shared" si="7"/>
        <v>0</v>
      </c>
      <c r="W46" s="62">
        <f t="shared" si="8"/>
        <v>0</v>
      </c>
      <c r="X46" s="75">
        <f t="shared" si="15"/>
        <v>0</v>
      </c>
      <c r="Y46" s="76">
        <f t="shared" si="16"/>
        <v>0</v>
      </c>
      <c r="Z46" s="75">
        <f t="shared" si="9"/>
        <v>0</v>
      </c>
      <c r="AA46" s="76">
        <f t="shared" si="10"/>
        <v>0</v>
      </c>
      <c r="AB46" s="77">
        <f t="shared" si="2"/>
        <v>0</v>
      </c>
      <c r="AC46" s="81">
        <f t="shared" si="11"/>
        <v>0</v>
      </c>
      <c r="AD46" s="63"/>
    </row>
    <row r="47" spans="1:30" ht="15.75" x14ac:dyDescent="0.25">
      <c r="A47" s="54"/>
      <c r="B47" s="55"/>
      <c r="C47" s="55"/>
      <c r="D47" s="56"/>
      <c r="E47" s="57"/>
      <c r="F47" s="57"/>
      <c r="G47" s="58"/>
      <c r="H47" s="58"/>
      <c r="I47" s="59"/>
      <c r="J47" s="59"/>
      <c r="K47" s="69">
        <f t="shared" si="0"/>
        <v>0</v>
      </c>
      <c r="L47" s="70" t="str">
        <f t="shared" si="3"/>
        <v/>
      </c>
      <c r="M47" s="100" t="str">
        <f t="shared" si="4"/>
        <v/>
      </c>
      <c r="N47" s="60"/>
      <c r="O47" s="61" t="s">
        <v>20</v>
      </c>
      <c r="P47" s="71">
        <f t="shared" si="12"/>
        <v>0</v>
      </c>
      <c r="Q47" s="72">
        <f t="shared" si="13"/>
        <v>0</v>
      </c>
      <c r="R47" s="72">
        <f t="shared" si="14"/>
        <v>0</v>
      </c>
      <c r="S47" s="72">
        <f t="shared" si="5"/>
        <v>0</v>
      </c>
      <c r="T47" s="73">
        <f t="shared" si="6"/>
        <v>0</v>
      </c>
      <c r="U47" s="74">
        <f t="shared" si="1"/>
        <v>0</v>
      </c>
      <c r="V47" s="75">
        <f t="shared" si="7"/>
        <v>0</v>
      </c>
      <c r="W47" s="62">
        <f t="shared" si="8"/>
        <v>0</v>
      </c>
      <c r="X47" s="75">
        <f t="shared" si="15"/>
        <v>0</v>
      </c>
      <c r="Y47" s="76">
        <f t="shared" si="16"/>
        <v>0</v>
      </c>
      <c r="Z47" s="75">
        <f t="shared" si="9"/>
        <v>0</v>
      </c>
      <c r="AA47" s="76">
        <f t="shared" si="10"/>
        <v>0</v>
      </c>
      <c r="AB47" s="77">
        <f t="shared" si="2"/>
        <v>0</v>
      </c>
      <c r="AC47" s="81">
        <f t="shared" si="11"/>
        <v>0</v>
      </c>
      <c r="AD47" s="63"/>
    </row>
    <row r="48" spans="1:30" ht="15.75" x14ac:dyDescent="0.25">
      <c r="A48" s="54"/>
      <c r="B48" s="55"/>
      <c r="C48" s="55"/>
      <c r="D48" s="56"/>
      <c r="E48" s="57"/>
      <c r="F48" s="57"/>
      <c r="G48" s="58"/>
      <c r="H48" s="58"/>
      <c r="I48" s="59"/>
      <c r="J48" s="59"/>
      <c r="K48" s="69">
        <f t="shared" si="0"/>
        <v>0</v>
      </c>
      <c r="L48" s="70" t="str">
        <f t="shared" si="3"/>
        <v/>
      </c>
      <c r="M48" s="100" t="str">
        <f t="shared" si="4"/>
        <v/>
      </c>
      <c r="N48" s="60"/>
      <c r="O48" s="61" t="s">
        <v>20</v>
      </c>
      <c r="P48" s="71">
        <f t="shared" si="12"/>
        <v>0</v>
      </c>
      <c r="Q48" s="72">
        <f t="shared" si="13"/>
        <v>0</v>
      </c>
      <c r="R48" s="72">
        <f t="shared" si="14"/>
        <v>0</v>
      </c>
      <c r="S48" s="72">
        <f t="shared" si="5"/>
        <v>0</v>
      </c>
      <c r="T48" s="73">
        <f t="shared" si="6"/>
        <v>0</v>
      </c>
      <c r="U48" s="74">
        <f t="shared" si="1"/>
        <v>0</v>
      </c>
      <c r="V48" s="75">
        <f t="shared" si="7"/>
        <v>0</v>
      </c>
      <c r="W48" s="62">
        <f t="shared" si="8"/>
        <v>0</v>
      </c>
      <c r="X48" s="75">
        <f t="shared" si="15"/>
        <v>0</v>
      </c>
      <c r="Y48" s="76">
        <f t="shared" si="16"/>
        <v>0</v>
      </c>
      <c r="Z48" s="75">
        <f t="shared" si="9"/>
        <v>0</v>
      </c>
      <c r="AA48" s="76">
        <f t="shared" si="10"/>
        <v>0</v>
      </c>
      <c r="AB48" s="77">
        <f t="shared" si="2"/>
        <v>0</v>
      </c>
      <c r="AC48" s="81">
        <f t="shared" si="11"/>
        <v>0</v>
      </c>
      <c r="AD48" s="63"/>
    </row>
    <row r="49" spans="1:30" ht="15.75" x14ac:dyDescent="0.25">
      <c r="A49" s="54"/>
      <c r="B49" s="55"/>
      <c r="C49" s="55"/>
      <c r="D49" s="56"/>
      <c r="E49" s="57"/>
      <c r="F49" s="57"/>
      <c r="G49" s="58"/>
      <c r="H49" s="58"/>
      <c r="I49" s="59"/>
      <c r="J49" s="59"/>
      <c r="K49" s="69">
        <f t="shared" si="0"/>
        <v>0</v>
      </c>
      <c r="L49" s="70" t="str">
        <f t="shared" si="3"/>
        <v/>
      </c>
      <c r="M49" s="100" t="str">
        <f t="shared" si="4"/>
        <v/>
      </c>
      <c r="N49" s="60"/>
      <c r="O49" s="61" t="s">
        <v>20</v>
      </c>
      <c r="P49" s="71">
        <f t="shared" si="12"/>
        <v>0</v>
      </c>
      <c r="Q49" s="72">
        <f t="shared" si="13"/>
        <v>0</v>
      </c>
      <c r="R49" s="72">
        <f t="shared" si="14"/>
        <v>0</v>
      </c>
      <c r="S49" s="72">
        <f t="shared" si="5"/>
        <v>0</v>
      </c>
      <c r="T49" s="73">
        <f t="shared" si="6"/>
        <v>0</v>
      </c>
      <c r="U49" s="74">
        <f t="shared" si="1"/>
        <v>0</v>
      </c>
      <c r="V49" s="75">
        <f t="shared" si="7"/>
        <v>0</v>
      </c>
      <c r="W49" s="62">
        <f t="shared" si="8"/>
        <v>0</v>
      </c>
      <c r="X49" s="75">
        <f t="shared" si="15"/>
        <v>0</v>
      </c>
      <c r="Y49" s="76">
        <f t="shared" si="16"/>
        <v>0</v>
      </c>
      <c r="Z49" s="75">
        <f t="shared" si="9"/>
        <v>0</v>
      </c>
      <c r="AA49" s="76">
        <f t="shared" si="10"/>
        <v>0</v>
      </c>
      <c r="AB49" s="77">
        <f t="shared" si="2"/>
        <v>0</v>
      </c>
      <c r="AC49" s="81">
        <f t="shared" si="11"/>
        <v>0</v>
      </c>
      <c r="AD49" s="63"/>
    </row>
    <row r="50" spans="1:30" ht="15.75" x14ac:dyDescent="0.25">
      <c r="A50" s="54"/>
      <c r="B50" s="55"/>
      <c r="C50" s="55"/>
      <c r="D50" s="56"/>
      <c r="E50" s="57"/>
      <c r="F50" s="57"/>
      <c r="G50" s="58"/>
      <c r="H50" s="58"/>
      <c r="I50" s="59"/>
      <c r="J50" s="59"/>
      <c r="K50" s="69">
        <f t="shared" si="0"/>
        <v>0</v>
      </c>
      <c r="L50" s="70" t="str">
        <f t="shared" si="3"/>
        <v/>
      </c>
      <c r="M50" s="100" t="str">
        <f t="shared" si="4"/>
        <v/>
      </c>
      <c r="N50" s="60"/>
      <c r="O50" s="61" t="s">
        <v>20</v>
      </c>
      <c r="P50" s="71">
        <f t="shared" si="12"/>
        <v>0</v>
      </c>
      <c r="Q50" s="72">
        <f t="shared" si="13"/>
        <v>0</v>
      </c>
      <c r="R50" s="72">
        <f t="shared" si="14"/>
        <v>0</v>
      </c>
      <c r="S50" s="72">
        <f t="shared" si="5"/>
        <v>0</v>
      </c>
      <c r="T50" s="73">
        <f t="shared" si="6"/>
        <v>0</v>
      </c>
      <c r="U50" s="74">
        <f t="shared" si="1"/>
        <v>0</v>
      </c>
      <c r="V50" s="75">
        <f t="shared" si="7"/>
        <v>0</v>
      </c>
      <c r="W50" s="62">
        <f t="shared" si="8"/>
        <v>0</v>
      </c>
      <c r="X50" s="75">
        <f t="shared" si="15"/>
        <v>0</v>
      </c>
      <c r="Y50" s="76">
        <f t="shared" si="16"/>
        <v>0</v>
      </c>
      <c r="Z50" s="75">
        <f t="shared" si="9"/>
        <v>0</v>
      </c>
      <c r="AA50" s="76">
        <f t="shared" si="10"/>
        <v>0</v>
      </c>
      <c r="AB50" s="77">
        <f t="shared" si="2"/>
        <v>0</v>
      </c>
      <c r="AC50" s="81">
        <f t="shared" si="11"/>
        <v>0</v>
      </c>
      <c r="AD50" s="63"/>
    </row>
    <row r="51" spans="1:30" ht="15.75" x14ac:dyDescent="0.25">
      <c r="A51" s="54"/>
      <c r="B51" s="55"/>
      <c r="C51" s="55"/>
      <c r="D51" s="56"/>
      <c r="E51" s="57"/>
      <c r="F51" s="57"/>
      <c r="G51" s="58"/>
      <c r="H51" s="58"/>
      <c r="I51" s="59"/>
      <c r="J51" s="59"/>
      <c r="K51" s="69">
        <f t="shared" si="0"/>
        <v>0</v>
      </c>
      <c r="L51" s="70" t="str">
        <f t="shared" si="3"/>
        <v/>
      </c>
      <c r="M51" s="100" t="str">
        <f t="shared" si="4"/>
        <v/>
      </c>
      <c r="N51" s="60"/>
      <c r="O51" s="61" t="s">
        <v>20</v>
      </c>
      <c r="P51" s="71">
        <f t="shared" si="12"/>
        <v>0</v>
      </c>
      <c r="Q51" s="72">
        <f t="shared" si="13"/>
        <v>0</v>
      </c>
      <c r="R51" s="72">
        <f t="shared" si="14"/>
        <v>0</v>
      </c>
      <c r="S51" s="72">
        <f t="shared" si="5"/>
        <v>0</v>
      </c>
      <c r="T51" s="73">
        <f t="shared" si="6"/>
        <v>0</v>
      </c>
      <c r="U51" s="74">
        <f t="shared" si="1"/>
        <v>0</v>
      </c>
      <c r="V51" s="75">
        <f t="shared" si="7"/>
        <v>0</v>
      </c>
      <c r="W51" s="62">
        <f t="shared" si="8"/>
        <v>0</v>
      </c>
      <c r="X51" s="75">
        <f t="shared" si="15"/>
        <v>0</v>
      </c>
      <c r="Y51" s="76">
        <f t="shared" si="16"/>
        <v>0</v>
      </c>
      <c r="Z51" s="75">
        <f t="shared" si="9"/>
        <v>0</v>
      </c>
      <c r="AA51" s="76">
        <f t="shared" si="10"/>
        <v>0</v>
      </c>
      <c r="AB51" s="77">
        <f t="shared" si="2"/>
        <v>0</v>
      </c>
      <c r="AC51" s="81">
        <f t="shared" si="11"/>
        <v>0</v>
      </c>
      <c r="AD51" s="63"/>
    </row>
    <row r="52" spans="1:30" ht="15.75" x14ac:dyDescent="0.25">
      <c r="A52" s="54"/>
      <c r="B52" s="55"/>
      <c r="C52" s="55"/>
      <c r="D52" s="56"/>
      <c r="E52" s="57"/>
      <c r="F52" s="57"/>
      <c r="G52" s="58"/>
      <c r="H52" s="58"/>
      <c r="I52" s="59"/>
      <c r="J52" s="59"/>
      <c r="K52" s="69">
        <f t="shared" si="0"/>
        <v>0</v>
      </c>
      <c r="L52" s="70" t="str">
        <f t="shared" si="3"/>
        <v/>
      </c>
      <c r="M52" s="100" t="str">
        <f t="shared" si="4"/>
        <v/>
      </c>
      <c r="N52" s="60"/>
      <c r="O52" s="61" t="s">
        <v>20</v>
      </c>
      <c r="P52" s="71">
        <f t="shared" si="12"/>
        <v>0</v>
      </c>
      <c r="Q52" s="72">
        <f t="shared" si="13"/>
        <v>0</v>
      </c>
      <c r="R52" s="72">
        <f t="shared" si="14"/>
        <v>0</v>
      </c>
      <c r="S52" s="72">
        <f t="shared" si="5"/>
        <v>0</v>
      </c>
      <c r="T52" s="73">
        <f t="shared" si="6"/>
        <v>0</v>
      </c>
      <c r="U52" s="74">
        <f t="shared" si="1"/>
        <v>0</v>
      </c>
      <c r="V52" s="75">
        <f t="shared" si="7"/>
        <v>0</v>
      </c>
      <c r="W52" s="62">
        <f t="shared" si="8"/>
        <v>0</v>
      </c>
      <c r="X52" s="75">
        <f t="shared" si="15"/>
        <v>0</v>
      </c>
      <c r="Y52" s="76">
        <f t="shared" si="16"/>
        <v>0</v>
      </c>
      <c r="Z52" s="75">
        <f t="shared" si="9"/>
        <v>0</v>
      </c>
      <c r="AA52" s="76">
        <f t="shared" si="10"/>
        <v>0</v>
      </c>
      <c r="AB52" s="77">
        <f t="shared" si="2"/>
        <v>0</v>
      </c>
      <c r="AC52" s="81">
        <f t="shared" si="11"/>
        <v>0</v>
      </c>
      <c r="AD52" s="63"/>
    </row>
    <row r="53" spans="1:30" ht="15.75" x14ac:dyDescent="0.25">
      <c r="A53" s="54"/>
      <c r="B53" s="55"/>
      <c r="C53" s="55"/>
      <c r="D53" s="56"/>
      <c r="E53" s="57"/>
      <c r="F53" s="57"/>
      <c r="G53" s="58"/>
      <c r="H53" s="58"/>
      <c r="I53" s="59"/>
      <c r="J53" s="59"/>
      <c r="K53" s="69">
        <f t="shared" si="0"/>
        <v>0</v>
      </c>
      <c r="L53" s="70" t="str">
        <f t="shared" si="3"/>
        <v/>
      </c>
      <c r="M53" s="100" t="str">
        <f t="shared" si="4"/>
        <v/>
      </c>
      <c r="N53" s="60"/>
      <c r="O53" s="61" t="s">
        <v>20</v>
      </c>
      <c r="P53" s="71">
        <f t="shared" si="12"/>
        <v>0</v>
      </c>
      <c r="Q53" s="72">
        <f t="shared" si="13"/>
        <v>0</v>
      </c>
      <c r="R53" s="72">
        <f t="shared" si="14"/>
        <v>0</v>
      </c>
      <c r="S53" s="72">
        <f t="shared" si="5"/>
        <v>0</v>
      </c>
      <c r="T53" s="73">
        <f t="shared" si="6"/>
        <v>0</v>
      </c>
      <c r="U53" s="74">
        <f t="shared" si="1"/>
        <v>0</v>
      </c>
      <c r="V53" s="75">
        <f t="shared" si="7"/>
        <v>0</v>
      </c>
      <c r="W53" s="62">
        <f t="shared" si="8"/>
        <v>0</v>
      </c>
      <c r="X53" s="75">
        <f t="shared" si="15"/>
        <v>0</v>
      </c>
      <c r="Y53" s="76">
        <f t="shared" si="16"/>
        <v>0</v>
      </c>
      <c r="Z53" s="75">
        <f t="shared" si="9"/>
        <v>0</v>
      </c>
      <c r="AA53" s="76">
        <f t="shared" si="10"/>
        <v>0</v>
      </c>
      <c r="AB53" s="77">
        <f t="shared" si="2"/>
        <v>0</v>
      </c>
      <c r="AC53" s="81">
        <f t="shared" si="11"/>
        <v>0</v>
      </c>
      <c r="AD53" s="63"/>
    </row>
    <row r="54" spans="1:30" ht="15.75" x14ac:dyDescent="0.25">
      <c r="A54" s="54"/>
      <c r="B54" s="55"/>
      <c r="C54" s="55"/>
      <c r="D54" s="56"/>
      <c r="E54" s="57"/>
      <c r="F54" s="57"/>
      <c r="G54" s="58"/>
      <c r="H54" s="58"/>
      <c r="I54" s="59"/>
      <c r="J54" s="59"/>
      <c r="K54" s="69">
        <f t="shared" si="0"/>
        <v>0</v>
      </c>
      <c r="L54" s="70" t="str">
        <f t="shared" si="3"/>
        <v/>
      </c>
      <c r="M54" s="100" t="str">
        <f t="shared" si="4"/>
        <v/>
      </c>
      <c r="N54" s="60"/>
      <c r="O54" s="61" t="s">
        <v>20</v>
      </c>
      <c r="P54" s="71">
        <f t="shared" si="12"/>
        <v>0</v>
      </c>
      <c r="Q54" s="72">
        <f t="shared" si="13"/>
        <v>0</v>
      </c>
      <c r="R54" s="72">
        <f t="shared" si="14"/>
        <v>0</v>
      </c>
      <c r="S54" s="72">
        <f t="shared" si="5"/>
        <v>0</v>
      </c>
      <c r="T54" s="73">
        <f t="shared" si="6"/>
        <v>0</v>
      </c>
      <c r="U54" s="74">
        <f t="shared" si="1"/>
        <v>0</v>
      </c>
      <c r="V54" s="75">
        <f t="shared" si="7"/>
        <v>0</v>
      </c>
      <c r="W54" s="62">
        <f t="shared" si="8"/>
        <v>0</v>
      </c>
      <c r="X54" s="75">
        <f t="shared" si="15"/>
        <v>0</v>
      </c>
      <c r="Y54" s="76">
        <f t="shared" si="16"/>
        <v>0</v>
      </c>
      <c r="Z54" s="75">
        <f t="shared" si="9"/>
        <v>0</v>
      </c>
      <c r="AA54" s="76">
        <f t="shared" si="10"/>
        <v>0</v>
      </c>
      <c r="AB54" s="77">
        <f t="shared" si="2"/>
        <v>0</v>
      </c>
      <c r="AC54" s="81">
        <f t="shared" si="11"/>
        <v>0</v>
      </c>
      <c r="AD54" s="63"/>
    </row>
    <row r="55" spans="1:30" ht="15.75" x14ac:dyDescent="0.25">
      <c r="A55" s="54"/>
      <c r="B55" s="55"/>
      <c r="C55" s="55"/>
      <c r="D55" s="56"/>
      <c r="E55" s="57"/>
      <c r="F55" s="57"/>
      <c r="G55" s="58"/>
      <c r="H55" s="58"/>
      <c r="I55" s="59"/>
      <c r="J55" s="59"/>
      <c r="K55" s="69">
        <f t="shared" si="0"/>
        <v>0</v>
      </c>
      <c r="L55" s="70" t="str">
        <f t="shared" si="3"/>
        <v/>
      </c>
      <c r="M55" s="100" t="str">
        <f t="shared" si="4"/>
        <v/>
      </c>
      <c r="N55" s="60"/>
      <c r="O55" s="61" t="s">
        <v>20</v>
      </c>
      <c r="P55" s="71">
        <f t="shared" si="12"/>
        <v>0</v>
      </c>
      <c r="Q55" s="72">
        <f t="shared" si="13"/>
        <v>0</v>
      </c>
      <c r="R55" s="72">
        <f t="shared" si="14"/>
        <v>0</v>
      </c>
      <c r="S55" s="72">
        <f t="shared" si="5"/>
        <v>0</v>
      </c>
      <c r="T55" s="73">
        <f t="shared" si="6"/>
        <v>0</v>
      </c>
      <c r="U55" s="74">
        <f t="shared" si="1"/>
        <v>0</v>
      </c>
      <c r="V55" s="75">
        <f t="shared" si="7"/>
        <v>0</v>
      </c>
      <c r="W55" s="62">
        <f t="shared" si="8"/>
        <v>0</v>
      </c>
      <c r="X55" s="75">
        <f t="shared" si="15"/>
        <v>0</v>
      </c>
      <c r="Y55" s="76">
        <f t="shared" si="16"/>
        <v>0</v>
      </c>
      <c r="Z55" s="75">
        <f t="shared" si="9"/>
        <v>0</v>
      </c>
      <c r="AA55" s="76">
        <f t="shared" si="10"/>
        <v>0</v>
      </c>
      <c r="AB55" s="77">
        <f t="shared" si="2"/>
        <v>0</v>
      </c>
      <c r="AC55" s="81">
        <f t="shared" si="11"/>
        <v>0</v>
      </c>
      <c r="AD55" s="63"/>
    </row>
    <row r="56" spans="1:30" ht="15.75" x14ac:dyDescent="0.25">
      <c r="A56" s="54"/>
      <c r="B56" s="55"/>
      <c r="C56" s="55"/>
      <c r="D56" s="56"/>
      <c r="E56" s="57"/>
      <c r="F56" s="57"/>
      <c r="G56" s="58"/>
      <c r="H56" s="58"/>
      <c r="I56" s="59"/>
      <c r="J56" s="59"/>
      <c r="K56" s="69">
        <f t="shared" si="0"/>
        <v>0</v>
      </c>
      <c r="L56" s="70" t="str">
        <f t="shared" si="3"/>
        <v/>
      </c>
      <c r="M56" s="100" t="str">
        <f t="shared" si="4"/>
        <v/>
      </c>
      <c r="N56" s="60"/>
      <c r="O56" s="61" t="s">
        <v>20</v>
      </c>
      <c r="P56" s="71">
        <f t="shared" si="12"/>
        <v>0</v>
      </c>
      <c r="Q56" s="72">
        <f t="shared" si="13"/>
        <v>0</v>
      </c>
      <c r="R56" s="72">
        <f t="shared" si="14"/>
        <v>0</v>
      </c>
      <c r="S56" s="72">
        <f t="shared" si="5"/>
        <v>0</v>
      </c>
      <c r="T56" s="73">
        <f t="shared" si="6"/>
        <v>0</v>
      </c>
      <c r="U56" s="74">
        <f t="shared" si="1"/>
        <v>0</v>
      </c>
      <c r="V56" s="75">
        <f t="shared" si="7"/>
        <v>0</v>
      </c>
      <c r="W56" s="62">
        <f t="shared" si="8"/>
        <v>0</v>
      </c>
      <c r="X56" s="75">
        <f t="shared" si="15"/>
        <v>0</v>
      </c>
      <c r="Y56" s="76">
        <f t="shared" si="16"/>
        <v>0</v>
      </c>
      <c r="Z56" s="75">
        <f t="shared" si="9"/>
        <v>0</v>
      </c>
      <c r="AA56" s="76">
        <f t="shared" si="10"/>
        <v>0</v>
      </c>
      <c r="AB56" s="77">
        <f t="shared" si="2"/>
        <v>0</v>
      </c>
      <c r="AC56" s="81">
        <f t="shared" si="11"/>
        <v>0</v>
      </c>
      <c r="AD56" s="63"/>
    </row>
    <row r="57" spans="1:30" ht="15.75" x14ac:dyDescent="0.25">
      <c r="A57" s="54"/>
      <c r="B57" s="55"/>
      <c r="C57" s="55"/>
      <c r="D57" s="56"/>
      <c r="E57" s="57"/>
      <c r="F57" s="57"/>
      <c r="G57" s="58"/>
      <c r="H57" s="58"/>
      <c r="I57" s="59"/>
      <c r="J57" s="59"/>
      <c r="K57" s="69">
        <f t="shared" si="0"/>
        <v>0</v>
      </c>
      <c r="L57" s="70" t="str">
        <f t="shared" si="3"/>
        <v/>
      </c>
      <c r="M57" s="100" t="str">
        <f t="shared" si="4"/>
        <v/>
      </c>
      <c r="N57" s="60"/>
      <c r="O57" s="61" t="s">
        <v>20</v>
      </c>
      <c r="P57" s="71">
        <f t="shared" si="12"/>
        <v>0</v>
      </c>
      <c r="Q57" s="72">
        <f t="shared" si="13"/>
        <v>0</v>
      </c>
      <c r="R57" s="72">
        <f t="shared" si="14"/>
        <v>0</v>
      </c>
      <c r="S57" s="72">
        <f t="shared" si="5"/>
        <v>0</v>
      </c>
      <c r="T57" s="73">
        <f t="shared" si="6"/>
        <v>0</v>
      </c>
      <c r="U57" s="74">
        <f t="shared" si="1"/>
        <v>0</v>
      </c>
      <c r="V57" s="75">
        <f t="shared" si="7"/>
        <v>0</v>
      </c>
      <c r="W57" s="62">
        <f t="shared" si="8"/>
        <v>0</v>
      </c>
      <c r="X57" s="75">
        <f t="shared" si="15"/>
        <v>0</v>
      </c>
      <c r="Y57" s="76">
        <f t="shared" si="16"/>
        <v>0</v>
      </c>
      <c r="Z57" s="75">
        <f t="shared" si="9"/>
        <v>0</v>
      </c>
      <c r="AA57" s="76">
        <f t="shared" si="10"/>
        <v>0</v>
      </c>
      <c r="AB57" s="77">
        <f t="shared" si="2"/>
        <v>0</v>
      </c>
      <c r="AC57" s="81">
        <f t="shared" si="11"/>
        <v>0</v>
      </c>
      <c r="AD57" s="63"/>
    </row>
    <row r="58" spans="1:30" ht="15.75" x14ac:dyDescent="0.25">
      <c r="A58" s="54"/>
      <c r="B58" s="55"/>
      <c r="C58" s="55"/>
      <c r="D58" s="56"/>
      <c r="E58" s="57"/>
      <c r="F58" s="57"/>
      <c r="G58" s="58"/>
      <c r="H58" s="58"/>
      <c r="I58" s="59"/>
      <c r="J58" s="59"/>
      <c r="K58" s="69">
        <f t="shared" si="0"/>
        <v>0</v>
      </c>
      <c r="L58" s="70" t="str">
        <f t="shared" si="3"/>
        <v/>
      </c>
      <c r="M58" s="100" t="str">
        <f t="shared" si="4"/>
        <v/>
      </c>
      <c r="N58" s="60"/>
      <c r="O58" s="61" t="s">
        <v>20</v>
      </c>
      <c r="P58" s="71">
        <f t="shared" si="12"/>
        <v>0</v>
      </c>
      <c r="Q58" s="72">
        <f t="shared" si="13"/>
        <v>0</v>
      </c>
      <c r="R58" s="72">
        <f t="shared" si="14"/>
        <v>0</v>
      </c>
      <c r="S58" s="72">
        <f t="shared" si="5"/>
        <v>0</v>
      </c>
      <c r="T58" s="73">
        <f t="shared" si="6"/>
        <v>0</v>
      </c>
      <c r="U58" s="74">
        <f t="shared" si="1"/>
        <v>0</v>
      </c>
      <c r="V58" s="75">
        <f t="shared" si="7"/>
        <v>0</v>
      </c>
      <c r="W58" s="62">
        <f t="shared" si="8"/>
        <v>0</v>
      </c>
      <c r="X58" s="75">
        <f t="shared" si="15"/>
        <v>0</v>
      </c>
      <c r="Y58" s="76">
        <f t="shared" si="16"/>
        <v>0</v>
      </c>
      <c r="Z58" s="75">
        <f t="shared" si="9"/>
        <v>0</v>
      </c>
      <c r="AA58" s="76">
        <f t="shared" si="10"/>
        <v>0</v>
      </c>
      <c r="AB58" s="77">
        <f t="shared" si="2"/>
        <v>0</v>
      </c>
      <c r="AC58" s="81">
        <f t="shared" si="11"/>
        <v>0</v>
      </c>
      <c r="AD58" s="63"/>
    </row>
    <row r="59" spans="1:30" ht="15.75" x14ac:dyDescent="0.25">
      <c r="A59" s="54"/>
      <c r="B59" s="55"/>
      <c r="C59" s="55"/>
      <c r="D59" s="56"/>
      <c r="E59" s="57"/>
      <c r="F59" s="57"/>
      <c r="G59" s="58"/>
      <c r="H59" s="58"/>
      <c r="I59" s="59"/>
      <c r="J59" s="59"/>
      <c r="K59" s="69">
        <f t="shared" si="0"/>
        <v>0</v>
      </c>
      <c r="L59" s="70" t="str">
        <f t="shared" si="3"/>
        <v/>
      </c>
      <c r="M59" s="100" t="str">
        <f t="shared" si="4"/>
        <v/>
      </c>
      <c r="N59" s="60"/>
      <c r="O59" s="61" t="s">
        <v>20</v>
      </c>
      <c r="P59" s="71">
        <f t="shared" si="12"/>
        <v>0</v>
      </c>
      <c r="Q59" s="72">
        <f t="shared" si="13"/>
        <v>0</v>
      </c>
      <c r="R59" s="72">
        <f t="shared" si="14"/>
        <v>0</v>
      </c>
      <c r="S59" s="72">
        <f t="shared" si="5"/>
        <v>0</v>
      </c>
      <c r="T59" s="73">
        <f t="shared" si="6"/>
        <v>0</v>
      </c>
      <c r="U59" s="74">
        <f t="shared" si="1"/>
        <v>0</v>
      </c>
      <c r="V59" s="75">
        <f t="shared" si="7"/>
        <v>0</v>
      </c>
      <c r="W59" s="62">
        <f t="shared" si="8"/>
        <v>0</v>
      </c>
      <c r="X59" s="75">
        <f t="shared" si="15"/>
        <v>0</v>
      </c>
      <c r="Y59" s="76">
        <f t="shared" si="16"/>
        <v>0</v>
      </c>
      <c r="Z59" s="75">
        <f t="shared" si="9"/>
        <v>0</v>
      </c>
      <c r="AA59" s="76">
        <f t="shared" si="10"/>
        <v>0</v>
      </c>
      <c r="AB59" s="77">
        <f t="shared" si="2"/>
        <v>0</v>
      </c>
      <c r="AC59" s="81">
        <f t="shared" si="11"/>
        <v>0</v>
      </c>
      <c r="AD59" s="63"/>
    </row>
    <row r="60" spans="1:30" ht="15.75" x14ac:dyDescent="0.25">
      <c r="A60" s="54"/>
      <c r="B60" s="55"/>
      <c r="C60" s="55"/>
      <c r="D60" s="56"/>
      <c r="E60" s="57"/>
      <c r="F60" s="57"/>
      <c r="G60" s="58"/>
      <c r="H60" s="58"/>
      <c r="I60" s="59"/>
      <c r="J60" s="59"/>
      <c r="K60" s="69">
        <f t="shared" si="0"/>
        <v>0</v>
      </c>
      <c r="L60" s="70" t="str">
        <f t="shared" si="3"/>
        <v/>
      </c>
      <c r="M60" s="100" t="str">
        <f t="shared" si="4"/>
        <v/>
      </c>
      <c r="N60" s="60"/>
      <c r="O60" s="61" t="s">
        <v>20</v>
      </c>
      <c r="P60" s="71">
        <f t="shared" si="12"/>
        <v>0</v>
      </c>
      <c r="Q60" s="72">
        <f t="shared" si="13"/>
        <v>0</v>
      </c>
      <c r="R60" s="72">
        <f t="shared" si="14"/>
        <v>0</v>
      </c>
      <c r="S60" s="72">
        <f t="shared" si="5"/>
        <v>0</v>
      </c>
      <c r="T60" s="73">
        <f t="shared" si="6"/>
        <v>0</v>
      </c>
      <c r="U60" s="74">
        <f t="shared" si="1"/>
        <v>0</v>
      </c>
      <c r="V60" s="75">
        <f t="shared" si="7"/>
        <v>0</v>
      </c>
      <c r="W60" s="62">
        <f t="shared" si="8"/>
        <v>0</v>
      </c>
      <c r="X60" s="75">
        <f t="shared" si="15"/>
        <v>0</v>
      </c>
      <c r="Y60" s="76">
        <f t="shared" si="16"/>
        <v>0</v>
      </c>
      <c r="Z60" s="75">
        <f t="shared" si="9"/>
        <v>0</v>
      </c>
      <c r="AA60" s="76">
        <f t="shared" si="10"/>
        <v>0</v>
      </c>
      <c r="AB60" s="77">
        <f t="shared" si="2"/>
        <v>0</v>
      </c>
      <c r="AC60" s="81">
        <f t="shared" si="11"/>
        <v>0</v>
      </c>
      <c r="AD60" s="63"/>
    </row>
    <row r="61" spans="1:30" ht="15.75" x14ac:dyDescent="0.25">
      <c r="A61" s="54"/>
      <c r="B61" s="55"/>
      <c r="C61" s="55"/>
      <c r="D61" s="56"/>
      <c r="E61" s="57"/>
      <c r="F61" s="57"/>
      <c r="G61" s="58"/>
      <c r="H61" s="58"/>
      <c r="I61" s="59"/>
      <c r="J61" s="59"/>
      <c r="K61" s="69">
        <f t="shared" si="0"/>
        <v>0</v>
      </c>
      <c r="L61" s="70" t="str">
        <f t="shared" si="3"/>
        <v/>
      </c>
      <c r="M61" s="100" t="str">
        <f t="shared" si="4"/>
        <v/>
      </c>
      <c r="N61" s="60"/>
      <c r="O61" s="61" t="s">
        <v>20</v>
      </c>
      <c r="P61" s="71">
        <f t="shared" si="12"/>
        <v>0</v>
      </c>
      <c r="Q61" s="72">
        <f t="shared" si="13"/>
        <v>0</v>
      </c>
      <c r="R61" s="72">
        <f t="shared" si="14"/>
        <v>0</v>
      </c>
      <c r="S61" s="72">
        <f t="shared" si="5"/>
        <v>0</v>
      </c>
      <c r="T61" s="73">
        <f t="shared" si="6"/>
        <v>0</v>
      </c>
      <c r="U61" s="74">
        <f t="shared" si="1"/>
        <v>0</v>
      </c>
      <c r="V61" s="75">
        <f t="shared" si="7"/>
        <v>0</v>
      </c>
      <c r="W61" s="62">
        <f t="shared" si="8"/>
        <v>0</v>
      </c>
      <c r="X61" s="75">
        <f t="shared" si="15"/>
        <v>0</v>
      </c>
      <c r="Y61" s="76">
        <f t="shared" si="16"/>
        <v>0</v>
      </c>
      <c r="Z61" s="75">
        <f t="shared" si="9"/>
        <v>0</v>
      </c>
      <c r="AA61" s="76">
        <f t="shared" si="10"/>
        <v>0</v>
      </c>
      <c r="AB61" s="77">
        <f t="shared" si="2"/>
        <v>0</v>
      </c>
      <c r="AC61" s="81">
        <f t="shared" si="11"/>
        <v>0</v>
      </c>
      <c r="AD61" s="63"/>
    </row>
    <row r="62" spans="1:30" ht="15.75" x14ac:dyDescent="0.25">
      <c r="A62" s="54"/>
      <c r="B62" s="55"/>
      <c r="C62" s="55"/>
      <c r="D62" s="56"/>
      <c r="E62" s="57"/>
      <c r="F62" s="57"/>
      <c r="G62" s="58"/>
      <c r="H62" s="58"/>
      <c r="I62" s="59"/>
      <c r="J62" s="59"/>
      <c r="K62" s="69">
        <f t="shared" si="0"/>
        <v>0</v>
      </c>
      <c r="L62" s="70" t="str">
        <f t="shared" si="3"/>
        <v/>
      </c>
      <c r="M62" s="100" t="str">
        <f t="shared" si="4"/>
        <v/>
      </c>
      <c r="N62" s="60"/>
      <c r="O62" s="61" t="s">
        <v>20</v>
      </c>
      <c r="P62" s="71">
        <f t="shared" si="12"/>
        <v>0</v>
      </c>
      <c r="Q62" s="72">
        <f t="shared" si="13"/>
        <v>0</v>
      </c>
      <c r="R62" s="72">
        <f t="shared" si="14"/>
        <v>0</v>
      </c>
      <c r="S62" s="72">
        <f t="shared" si="5"/>
        <v>0</v>
      </c>
      <c r="T62" s="73">
        <f t="shared" si="6"/>
        <v>0</v>
      </c>
      <c r="U62" s="74">
        <f t="shared" si="1"/>
        <v>0</v>
      </c>
      <c r="V62" s="75">
        <f t="shared" si="7"/>
        <v>0</v>
      </c>
      <c r="W62" s="62">
        <f t="shared" si="8"/>
        <v>0</v>
      </c>
      <c r="X62" s="75">
        <f t="shared" si="15"/>
        <v>0</v>
      </c>
      <c r="Y62" s="76">
        <f t="shared" si="16"/>
        <v>0</v>
      </c>
      <c r="Z62" s="75">
        <f t="shared" si="9"/>
        <v>0</v>
      </c>
      <c r="AA62" s="76">
        <f t="shared" si="10"/>
        <v>0</v>
      </c>
      <c r="AB62" s="77">
        <f t="shared" si="2"/>
        <v>0</v>
      </c>
      <c r="AC62" s="81">
        <f t="shared" si="11"/>
        <v>0</v>
      </c>
      <c r="AD62" s="63"/>
    </row>
    <row r="63" spans="1:30" ht="15.75" x14ac:dyDescent="0.25">
      <c r="A63" s="54"/>
      <c r="B63" s="55"/>
      <c r="C63" s="55"/>
      <c r="D63" s="56"/>
      <c r="E63" s="57"/>
      <c r="F63" s="57"/>
      <c r="G63" s="58"/>
      <c r="H63" s="58"/>
      <c r="I63" s="59"/>
      <c r="J63" s="59"/>
      <c r="K63" s="69">
        <f t="shared" si="0"/>
        <v>0</v>
      </c>
      <c r="L63" s="70" t="str">
        <f t="shared" si="3"/>
        <v/>
      </c>
      <c r="M63" s="100" t="str">
        <f t="shared" si="4"/>
        <v/>
      </c>
      <c r="N63" s="60"/>
      <c r="O63" s="61" t="s">
        <v>20</v>
      </c>
      <c r="P63" s="71">
        <f t="shared" si="12"/>
        <v>0</v>
      </c>
      <c r="Q63" s="72">
        <f t="shared" si="13"/>
        <v>0</v>
      </c>
      <c r="R63" s="72">
        <f t="shared" si="14"/>
        <v>0</v>
      </c>
      <c r="S63" s="72">
        <f t="shared" si="5"/>
        <v>0</v>
      </c>
      <c r="T63" s="73">
        <f t="shared" si="6"/>
        <v>0</v>
      </c>
      <c r="U63" s="74">
        <f t="shared" si="1"/>
        <v>0</v>
      </c>
      <c r="V63" s="75">
        <f t="shared" si="7"/>
        <v>0</v>
      </c>
      <c r="W63" s="62">
        <f t="shared" si="8"/>
        <v>0</v>
      </c>
      <c r="X63" s="75">
        <f t="shared" si="15"/>
        <v>0</v>
      </c>
      <c r="Y63" s="76">
        <f t="shared" si="16"/>
        <v>0</v>
      </c>
      <c r="Z63" s="75">
        <f t="shared" si="9"/>
        <v>0</v>
      </c>
      <c r="AA63" s="76">
        <f t="shared" si="10"/>
        <v>0</v>
      </c>
      <c r="AB63" s="77">
        <f t="shared" si="2"/>
        <v>0</v>
      </c>
      <c r="AC63" s="81">
        <f t="shared" si="11"/>
        <v>0</v>
      </c>
      <c r="AD63" s="63"/>
    </row>
    <row r="64" spans="1:30" ht="15.75" x14ac:dyDescent="0.25">
      <c r="A64" s="54"/>
      <c r="B64" s="55"/>
      <c r="C64" s="55"/>
      <c r="D64" s="56"/>
      <c r="E64" s="57"/>
      <c r="F64" s="57"/>
      <c r="G64" s="58"/>
      <c r="H64" s="58"/>
      <c r="I64" s="59"/>
      <c r="J64" s="59"/>
      <c r="K64" s="69">
        <f t="shared" si="0"/>
        <v>0</v>
      </c>
      <c r="L64" s="70" t="str">
        <f t="shared" si="3"/>
        <v/>
      </c>
      <c r="M64" s="100" t="str">
        <f t="shared" si="4"/>
        <v/>
      </c>
      <c r="N64" s="60"/>
      <c r="O64" s="61" t="s">
        <v>20</v>
      </c>
      <c r="P64" s="71">
        <f t="shared" si="12"/>
        <v>0</v>
      </c>
      <c r="Q64" s="72">
        <f t="shared" si="13"/>
        <v>0</v>
      </c>
      <c r="R64" s="72">
        <f t="shared" si="14"/>
        <v>0</v>
      </c>
      <c r="S64" s="72">
        <f t="shared" si="5"/>
        <v>0</v>
      </c>
      <c r="T64" s="73">
        <f t="shared" si="6"/>
        <v>0</v>
      </c>
      <c r="U64" s="74">
        <f t="shared" si="1"/>
        <v>0</v>
      </c>
      <c r="V64" s="75">
        <f t="shared" si="7"/>
        <v>0</v>
      </c>
      <c r="W64" s="62">
        <f t="shared" si="8"/>
        <v>0</v>
      </c>
      <c r="X64" s="75">
        <f t="shared" si="15"/>
        <v>0</v>
      </c>
      <c r="Y64" s="76">
        <f t="shared" si="16"/>
        <v>0</v>
      </c>
      <c r="Z64" s="75">
        <f t="shared" si="9"/>
        <v>0</v>
      </c>
      <c r="AA64" s="76">
        <f t="shared" si="10"/>
        <v>0</v>
      </c>
      <c r="AB64" s="77">
        <f t="shared" si="2"/>
        <v>0</v>
      </c>
      <c r="AC64" s="81">
        <f t="shared" si="11"/>
        <v>0</v>
      </c>
      <c r="AD64" s="63"/>
    </row>
    <row r="65" spans="1:30" ht="15.75" x14ac:dyDescent="0.25">
      <c r="A65" s="54"/>
      <c r="B65" s="55"/>
      <c r="C65" s="55"/>
      <c r="D65" s="56"/>
      <c r="E65" s="57"/>
      <c r="F65" s="57"/>
      <c r="G65" s="58"/>
      <c r="H65" s="58"/>
      <c r="I65" s="59"/>
      <c r="J65" s="59"/>
      <c r="K65" s="69">
        <f t="shared" si="0"/>
        <v>0</v>
      </c>
      <c r="L65" s="70" t="str">
        <f t="shared" si="3"/>
        <v/>
      </c>
      <c r="M65" s="100" t="str">
        <f t="shared" si="4"/>
        <v/>
      </c>
      <c r="N65" s="60"/>
      <c r="O65" s="61" t="s">
        <v>20</v>
      </c>
      <c r="P65" s="71">
        <f t="shared" si="12"/>
        <v>0</v>
      </c>
      <c r="Q65" s="72">
        <f t="shared" si="13"/>
        <v>0</v>
      </c>
      <c r="R65" s="72">
        <f t="shared" si="14"/>
        <v>0</v>
      </c>
      <c r="S65" s="72">
        <f t="shared" si="5"/>
        <v>0</v>
      </c>
      <c r="T65" s="73">
        <f t="shared" si="6"/>
        <v>0</v>
      </c>
      <c r="U65" s="74">
        <f t="shared" si="1"/>
        <v>0</v>
      </c>
      <c r="V65" s="75">
        <f t="shared" si="7"/>
        <v>0</v>
      </c>
      <c r="W65" s="62">
        <f t="shared" si="8"/>
        <v>0</v>
      </c>
      <c r="X65" s="75">
        <f t="shared" si="15"/>
        <v>0</v>
      </c>
      <c r="Y65" s="76">
        <f t="shared" si="16"/>
        <v>0</v>
      </c>
      <c r="Z65" s="75">
        <f t="shared" si="9"/>
        <v>0</v>
      </c>
      <c r="AA65" s="76">
        <f t="shared" si="10"/>
        <v>0</v>
      </c>
      <c r="AB65" s="77">
        <f t="shared" si="2"/>
        <v>0</v>
      </c>
      <c r="AC65" s="81">
        <f t="shared" si="11"/>
        <v>0</v>
      </c>
      <c r="AD65" s="63"/>
    </row>
    <row r="66" spans="1:30" ht="15.75" x14ac:dyDescent="0.25">
      <c r="A66" s="54"/>
      <c r="B66" s="55"/>
      <c r="C66" s="55"/>
      <c r="D66" s="56"/>
      <c r="E66" s="57"/>
      <c r="F66" s="57"/>
      <c r="G66" s="58"/>
      <c r="H66" s="58"/>
      <c r="I66" s="59"/>
      <c r="J66" s="59"/>
      <c r="K66" s="69">
        <f t="shared" si="0"/>
        <v>0</v>
      </c>
      <c r="L66" s="70" t="str">
        <f t="shared" si="3"/>
        <v/>
      </c>
      <c r="M66" s="100" t="str">
        <f t="shared" si="4"/>
        <v/>
      </c>
      <c r="N66" s="60"/>
      <c r="O66" s="61" t="s">
        <v>20</v>
      </c>
      <c r="P66" s="71">
        <f t="shared" si="12"/>
        <v>0</v>
      </c>
      <c r="Q66" s="72">
        <f t="shared" si="13"/>
        <v>0</v>
      </c>
      <c r="R66" s="72">
        <f t="shared" si="14"/>
        <v>0</v>
      </c>
      <c r="S66" s="72">
        <f t="shared" si="5"/>
        <v>0</v>
      </c>
      <c r="T66" s="73">
        <f t="shared" si="6"/>
        <v>0</v>
      </c>
      <c r="U66" s="74">
        <f t="shared" si="1"/>
        <v>0</v>
      </c>
      <c r="V66" s="75">
        <f t="shared" si="7"/>
        <v>0</v>
      </c>
      <c r="W66" s="62">
        <f t="shared" si="8"/>
        <v>0</v>
      </c>
      <c r="X66" s="75">
        <f t="shared" si="15"/>
        <v>0</v>
      </c>
      <c r="Y66" s="76">
        <f t="shared" si="16"/>
        <v>0</v>
      </c>
      <c r="Z66" s="75">
        <f t="shared" si="9"/>
        <v>0</v>
      </c>
      <c r="AA66" s="76">
        <f t="shared" si="10"/>
        <v>0</v>
      </c>
      <c r="AB66" s="77">
        <f t="shared" si="2"/>
        <v>0</v>
      </c>
      <c r="AC66" s="81">
        <f t="shared" si="11"/>
        <v>0</v>
      </c>
      <c r="AD66" s="63"/>
    </row>
    <row r="67" spans="1:30" ht="15.75" x14ac:dyDescent="0.25">
      <c r="A67" s="54"/>
      <c r="B67" s="55"/>
      <c r="C67" s="55"/>
      <c r="D67" s="56"/>
      <c r="E67" s="57"/>
      <c r="F67" s="57"/>
      <c r="G67" s="58"/>
      <c r="H67" s="58"/>
      <c r="I67" s="59"/>
      <c r="J67" s="59"/>
      <c r="K67" s="69">
        <f t="shared" si="0"/>
        <v>0</v>
      </c>
      <c r="L67" s="70" t="str">
        <f t="shared" si="3"/>
        <v/>
      </c>
      <c r="M67" s="100" t="str">
        <f t="shared" si="4"/>
        <v/>
      </c>
      <c r="N67" s="60"/>
      <c r="O67" s="61" t="s">
        <v>20</v>
      </c>
      <c r="P67" s="71">
        <f t="shared" si="12"/>
        <v>0</v>
      </c>
      <c r="Q67" s="72">
        <f t="shared" si="13"/>
        <v>0</v>
      </c>
      <c r="R67" s="72">
        <f t="shared" si="14"/>
        <v>0</v>
      </c>
      <c r="S67" s="72">
        <f t="shared" si="5"/>
        <v>0</v>
      </c>
      <c r="T67" s="73">
        <f t="shared" si="6"/>
        <v>0</v>
      </c>
      <c r="U67" s="74">
        <f t="shared" si="1"/>
        <v>0</v>
      </c>
      <c r="V67" s="75">
        <f t="shared" si="7"/>
        <v>0</v>
      </c>
      <c r="W67" s="62">
        <f t="shared" si="8"/>
        <v>0</v>
      </c>
      <c r="X67" s="75">
        <f t="shared" si="15"/>
        <v>0</v>
      </c>
      <c r="Y67" s="76">
        <f t="shared" si="16"/>
        <v>0</v>
      </c>
      <c r="Z67" s="75">
        <f t="shared" si="9"/>
        <v>0</v>
      </c>
      <c r="AA67" s="76">
        <f t="shared" si="10"/>
        <v>0</v>
      </c>
      <c r="AB67" s="77">
        <f t="shared" si="2"/>
        <v>0</v>
      </c>
      <c r="AC67" s="81">
        <f t="shared" si="11"/>
        <v>0</v>
      </c>
      <c r="AD67" s="63"/>
    </row>
    <row r="68" spans="1:30" ht="15.75" x14ac:dyDescent="0.25">
      <c r="A68" s="54"/>
      <c r="B68" s="55"/>
      <c r="C68" s="55"/>
      <c r="D68" s="56"/>
      <c r="E68" s="57"/>
      <c r="F68" s="57"/>
      <c r="G68" s="58"/>
      <c r="H68" s="58"/>
      <c r="I68" s="59"/>
      <c r="J68" s="59"/>
      <c r="K68" s="69">
        <f t="shared" si="0"/>
        <v>0</v>
      </c>
      <c r="L68" s="70" t="str">
        <f t="shared" si="3"/>
        <v/>
      </c>
      <c r="M68" s="100" t="str">
        <f t="shared" si="4"/>
        <v/>
      </c>
      <c r="N68" s="60"/>
      <c r="O68" s="61" t="s">
        <v>20</v>
      </c>
      <c r="P68" s="71">
        <f t="shared" si="12"/>
        <v>0</v>
      </c>
      <c r="Q68" s="72">
        <f t="shared" si="13"/>
        <v>0</v>
      </c>
      <c r="R68" s="72">
        <f t="shared" si="14"/>
        <v>0</v>
      </c>
      <c r="S68" s="72">
        <f t="shared" si="5"/>
        <v>0</v>
      </c>
      <c r="T68" s="73">
        <f t="shared" si="6"/>
        <v>0</v>
      </c>
      <c r="U68" s="74">
        <f t="shared" si="1"/>
        <v>0</v>
      </c>
      <c r="V68" s="75">
        <f t="shared" si="7"/>
        <v>0</v>
      </c>
      <c r="W68" s="62">
        <f t="shared" si="8"/>
        <v>0</v>
      </c>
      <c r="X68" s="75">
        <f t="shared" si="15"/>
        <v>0</v>
      </c>
      <c r="Y68" s="76">
        <f t="shared" si="16"/>
        <v>0</v>
      </c>
      <c r="Z68" s="75">
        <f t="shared" si="9"/>
        <v>0</v>
      </c>
      <c r="AA68" s="76">
        <f t="shared" si="10"/>
        <v>0</v>
      </c>
      <c r="AB68" s="77">
        <f t="shared" si="2"/>
        <v>0</v>
      </c>
      <c r="AC68" s="81">
        <f t="shared" si="11"/>
        <v>0</v>
      </c>
      <c r="AD68" s="63"/>
    </row>
    <row r="69" spans="1:30" ht="15.75" x14ac:dyDescent="0.25">
      <c r="A69" s="54"/>
      <c r="B69" s="55"/>
      <c r="C69" s="55"/>
      <c r="D69" s="56"/>
      <c r="E69" s="57"/>
      <c r="F69" s="57"/>
      <c r="G69" s="58"/>
      <c r="H69" s="58"/>
      <c r="I69" s="59"/>
      <c r="J69" s="59"/>
      <c r="K69" s="69">
        <f t="shared" si="0"/>
        <v>0</v>
      </c>
      <c r="L69" s="70" t="str">
        <f t="shared" si="3"/>
        <v/>
      </c>
      <c r="M69" s="100" t="str">
        <f t="shared" si="4"/>
        <v/>
      </c>
      <c r="N69" s="60"/>
      <c r="O69" s="61" t="s">
        <v>20</v>
      </c>
      <c r="P69" s="71">
        <f t="shared" si="12"/>
        <v>0</v>
      </c>
      <c r="Q69" s="72">
        <f t="shared" si="13"/>
        <v>0</v>
      </c>
      <c r="R69" s="72">
        <f t="shared" si="14"/>
        <v>0</v>
      </c>
      <c r="S69" s="72">
        <f t="shared" si="5"/>
        <v>0</v>
      </c>
      <c r="T69" s="73">
        <f t="shared" si="6"/>
        <v>0</v>
      </c>
      <c r="U69" s="74">
        <f t="shared" si="1"/>
        <v>0</v>
      </c>
      <c r="V69" s="75">
        <f t="shared" si="7"/>
        <v>0</v>
      </c>
      <c r="W69" s="62">
        <f t="shared" si="8"/>
        <v>0</v>
      </c>
      <c r="X69" s="75">
        <f t="shared" si="15"/>
        <v>0</v>
      </c>
      <c r="Y69" s="76">
        <f t="shared" si="16"/>
        <v>0</v>
      </c>
      <c r="Z69" s="75">
        <f t="shared" si="9"/>
        <v>0</v>
      </c>
      <c r="AA69" s="76">
        <f t="shared" si="10"/>
        <v>0</v>
      </c>
      <c r="AB69" s="77">
        <f t="shared" si="2"/>
        <v>0</v>
      </c>
      <c r="AC69" s="81">
        <f t="shared" si="11"/>
        <v>0</v>
      </c>
      <c r="AD69" s="63"/>
    </row>
    <row r="70" spans="1:30" ht="15.75" x14ac:dyDescent="0.25">
      <c r="A70" s="54"/>
      <c r="B70" s="55"/>
      <c r="C70" s="55"/>
      <c r="D70" s="56"/>
      <c r="E70" s="57"/>
      <c r="F70" s="57"/>
      <c r="G70" s="58"/>
      <c r="H70" s="58"/>
      <c r="I70" s="59"/>
      <c r="J70" s="59"/>
      <c r="K70" s="69">
        <f t="shared" si="0"/>
        <v>0</v>
      </c>
      <c r="L70" s="70" t="str">
        <f t="shared" si="3"/>
        <v/>
      </c>
      <c r="M70" s="100" t="str">
        <f t="shared" si="4"/>
        <v/>
      </c>
      <c r="N70" s="60"/>
      <c r="O70" s="61" t="s">
        <v>20</v>
      </c>
      <c r="P70" s="71">
        <f t="shared" si="12"/>
        <v>0</v>
      </c>
      <c r="Q70" s="72">
        <f t="shared" si="13"/>
        <v>0</v>
      </c>
      <c r="R70" s="72">
        <f t="shared" si="14"/>
        <v>0</v>
      </c>
      <c r="S70" s="72">
        <f t="shared" si="5"/>
        <v>0</v>
      </c>
      <c r="T70" s="73">
        <f t="shared" si="6"/>
        <v>0</v>
      </c>
      <c r="U70" s="74">
        <f t="shared" si="1"/>
        <v>0</v>
      </c>
      <c r="V70" s="75">
        <f t="shared" si="7"/>
        <v>0</v>
      </c>
      <c r="W70" s="62">
        <f t="shared" si="8"/>
        <v>0</v>
      </c>
      <c r="X70" s="75">
        <f t="shared" si="15"/>
        <v>0</v>
      </c>
      <c r="Y70" s="76">
        <f t="shared" si="16"/>
        <v>0</v>
      </c>
      <c r="Z70" s="75">
        <f t="shared" si="9"/>
        <v>0</v>
      </c>
      <c r="AA70" s="76">
        <f t="shared" si="10"/>
        <v>0</v>
      </c>
      <c r="AB70" s="77">
        <f t="shared" si="2"/>
        <v>0</v>
      </c>
      <c r="AC70" s="81">
        <f t="shared" si="11"/>
        <v>0</v>
      </c>
      <c r="AD70" s="63"/>
    </row>
    <row r="71" spans="1:30" ht="15.75" x14ac:dyDescent="0.25">
      <c r="A71" s="54"/>
      <c r="B71" s="55"/>
      <c r="C71" s="55"/>
      <c r="D71" s="56"/>
      <c r="E71" s="57"/>
      <c r="F71" s="57"/>
      <c r="G71" s="58"/>
      <c r="H71" s="58"/>
      <c r="I71" s="59"/>
      <c r="J71" s="59"/>
      <c r="K71" s="69">
        <f t="shared" ref="K71:K133" si="17">I71+J71</f>
        <v>0</v>
      </c>
      <c r="L71" s="70" t="str">
        <f t="shared" si="3"/>
        <v/>
      </c>
      <c r="M71" s="100" t="str">
        <f t="shared" ref="M71:M133" si="18">IF(K71&gt;0,(H71-G71+1)-J71,"")</f>
        <v/>
      </c>
      <c r="N71" s="60"/>
      <c r="O71" s="61" t="s">
        <v>20</v>
      </c>
      <c r="P71" s="71">
        <f t="shared" ref="P71:P133" si="19">IF(I71&gt;0,59.2,0)</f>
        <v>0</v>
      </c>
      <c r="Q71" s="72">
        <f t="shared" ref="Q71:Q133" si="20">IF(J71&gt;0,45.71,0)</f>
        <v>0</v>
      </c>
      <c r="R71" s="72">
        <f t="shared" ref="R71:R133" si="21">ROUND(I71*P71,2)</f>
        <v>0</v>
      </c>
      <c r="S71" s="72">
        <f t="shared" ref="S71:S133" si="22">ROUND(J71*Q71,2)</f>
        <v>0</v>
      </c>
      <c r="T71" s="73">
        <f t="shared" ref="T71:T133" si="23">ROUND(R71+S71,2)</f>
        <v>0</v>
      </c>
      <c r="U71" s="74">
        <f t="shared" ref="U71:U133" si="24">IF(N71=0,0,IF((N71&lt;5000),5000,N71))</f>
        <v>0</v>
      </c>
      <c r="V71" s="75">
        <f t="shared" ref="V71:V133" si="25">IF(U71=0,0,ROUND((U71-5000)/(20000-5000),2))</f>
        <v>0</v>
      </c>
      <c r="W71" s="62">
        <f t="shared" si="8"/>
        <v>0</v>
      </c>
      <c r="X71" s="75">
        <f t="shared" ref="X71:X133" si="26">IF(I71&gt;0,ROUND((V71*(P71-W71)+W71),2),0)</f>
        <v>0</v>
      </c>
      <c r="Y71" s="76">
        <f t="shared" ref="Y71:Y133" si="27">IF(I71&gt;0,ROUND(P71-X71,2),0)</f>
        <v>0</v>
      </c>
      <c r="Z71" s="75">
        <f t="shared" ref="Z71:Z133" si="28">IF(J71&gt;0,(ROUND((V71*(Q71-W71)+W71),2)),0)</f>
        <v>0</v>
      </c>
      <c r="AA71" s="76">
        <f t="shared" ref="AA71:AA133" si="29">IF(J71&gt;0,(ROUND(Q71-Z71,2)),0)</f>
        <v>0</v>
      </c>
      <c r="AB71" s="77">
        <f t="shared" ref="AB71:AB133" si="30">ROUND((X71*I71)+(Z71*J71),2)</f>
        <v>0</v>
      </c>
      <c r="AC71" s="81">
        <f t="shared" si="11"/>
        <v>0</v>
      </c>
      <c r="AD71" s="63"/>
    </row>
    <row r="72" spans="1:30" ht="15.75" x14ac:dyDescent="0.25">
      <c r="A72" s="54"/>
      <c r="B72" s="55"/>
      <c r="C72" s="55"/>
      <c r="D72" s="56"/>
      <c r="E72" s="57"/>
      <c r="F72" s="57"/>
      <c r="G72" s="58"/>
      <c r="H72" s="58"/>
      <c r="I72" s="59"/>
      <c r="J72" s="59"/>
      <c r="K72" s="69">
        <f t="shared" si="17"/>
        <v>0</v>
      </c>
      <c r="L72" s="70" t="str">
        <f t="shared" ref="L72:L134" si="31">IF(K72&gt;0,IF(K72&gt;(H72-G72+1),"Errore n. Giorni!MAX 366",IF((H72-G72+1)=K72,"ok","")),"")</f>
        <v/>
      </c>
      <c r="M72" s="100" t="str">
        <f t="shared" si="18"/>
        <v/>
      </c>
      <c r="N72" s="60"/>
      <c r="O72" s="61" t="s">
        <v>20</v>
      </c>
      <c r="P72" s="71">
        <f t="shared" si="19"/>
        <v>0</v>
      </c>
      <c r="Q72" s="72">
        <f t="shared" si="20"/>
        <v>0</v>
      </c>
      <c r="R72" s="72">
        <f t="shared" si="21"/>
        <v>0</v>
      </c>
      <c r="S72" s="72">
        <f t="shared" si="22"/>
        <v>0</v>
      </c>
      <c r="T72" s="73">
        <f t="shared" si="23"/>
        <v>0</v>
      </c>
      <c r="U72" s="74">
        <f t="shared" si="24"/>
        <v>0</v>
      </c>
      <c r="V72" s="75">
        <f t="shared" si="25"/>
        <v>0</v>
      </c>
      <c r="W72" s="62">
        <f t="shared" ref="W72:W134" si="32">IF(O72="NO",0,IF(O72="SI",17.06,0))</f>
        <v>0</v>
      </c>
      <c r="X72" s="75">
        <f t="shared" si="26"/>
        <v>0</v>
      </c>
      <c r="Y72" s="76">
        <f t="shared" si="27"/>
        <v>0</v>
      </c>
      <c r="Z72" s="75">
        <f t="shared" si="28"/>
        <v>0</v>
      </c>
      <c r="AA72" s="76">
        <f t="shared" si="29"/>
        <v>0</v>
      </c>
      <c r="AB72" s="77">
        <f t="shared" si="30"/>
        <v>0</v>
      </c>
      <c r="AC72" s="81">
        <f t="shared" ref="AC72:AC134" si="33">IF(K72&gt;0,IF(N72="","Inserire Isee in colonna N",ROUND((Y72*I72)+(AA72*J72),2)),0)</f>
        <v>0</v>
      </c>
      <c r="AD72" s="63"/>
    </row>
    <row r="73" spans="1:30" ht="15.75" x14ac:dyDescent="0.25">
      <c r="A73" s="54"/>
      <c r="B73" s="55"/>
      <c r="C73" s="55"/>
      <c r="D73" s="56"/>
      <c r="E73" s="57"/>
      <c r="F73" s="57"/>
      <c r="G73" s="58"/>
      <c r="H73" s="58"/>
      <c r="I73" s="59"/>
      <c r="J73" s="59"/>
      <c r="K73" s="69">
        <f t="shared" si="17"/>
        <v>0</v>
      </c>
      <c r="L73" s="70" t="str">
        <f t="shared" si="31"/>
        <v/>
      </c>
      <c r="M73" s="100" t="str">
        <f t="shared" si="18"/>
        <v/>
      </c>
      <c r="N73" s="60"/>
      <c r="O73" s="61" t="s">
        <v>20</v>
      </c>
      <c r="P73" s="71">
        <f t="shared" si="19"/>
        <v>0</v>
      </c>
      <c r="Q73" s="72">
        <f t="shared" si="20"/>
        <v>0</v>
      </c>
      <c r="R73" s="72">
        <f t="shared" si="21"/>
        <v>0</v>
      </c>
      <c r="S73" s="72">
        <f t="shared" si="22"/>
        <v>0</v>
      </c>
      <c r="T73" s="73">
        <f t="shared" si="23"/>
        <v>0</v>
      </c>
      <c r="U73" s="74">
        <f t="shared" si="24"/>
        <v>0</v>
      </c>
      <c r="V73" s="75">
        <f t="shared" si="25"/>
        <v>0</v>
      </c>
      <c r="W73" s="62">
        <f t="shared" si="32"/>
        <v>0</v>
      </c>
      <c r="X73" s="75">
        <f t="shared" si="26"/>
        <v>0</v>
      </c>
      <c r="Y73" s="76">
        <f t="shared" si="27"/>
        <v>0</v>
      </c>
      <c r="Z73" s="75">
        <f t="shared" si="28"/>
        <v>0</v>
      </c>
      <c r="AA73" s="76">
        <f t="shared" si="29"/>
        <v>0</v>
      </c>
      <c r="AB73" s="77">
        <f t="shared" si="30"/>
        <v>0</v>
      </c>
      <c r="AC73" s="81">
        <f t="shared" si="33"/>
        <v>0</v>
      </c>
      <c r="AD73" s="63"/>
    </row>
    <row r="74" spans="1:30" ht="15.75" x14ac:dyDescent="0.25">
      <c r="A74" s="54"/>
      <c r="B74" s="55"/>
      <c r="C74" s="55"/>
      <c r="D74" s="56"/>
      <c r="E74" s="57"/>
      <c r="F74" s="57"/>
      <c r="G74" s="58"/>
      <c r="H74" s="58"/>
      <c r="I74" s="59"/>
      <c r="J74" s="59"/>
      <c r="K74" s="69">
        <f t="shared" si="17"/>
        <v>0</v>
      </c>
      <c r="L74" s="70" t="str">
        <f t="shared" si="31"/>
        <v/>
      </c>
      <c r="M74" s="100" t="str">
        <f t="shared" si="18"/>
        <v/>
      </c>
      <c r="N74" s="60"/>
      <c r="O74" s="61" t="s">
        <v>20</v>
      </c>
      <c r="P74" s="71">
        <f t="shared" si="19"/>
        <v>0</v>
      </c>
      <c r="Q74" s="72">
        <f t="shared" si="20"/>
        <v>0</v>
      </c>
      <c r="R74" s="72">
        <f t="shared" si="21"/>
        <v>0</v>
      </c>
      <c r="S74" s="72">
        <f t="shared" si="22"/>
        <v>0</v>
      </c>
      <c r="T74" s="73">
        <f t="shared" si="23"/>
        <v>0</v>
      </c>
      <c r="U74" s="74">
        <f t="shared" si="24"/>
        <v>0</v>
      </c>
      <c r="V74" s="75">
        <f t="shared" si="25"/>
        <v>0</v>
      </c>
      <c r="W74" s="62">
        <f t="shared" si="32"/>
        <v>0</v>
      </c>
      <c r="X74" s="75">
        <f t="shared" si="26"/>
        <v>0</v>
      </c>
      <c r="Y74" s="76">
        <f t="shared" si="27"/>
        <v>0</v>
      </c>
      <c r="Z74" s="75">
        <f t="shared" si="28"/>
        <v>0</v>
      </c>
      <c r="AA74" s="76">
        <f t="shared" si="29"/>
        <v>0</v>
      </c>
      <c r="AB74" s="77">
        <f t="shared" si="30"/>
        <v>0</v>
      </c>
      <c r="AC74" s="81">
        <f t="shared" si="33"/>
        <v>0</v>
      </c>
      <c r="AD74" s="63"/>
    </row>
    <row r="75" spans="1:30" ht="15.75" x14ac:dyDescent="0.25">
      <c r="A75" s="54"/>
      <c r="B75" s="55"/>
      <c r="C75" s="55"/>
      <c r="D75" s="56"/>
      <c r="E75" s="57"/>
      <c r="F75" s="57"/>
      <c r="G75" s="58"/>
      <c r="H75" s="58"/>
      <c r="I75" s="59"/>
      <c r="J75" s="59"/>
      <c r="K75" s="69">
        <f t="shared" si="17"/>
        <v>0</v>
      </c>
      <c r="L75" s="70" t="str">
        <f t="shared" si="31"/>
        <v/>
      </c>
      <c r="M75" s="100" t="str">
        <f t="shared" si="18"/>
        <v/>
      </c>
      <c r="N75" s="60"/>
      <c r="O75" s="61" t="s">
        <v>20</v>
      </c>
      <c r="P75" s="71">
        <f t="shared" si="19"/>
        <v>0</v>
      </c>
      <c r="Q75" s="72">
        <f t="shared" si="20"/>
        <v>0</v>
      </c>
      <c r="R75" s="72">
        <f t="shared" si="21"/>
        <v>0</v>
      </c>
      <c r="S75" s="72">
        <f t="shared" si="22"/>
        <v>0</v>
      </c>
      <c r="T75" s="73">
        <f t="shared" si="23"/>
        <v>0</v>
      </c>
      <c r="U75" s="74">
        <f t="shared" si="24"/>
        <v>0</v>
      </c>
      <c r="V75" s="75">
        <f t="shared" si="25"/>
        <v>0</v>
      </c>
      <c r="W75" s="62">
        <f t="shared" si="32"/>
        <v>0</v>
      </c>
      <c r="X75" s="75">
        <f t="shared" si="26"/>
        <v>0</v>
      </c>
      <c r="Y75" s="76">
        <f t="shared" si="27"/>
        <v>0</v>
      </c>
      <c r="Z75" s="75">
        <f t="shared" si="28"/>
        <v>0</v>
      </c>
      <c r="AA75" s="76">
        <f t="shared" si="29"/>
        <v>0</v>
      </c>
      <c r="AB75" s="77">
        <f t="shared" si="30"/>
        <v>0</v>
      </c>
      <c r="AC75" s="81">
        <f t="shared" si="33"/>
        <v>0</v>
      </c>
      <c r="AD75" s="63"/>
    </row>
    <row r="76" spans="1:30" ht="15.75" x14ac:dyDescent="0.25">
      <c r="A76" s="54"/>
      <c r="B76" s="55"/>
      <c r="C76" s="55"/>
      <c r="D76" s="56"/>
      <c r="E76" s="57"/>
      <c r="F76" s="57"/>
      <c r="G76" s="58"/>
      <c r="H76" s="58"/>
      <c r="I76" s="59"/>
      <c r="J76" s="59"/>
      <c r="K76" s="69">
        <f t="shared" si="17"/>
        <v>0</v>
      </c>
      <c r="L76" s="70" t="str">
        <f t="shared" si="31"/>
        <v/>
      </c>
      <c r="M76" s="100" t="str">
        <f t="shared" si="18"/>
        <v/>
      </c>
      <c r="N76" s="60"/>
      <c r="O76" s="61" t="s">
        <v>20</v>
      </c>
      <c r="P76" s="71">
        <f t="shared" si="19"/>
        <v>0</v>
      </c>
      <c r="Q76" s="72">
        <f t="shared" si="20"/>
        <v>0</v>
      </c>
      <c r="R76" s="72">
        <f t="shared" si="21"/>
        <v>0</v>
      </c>
      <c r="S76" s="72">
        <f t="shared" si="22"/>
        <v>0</v>
      </c>
      <c r="T76" s="73">
        <f t="shared" si="23"/>
        <v>0</v>
      </c>
      <c r="U76" s="74">
        <f t="shared" si="24"/>
        <v>0</v>
      </c>
      <c r="V76" s="75">
        <f t="shared" si="25"/>
        <v>0</v>
      </c>
      <c r="W76" s="62">
        <f t="shared" si="32"/>
        <v>0</v>
      </c>
      <c r="X76" s="75">
        <f t="shared" si="26"/>
        <v>0</v>
      </c>
      <c r="Y76" s="76">
        <f t="shared" si="27"/>
        <v>0</v>
      </c>
      <c r="Z76" s="75">
        <f t="shared" si="28"/>
        <v>0</v>
      </c>
      <c r="AA76" s="76">
        <f t="shared" si="29"/>
        <v>0</v>
      </c>
      <c r="AB76" s="77">
        <f t="shared" si="30"/>
        <v>0</v>
      </c>
      <c r="AC76" s="81">
        <f t="shared" si="33"/>
        <v>0</v>
      </c>
      <c r="AD76" s="63"/>
    </row>
    <row r="77" spans="1:30" ht="15.75" x14ac:dyDescent="0.25">
      <c r="A77" s="54"/>
      <c r="B77" s="55"/>
      <c r="C77" s="55"/>
      <c r="D77" s="56"/>
      <c r="E77" s="57"/>
      <c r="F77" s="57"/>
      <c r="G77" s="58"/>
      <c r="H77" s="58"/>
      <c r="I77" s="59"/>
      <c r="J77" s="59"/>
      <c r="K77" s="69">
        <f t="shared" si="17"/>
        <v>0</v>
      </c>
      <c r="L77" s="70" t="str">
        <f t="shared" si="31"/>
        <v/>
      </c>
      <c r="M77" s="100" t="str">
        <f t="shared" si="18"/>
        <v/>
      </c>
      <c r="N77" s="60"/>
      <c r="O77" s="61" t="s">
        <v>20</v>
      </c>
      <c r="P77" s="71">
        <f t="shared" si="19"/>
        <v>0</v>
      </c>
      <c r="Q77" s="72">
        <f t="shared" si="20"/>
        <v>0</v>
      </c>
      <c r="R77" s="72">
        <f t="shared" si="21"/>
        <v>0</v>
      </c>
      <c r="S77" s="72">
        <f t="shared" si="22"/>
        <v>0</v>
      </c>
      <c r="T77" s="73">
        <f t="shared" si="23"/>
        <v>0</v>
      </c>
      <c r="U77" s="74">
        <f t="shared" si="24"/>
        <v>0</v>
      </c>
      <c r="V77" s="75">
        <f t="shared" si="25"/>
        <v>0</v>
      </c>
      <c r="W77" s="62">
        <f t="shared" si="32"/>
        <v>0</v>
      </c>
      <c r="X77" s="75">
        <f t="shared" si="26"/>
        <v>0</v>
      </c>
      <c r="Y77" s="76">
        <f t="shared" si="27"/>
        <v>0</v>
      </c>
      <c r="Z77" s="75">
        <f t="shared" si="28"/>
        <v>0</v>
      </c>
      <c r="AA77" s="76">
        <f t="shared" si="29"/>
        <v>0</v>
      </c>
      <c r="AB77" s="77">
        <f t="shared" si="30"/>
        <v>0</v>
      </c>
      <c r="AC77" s="81">
        <f t="shared" si="33"/>
        <v>0</v>
      </c>
      <c r="AD77" s="63"/>
    </row>
    <row r="78" spans="1:30" ht="15.75" x14ac:dyDescent="0.25">
      <c r="A78" s="54"/>
      <c r="B78" s="55"/>
      <c r="C78" s="55"/>
      <c r="D78" s="56"/>
      <c r="E78" s="57"/>
      <c r="F78" s="57"/>
      <c r="G78" s="58"/>
      <c r="H78" s="58"/>
      <c r="I78" s="59"/>
      <c r="J78" s="59"/>
      <c r="K78" s="69">
        <f t="shared" si="17"/>
        <v>0</v>
      </c>
      <c r="L78" s="70" t="str">
        <f t="shared" si="31"/>
        <v/>
      </c>
      <c r="M78" s="100" t="str">
        <f t="shared" si="18"/>
        <v/>
      </c>
      <c r="N78" s="60"/>
      <c r="O78" s="61" t="s">
        <v>20</v>
      </c>
      <c r="P78" s="71">
        <f t="shared" si="19"/>
        <v>0</v>
      </c>
      <c r="Q78" s="72">
        <f t="shared" si="20"/>
        <v>0</v>
      </c>
      <c r="R78" s="72">
        <f t="shared" si="21"/>
        <v>0</v>
      </c>
      <c r="S78" s="72">
        <f t="shared" si="22"/>
        <v>0</v>
      </c>
      <c r="T78" s="73">
        <f t="shared" si="23"/>
        <v>0</v>
      </c>
      <c r="U78" s="74">
        <f t="shared" si="24"/>
        <v>0</v>
      </c>
      <c r="V78" s="75">
        <f t="shared" si="25"/>
        <v>0</v>
      </c>
      <c r="W78" s="62">
        <f t="shared" si="32"/>
        <v>0</v>
      </c>
      <c r="X78" s="75">
        <f t="shared" si="26"/>
        <v>0</v>
      </c>
      <c r="Y78" s="76">
        <f t="shared" si="27"/>
        <v>0</v>
      </c>
      <c r="Z78" s="75">
        <f t="shared" si="28"/>
        <v>0</v>
      </c>
      <c r="AA78" s="76">
        <f t="shared" si="29"/>
        <v>0</v>
      </c>
      <c r="AB78" s="77">
        <f t="shared" si="30"/>
        <v>0</v>
      </c>
      <c r="AC78" s="81">
        <f t="shared" si="33"/>
        <v>0</v>
      </c>
      <c r="AD78" s="63"/>
    </row>
    <row r="79" spans="1:30" ht="15.75" x14ac:dyDescent="0.25">
      <c r="A79" s="54"/>
      <c r="B79" s="55"/>
      <c r="C79" s="55"/>
      <c r="D79" s="56"/>
      <c r="E79" s="57"/>
      <c r="F79" s="57"/>
      <c r="G79" s="58"/>
      <c r="H79" s="58"/>
      <c r="I79" s="59"/>
      <c r="J79" s="59"/>
      <c r="K79" s="69">
        <f t="shared" si="17"/>
        <v>0</v>
      </c>
      <c r="L79" s="70" t="str">
        <f t="shared" si="31"/>
        <v/>
      </c>
      <c r="M79" s="100" t="str">
        <f t="shared" si="18"/>
        <v/>
      </c>
      <c r="N79" s="60"/>
      <c r="O79" s="61" t="s">
        <v>20</v>
      </c>
      <c r="P79" s="71">
        <f t="shared" si="19"/>
        <v>0</v>
      </c>
      <c r="Q79" s="72">
        <f t="shared" si="20"/>
        <v>0</v>
      </c>
      <c r="R79" s="72">
        <f t="shared" si="21"/>
        <v>0</v>
      </c>
      <c r="S79" s="72">
        <f t="shared" si="22"/>
        <v>0</v>
      </c>
      <c r="T79" s="73">
        <f t="shared" si="23"/>
        <v>0</v>
      </c>
      <c r="U79" s="74">
        <f t="shared" si="24"/>
        <v>0</v>
      </c>
      <c r="V79" s="75">
        <f t="shared" si="25"/>
        <v>0</v>
      </c>
      <c r="W79" s="62">
        <f t="shared" si="32"/>
        <v>0</v>
      </c>
      <c r="X79" s="75">
        <f t="shared" si="26"/>
        <v>0</v>
      </c>
      <c r="Y79" s="76">
        <f t="shared" si="27"/>
        <v>0</v>
      </c>
      <c r="Z79" s="75">
        <f t="shared" si="28"/>
        <v>0</v>
      </c>
      <c r="AA79" s="76">
        <f t="shared" si="29"/>
        <v>0</v>
      </c>
      <c r="AB79" s="77">
        <f t="shared" si="30"/>
        <v>0</v>
      </c>
      <c r="AC79" s="81">
        <f t="shared" si="33"/>
        <v>0</v>
      </c>
      <c r="AD79" s="63"/>
    </row>
    <row r="80" spans="1:30" ht="15.75" x14ac:dyDescent="0.25">
      <c r="A80" s="54"/>
      <c r="B80" s="55"/>
      <c r="C80" s="55"/>
      <c r="D80" s="56"/>
      <c r="E80" s="57"/>
      <c r="F80" s="57"/>
      <c r="G80" s="58"/>
      <c r="H80" s="58"/>
      <c r="I80" s="59"/>
      <c r="J80" s="59"/>
      <c r="K80" s="69">
        <f t="shared" si="17"/>
        <v>0</v>
      </c>
      <c r="L80" s="70" t="str">
        <f t="shared" si="31"/>
        <v/>
      </c>
      <c r="M80" s="100" t="str">
        <f t="shared" si="18"/>
        <v/>
      </c>
      <c r="N80" s="60"/>
      <c r="O80" s="61" t="s">
        <v>20</v>
      </c>
      <c r="P80" s="71">
        <f t="shared" si="19"/>
        <v>0</v>
      </c>
      <c r="Q80" s="72">
        <f t="shared" si="20"/>
        <v>0</v>
      </c>
      <c r="R80" s="72">
        <f t="shared" si="21"/>
        <v>0</v>
      </c>
      <c r="S80" s="72">
        <f t="shared" si="22"/>
        <v>0</v>
      </c>
      <c r="T80" s="73">
        <f t="shared" si="23"/>
        <v>0</v>
      </c>
      <c r="U80" s="74">
        <f t="shared" si="24"/>
        <v>0</v>
      </c>
      <c r="V80" s="75">
        <f t="shared" si="25"/>
        <v>0</v>
      </c>
      <c r="W80" s="62">
        <f t="shared" si="32"/>
        <v>0</v>
      </c>
      <c r="X80" s="75">
        <f t="shared" si="26"/>
        <v>0</v>
      </c>
      <c r="Y80" s="76">
        <f t="shared" si="27"/>
        <v>0</v>
      </c>
      <c r="Z80" s="75">
        <f t="shared" si="28"/>
        <v>0</v>
      </c>
      <c r="AA80" s="76">
        <f t="shared" si="29"/>
        <v>0</v>
      </c>
      <c r="AB80" s="77">
        <f t="shared" si="30"/>
        <v>0</v>
      </c>
      <c r="AC80" s="81">
        <f t="shared" si="33"/>
        <v>0</v>
      </c>
      <c r="AD80" s="63"/>
    </row>
    <row r="81" spans="1:30" ht="15.75" x14ac:dyDescent="0.25">
      <c r="A81" s="54"/>
      <c r="B81" s="55"/>
      <c r="C81" s="55"/>
      <c r="D81" s="56"/>
      <c r="E81" s="57"/>
      <c r="F81" s="57"/>
      <c r="G81" s="58"/>
      <c r="H81" s="58"/>
      <c r="I81" s="59"/>
      <c r="J81" s="59"/>
      <c r="K81" s="69">
        <f t="shared" si="17"/>
        <v>0</v>
      </c>
      <c r="L81" s="70" t="str">
        <f t="shared" si="31"/>
        <v/>
      </c>
      <c r="M81" s="100" t="str">
        <f t="shared" si="18"/>
        <v/>
      </c>
      <c r="N81" s="60"/>
      <c r="O81" s="61" t="s">
        <v>20</v>
      </c>
      <c r="P81" s="71">
        <f t="shared" si="19"/>
        <v>0</v>
      </c>
      <c r="Q81" s="72">
        <f t="shared" si="20"/>
        <v>0</v>
      </c>
      <c r="R81" s="72">
        <f t="shared" si="21"/>
        <v>0</v>
      </c>
      <c r="S81" s="72">
        <f t="shared" si="22"/>
        <v>0</v>
      </c>
      <c r="T81" s="73">
        <f t="shared" si="23"/>
        <v>0</v>
      </c>
      <c r="U81" s="74">
        <f t="shared" si="24"/>
        <v>0</v>
      </c>
      <c r="V81" s="75">
        <f t="shared" si="25"/>
        <v>0</v>
      </c>
      <c r="W81" s="62">
        <f t="shared" si="32"/>
        <v>0</v>
      </c>
      <c r="X81" s="75">
        <f t="shared" si="26"/>
        <v>0</v>
      </c>
      <c r="Y81" s="76">
        <f t="shared" si="27"/>
        <v>0</v>
      </c>
      <c r="Z81" s="75">
        <f t="shared" si="28"/>
        <v>0</v>
      </c>
      <c r="AA81" s="76">
        <f t="shared" si="29"/>
        <v>0</v>
      </c>
      <c r="AB81" s="77">
        <f t="shared" si="30"/>
        <v>0</v>
      </c>
      <c r="AC81" s="81">
        <f t="shared" si="33"/>
        <v>0</v>
      </c>
      <c r="AD81" s="63"/>
    </row>
    <row r="82" spans="1:30" ht="15.75" x14ac:dyDescent="0.25">
      <c r="A82" s="54"/>
      <c r="B82" s="55"/>
      <c r="C82" s="55"/>
      <c r="D82" s="56"/>
      <c r="E82" s="57"/>
      <c r="F82" s="57"/>
      <c r="G82" s="58"/>
      <c r="H82" s="58"/>
      <c r="I82" s="59"/>
      <c r="J82" s="59"/>
      <c r="K82" s="69">
        <f t="shared" si="17"/>
        <v>0</v>
      </c>
      <c r="L82" s="70" t="str">
        <f t="shared" si="31"/>
        <v/>
      </c>
      <c r="M82" s="100" t="str">
        <f t="shared" si="18"/>
        <v/>
      </c>
      <c r="N82" s="60"/>
      <c r="O82" s="61" t="s">
        <v>20</v>
      </c>
      <c r="P82" s="71">
        <f t="shared" si="19"/>
        <v>0</v>
      </c>
      <c r="Q82" s="72">
        <f t="shared" si="20"/>
        <v>0</v>
      </c>
      <c r="R82" s="72">
        <f t="shared" si="21"/>
        <v>0</v>
      </c>
      <c r="S82" s="72">
        <f t="shared" si="22"/>
        <v>0</v>
      </c>
      <c r="T82" s="73">
        <f t="shared" si="23"/>
        <v>0</v>
      </c>
      <c r="U82" s="74">
        <f t="shared" si="24"/>
        <v>0</v>
      </c>
      <c r="V82" s="75">
        <f t="shared" si="25"/>
        <v>0</v>
      </c>
      <c r="W82" s="62">
        <f t="shared" si="32"/>
        <v>0</v>
      </c>
      <c r="X82" s="75">
        <f t="shared" si="26"/>
        <v>0</v>
      </c>
      <c r="Y82" s="76">
        <f t="shared" si="27"/>
        <v>0</v>
      </c>
      <c r="Z82" s="75">
        <f t="shared" si="28"/>
        <v>0</v>
      </c>
      <c r="AA82" s="76">
        <f t="shared" si="29"/>
        <v>0</v>
      </c>
      <c r="AB82" s="77">
        <f t="shared" si="30"/>
        <v>0</v>
      </c>
      <c r="AC82" s="81">
        <f t="shared" si="33"/>
        <v>0</v>
      </c>
      <c r="AD82" s="63"/>
    </row>
    <row r="83" spans="1:30" ht="15.75" x14ac:dyDescent="0.25">
      <c r="A83" s="54"/>
      <c r="B83" s="55"/>
      <c r="C83" s="55"/>
      <c r="D83" s="56"/>
      <c r="E83" s="57"/>
      <c r="F83" s="57"/>
      <c r="G83" s="58"/>
      <c r="H83" s="58"/>
      <c r="I83" s="59"/>
      <c r="J83" s="59"/>
      <c r="K83" s="69">
        <f t="shared" si="17"/>
        <v>0</v>
      </c>
      <c r="L83" s="70" t="str">
        <f t="shared" si="31"/>
        <v/>
      </c>
      <c r="M83" s="100" t="str">
        <f t="shared" si="18"/>
        <v/>
      </c>
      <c r="N83" s="60"/>
      <c r="O83" s="61" t="s">
        <v>20</v>
      </c>
      <c r="P83" s="71">
        <f t="shared" si="19"/>
        <v>0</v>
      </c>
      <c r="Q83" s="72">
        <f t="shared" si="20"/>
        <v>0</v>
      </c>
      <c r="R83" s="72">
        <f t="shared" si="21"/>
        <v>0</v>
      </c>
      <c r="S83" s="72">
        <f t="shared" si="22"/>
        <v>0</v>
      </c>
      <c r="T83" s="73">
        <f t="shared" si="23"/>
        <v>0</v>
      </c>
      <c r="U83" s="74">
        <f t="shared" si="24"/>
        <v>0</v>
      </c>
      <c r="V83" s="75">
        <f t="shared" si="25"/>
        <v>0</v>
      </c>
      <c r="W83" s="62">
        <f t="shared" si="32"/>
        <v>0</v>
      </c>
      <c r="X83" s="75">
        <f t="shared" si="26"/>
        <v>0</v>
      </c>
      <c r="Y83" s="76">
        <f t="shared" si="27"/>
        <v>0</v>
      </c>
      <c r="Z83" s="75">
        <f t="shared" si="28"/>
        <v>0</v>
      </c>
      <c r="AA83" s="76">
        <f t="shared" si="29"/>
        <v>0</v>
      </c>
      <c r="AB83" s="77">
        <f t="shared" si="30"/>
        <v>0</v>
      </c>
      <c r="AC83" s="81">
        <f t="shared" si="33"/>
        <v>0</v>
      </c>
      <c r="AD83" s="63"/>
    </row>
    <row r="84" spans="1:30" ht="15.75" x14ac:dyDescent="0.25">
      <c r="A84" s="54"/>
      <c r="B84" s="55"/>
      <c r="C84" s="55"/>
      <c r="D84" s="56"/>
      <c r="E84" s="57"/>
      <c r="F84" s="57"/>
      <c r="G84" s="58"/>
      <c r="H84" s="58"/>
      <c r="I84" s="59"/>
      <c r="J84" s="59"/>
      <c r="K84" s="69">
        <f t="shared" si="17"/>
        <v>0</v>
      </c>
      <c r="L84" s="70" t="str">
        <f t="shared" si="31"/>
        <v/>
      </c>
      <c r="M84" s="100" t="str">
        <f t="shared" si="18"/>
        <v/>
      </c>
      <c r="N84" s="60"/>
      <c r="O84" s="61" t="s">
        <v>20</v>
      </c>
      <c r="P84" s="71">
        <f t="shared" si="19"/>
        <v>0</v>
      </c>
      <c r="Q84" s="72">
        <f t="shared" si="20"/>
        <v>0</v>
      </c>
      <c r="R84" s="72">
        <f t="shared" si="21"/>
        <v>0</v>
      </c>
      <c r="S84" s="72">
        <f t="shared" si="22"/>
        <v>0</v>
      </c>
      <c r="T84" s="73">
        <f t="shared" si="23"/>
        <v>0</v>
      </c>
      <c r="U84" s="74">
        <f t="shared" si="24"/>
        <v>0</v>
      </c>
      <c r="V84" s="75">
        <f t="shared" si="25"/>
        <v>0</v>
      </c>
      <c r="W84" s="62">
        <f t="shared" si="32"/>
        <v>0</v>
      </c>
      <c r="X84" s="75">
        <f t="shared" si="26"/>
        <v>0</v>
      </c>
      <c r="Y84" s="76">
        <f t="shared" si="27"/>
        <v>0</v>
      </c>
      <c r="Z84" s="75">
        <f t="shared" si="28"/>
        <v>0</v>
      </c>
      <c r="AA84" s="76">
        <f t="shared" si="29"/>
        <v>0</v>
      </c>
      <c r="AB84" s="77">
        <f t="shared" si="30"/>
        <v>0</v>
      </c>
      <c r="AC84" s="81">
        <f t="shared" si="33"/>
        <v>0</v>
      </c>
      <c r="AD84" s="63"/>
    </row>
    <row r="85" spans="1:30" ht="15.75" x14ac:dyDescent="0.25">
      <c r="A85" s="54"/>
      <c r="B85" s="55"/>
      <c r="C85" s="55"/>
      <c r="D85" s="56"/>
      <c r="E85" s="57"/>
      <c r="F85" s="57"/>
      <c r="G85" s="58"/>
      <c r="H85" s="58"/>
      <c r="I85" s="59"/>
      <c r="J85" s="59"/>
      <c r="K85" s="69">
        <f t="shared" si="17"/>
        <v>0</v>
      </c>
      <c r="L85" s="70" t="str">
        <f t="shared" si="31"/>
        <v/>
      </c>
      <c r="M85" s="100" t="str">
        <f t="shared" si="18"/>
        <v/>
      </c>
      <c r="N85" s="60"/>
      <c r="O85" s="61" t="s">
        <v>20</v>
      </c>
      <c r="P85" s="71">
        <f t="shared" si="19"/>
        <v>0</v>
      </c>
      <c r="Q85" s="72">
        <f t="shared" si="20"/>
        <v>0</v>
      </c>
      <c r="R85" s="72">
        <f t="shared" si="21"/>
        <v>0</v>
      </c>
      <c r="S85" s="72">
        <f t="shared" si="22"/>
        <v>0</v>
      </c>
      <c r="T85" s="73">
        <f t="shared" si="23"/>
        <v>0</v>
      </c>
      <c r="U85" s="74">
        <f t="shared" si="24"/>
        <v>0</v>
      </c>
      <c r="V85" s="75">
        <f t="shared" si="25"/>
        <v>0</v>
      </c>
      <c r="W85" s="62">
        <f t="shared" si="32"/>
        <v>0</v>
      </c>
      <c r="X85" s="75">
        <f t="shared" si="26"/>
        <v>0</v>
      </c>
      <c r="Y85" s="76">
        <f t="shared" si="27"/>
        <v>0</v>
      </c>
      <c r="Z85" s="75">
        <f t="shared" si="28"/>
        <v>0</v>
      </c>
      <c r="AA85" s="76">
        <f t="shared" si="29"/>
        <v>0</v>
      </c>
      <c r="AB85" s="77">
        <f t="shared" si="30"/>
        <v>0</v>
      </c>
      <c r="AC85" s="81">
        <f t="shared" si="33"/>
        <v>0</v>
      </c>
      <c r="AD85" s="63"/>
    </row>
    <row r="86" spans="1:30" ht="15.75" x14ac:dyDescent="0.25">
      <c r="A86" s="54"/>
      <c r="B86" s="55"/>
      <c r="C86" s="55"/>
      <c r="D86" s="56"/>
      <c r="E86" s="57"/>
      <c r="F86" s="57"/>
      <c r="G86" s="58"/>
      <c r="H86" s="58"/>
      <c r="I86" s="59"/>
      <c r="J86" s="59"/>
      <c r="K86" s="69">
        <f t="shared" si="17"/>
        <v>0</v>
      </c>
      <c r="L86" s="70" t="str">
        <f t="shared" si="31"/>
        <v/>
      </c>
      <c r="M86" s="100" t="str">
        <f t="shared" si="18"/>
        <v/>
      </c>
      <c r="N86" s="60"/>
      <c r="O86" s="61" t="s">
        <v>20</v>
      </c>
      <c r="P86" s="71">
        <f t="shared" si="19"/>
        <v>0</v>
      </c>
      <c r="Q86" s="72">
        <f t="shared" si="20"/>
        <v>0</v>
      </c>
      <c r="R86" s="72">
        <f t="shared" si="21"/>
        <v>0</v>
      </c>
      <c r="S86" s="72">
        <f t="shared" si="22"/>
        <v>0</v>
      </c>
      <c r="T86" s="73">
        <f t="shared" si="23"/>
        <v>0</v>
      </c>
      <c r="U86" s="74">
        <f t="shared" si="24"/>
        <v>0</v>
      </c>
      <c r="V86" s="75">
        <f t="shared" si="25"/>
        <v>0</v>
      </c>
      <c r="W86" s="62">
        <f t="shared" si="32"/>
        <v>0</v>
      </c>
      <c r="X86" s="75">
        <f t="shared" si="26"/>
        <v>0</v>
      </c>
      <c r="Y86" s="76">
        <f t="shared" si="27"/>
        <v>0</v>
      </c>
      <c r="Z86" s="75">
        <f t="shared" si="28"/>
        <v>0</v>
      </c>
      <c r="AA86" s="76">
        <f t="shared" si="29"/>
        <v>0</v>
      </c>
      <c r="AB86" s="77">
        <f t="shared" si="30"/>
        <v>0</v>
      </c>
      <c r="AC86" s="81">
        <f t="shared" si="33"/>
        <v>0</v>
      </c>
      <c r="AD86" s="63"/>
    </row>
    <row r="87" spans="1:30" ht="15.75" x14ac:dyDescent="0.25">
      <c r="A87" s="54"/>
      <c r="B87" s="55"/>
      <c r="C87" s="55"/>
      <c r="D87" s="56"/>
      <c r="E87" s="57"/>
      <c r="F87" s="57"/>
      <c r="G87" s="58"/>
      <c r="H87" s="58"/>
      <c r="I87" s="59"/>
      <c r="J87" s="59"/>
      <c r="K87" s="69">
        <f t="shared" si="17"/>
        <v>0</v>
      </c>
      <c r="L87" s="70" t="str">
        <f t="shared" si="31"/>
        <v/>
      </c>
      <c r="M87" s="100" t="str">
        <f t="shared" si="18"/>
        <v/>
      </c>
      <c r="N87" s="60"/>
      <c r="O87" s="61" t="s">
        <v>20</v>
      </c>
      <c r="P87" s="71">
        <f t="shared" si="19"/>
        <v>0</v>
      </c>
      <c r="Q87" s="72">
        <f t="shared" si="20"/>
        <v>0</v>
      </c>
      <c r="R87" s="72">
        <f t="shared" si="21"/>
        <v>0</v>
      </c>
      <c r="S87" s="72">
        <f t="shared" si="22"/>
        <v>0</v>
      </c>
      <c r="T87" s="73">
        <f t="shared" si="23"/>
        <v>0</v>
      </c>
      <c r="U87" s="74">
        <f t="shared" si="24"/>
        <v>0</v>
      </c>
      <c r="V87" s="75">
        <f t="shared" si="25"/>
        <v>0</v>
      </c>
      <c r="W87" s="62">
        <f t="shared" si="32"/>
        <v>0</v>
      </c>
      <c r="X87" s="75">
        <f t="shared" si="26"/>
        <v>0</v>
      </c>
      <c r="Y87" s="76">
        <f t="shared" si="27"/>
        <v>0</v>
      </c>
      <c r="Z87" s="75">
        <f t="shared" si="28"/>
        <v>0</v>
      </c>
      <c r="AA87" s="76">
        <f t="shared" si="29"/>
        <v>0</v>
      </c>
      <c r="AB87" s="77">
        <f t="shared" si="30"/>
        <v>0</v>
      </c>
      <c r="AC87" s="81">
        <f t="shared" si="33"/>
        <v>0</v>
      </c>
      <c r="AD87" s="63"/>
    </row>
    <row r="88" spans="1:30" ht="15.75" x14ac:dyDescent="0.25">
      <c r="A88" s="54"/>
      <c r="B88" s="55"/>
      <c r="C88" s="55"/>
      <c r="D88" s="56"/>
      <c r="E88" s="57"/>
      <c r="F88" s="57"/>
      <c r="G88" s="58"/>
      <c r="H88" s="58"/>
      <c r="I88" s="59"/>
      <c r="J88" s="59"/>
      <c r="K88" s="69">
        <f t="shared" si="17"/>
        <v>0</v>
      </c>
      <c r="L88" s="70" t="str">
        <f t="shared" si="31"/>
        <v/>
      </c>
      <c r="M88" s="100" t="str">
        <f t="shared" si="18"/>
        <v/>
      </c>
      <c r="N88" s="60"/>
      <c r="O88" s="61" t="s">
        <v>20</v>
      </c>
      <c r="P88" s="71">
        <f t="shared" si="19"/>
        <v>0</v>
      </c>
      <c r="Q88" s="72">
        <f t="shared" si="20"/>
        <v>0</v>
      </c>
      <c r="R88" s="72">
        <f t="shared" si="21"/>
        <v>0</v>
      </c>
      <c r="S88" s="72">
        <f t="shared" si="22"/>
        <v>0</v>
      </c>
      <c r="T88" s="73">
        <f t="shared" si="23"/>
        <v>0</v>
      </c>
      <c r="U88" s="74">
        <f t="shared" si="24"/>
        <v>0</v>
      </c>
      <c r="V88" s="75">
        <f t="shared" si="25"/>
        <v>0</v>
      </c>
      <c r="W88" s="62">
        <f t="shared" si="32"/>
        <v>0</v>
      </c>
      <c r="X88" s="75">
        <f t="shared" si="26"/>
        <v>0</v>
      </c>
      <c r="Y88" s="76">
        <f t="shared" si="27"/>
        <v>0</v>
      </c>
      <c r="Z88" s="75">
        <f t="shared" si="28"/>
        <v>0</v>
      </c>
      <c r="AA88" s="76">
        <f t="shared" si="29"/>
        <v>0</v>
      </c>
      <c r="AB88" s="77">
        <f t="shared" si="30"/>
        <v>0</v>
      </c>
      <c r="AC88" s="81">
        <f t="shared" si="33"/>
        <v>0</v>
      </c>
      <c r="AD88" s="63"/>
    </row>
    <row r="89" spans="1:30" ht="15.75" x14ac:dyDescent="0.25">
      <c r="A89" s="54"/>
      <c r="B89" s="55"/>
      <c r="C89" s="55"/>
      <c r="D89" s="56"/>
      <c r="E89" s="57"/>
      <c r="F89" s="57"/>
      <c r="G89" s="58"/>
      <c r="H89" s="58"/>
      <c r="I89" s="59"/>
      <c r="J89" s="59"/>
      <c r="K89" s="69">
        <f t="shared" si="17"/>
        <v>0</v>
      </c>
      <c r="L89" s="70" t="str">
        <f t="shared" si="31"/>
        <v/>
      </c>
      <c r="M89" s="100" t="str">
        <f t="shared" si="18"/>
        <v/>
      </c>
      <c r="N89" s="60"/>
      <c r="O89" s="61" t="s">
        <v>20</v>
      </c>
      <c r="P89" s="71">
        <f t="shared" si="19"/>
        <v>0</v>
      </c>
      <c r="Q89" s="72">
        <f t="shared" si="20"/>
        <v>0</v>
      </c>
      <c r="R89" s="72">
        <f t="shared" si="21"/>
        <v>0</v>
      </c>
      <c r="S89" s="72">
        <f t="shared" si="22"/>
        <v>0</v>
      </c>
      <c r="T89" s="73">
        <f t="shared" si="23"/>
        <v>0</v>
      </c>
      <c r="U89" s="74">
        <f t="shared" si="24"/>
        <v>0</v>
      </c>
      <c r="V89" s="75">
        <f t="shared" si="25"/>
        <v>0</v>
      </c>
      <c r="W89" s="62">
        <f t="shared" si="32"/>
        <v>0</v>
      </c>
      <c r="X89" s="75">
        <f t="shared" si="26"/>
        <v>0</v>
      </c>
      <c r="Y89" s="76">
        <f t="shared" si="27"/>
        <v>0</v>
      </c>
      <c r="Z89" s="75">
        <f t="shared" si="28"/>
        <v>0</v>
      </c>
      <c r="AA89" s="76">
        <f t="shared" si="29"/>
        <v>0</v>
      </c>
      <c r="AB89" s="77">
        <f t="shared" si="30"/>
        <v>0</v>
      </c>
      <c r="AC89" s="81">
        <f t="shared" si="33"/>
        <v>0</v>
      </c>
      <c r="AD89" s="63"/>
    </row>
    <row r="90" spans="1:30" ht="15.75" x14ac:dyDescent="0.25">
      <c r="A90" s="54"/>
      <c r="B90" s="55"/>
      <c r="C90" s="55"/>
      <c r="D90" s="56"/>
      <c r="E90" s="57"/>
      <c r="F90" s="57"/>
      <c r="G90" s="58"/>
      <c r="H90" s="58"/>
      <c r="I90" s="59"/>
      <c r="J90" s="59"/>
      <c r="K90" s="69">
        <f t="shared" si="17"/>
        <v>0</v>
      </c>
      <c r="L90" s="70" t="str">
        <f t="shared" si="31"/>
        <v/>
      </c>
      <c r="M90" s="100" t="str">
        <f t="shared" si="18"/>
        <v/>
      </c>
      <c r="N90" s="60"/>
      <c r="O90" s="61" t="s">
        <v>20</v>
      </c>
      <c r="P90" s="71">
        <f t="shared" si="19"/>
        <v>0</v>
      </c>
      <c r="Q90" s="72">
        <f t="shared" si="20"/>
        <v>0</v>
      </c>
      <c r="R90" s="72">
        <f t="shared" si="21"/>
        <v>0</v>
      </c>
      <c r="S90" s="72">
        <f t="shared" si="22"/>
        <v>0</v>
      </c>
      <c r="T90" s="73">
        <f t="shared" si="23"/>
        <v>0</v>
      </c>
      <c r="U90" s="74">
        <f t="shared" si="24"/>
        <v>0</v>
      </c>
      <c r="V90" s="75">
        <f t="shared" si="25"/>
        <v>0</v>
      </c>
      <c r="W90" s="62">
        <f t="shared" si="32"/>
        <v>0</v>
      </c>
      <c r="X90" s="75">
        <f t="shared" si="26"/>
        <v>0</v>
      </c>
      <c r="Y90" s="76">
        <f t="shared" si="27"/>
        <v>0</v>
      </c>
      <c r="Z90" s="75">
        <f t="shared" si="28"/>
        <v>0</v>
      </c>
      <c r="AA90" s="76">
        <f t="shared" si="29"/>
        <v>0</v>
      </c>
      <c r="AB90" s="77">
        <f t="shared" si="30"/>
        <v>0</v>
      </c>
      <c r="AC90" s="81">
        <f t="shared" si="33"/>
        <v>0</v>
      </c>
      <c r="AD90" s="63"/>
    </row>
    <row r="91" spans="1:30" ht="15.75" x14ac:dyDescent="0.25">
      <c r="A91" s="54"/>
      <c r="B91" s="55"/>
      <c r="C91" s="55"/>
      <c r="D91" s="56"/>
      <c r="E91" s="57"/>
      <c r="F91" s="57"/>
      <c r="G91" s="58"/>
      <c r="H91" s="58"/>
      <c r="I91" s="59"/>
      <c r="J91" s="59"/>
      <c r="K91" s="69">
        <f t="shared" si="17"/>
        <v>0</v>
      </c>
      <c r="L91" s="70" t="str">
        <f t="shared" si="31"/>
        <v/>
      </c>
      <c r="M91" s="100" t="str">
        <f t="shared" si="18"/>
        <v/>
      </c>
      <c r="N91" s="60"/>
      <c r="O91" s="61" t="s">
        <v>20</v>
      </c>
      <c r="P91" s="71">
        <f t="shared" si="19"/>
        <v>0</v>
      </c>
      <c r="Q91" s="72">
        <f t="shared" si="20"/>
        <v>0</v>
      </c>
      <c r="R91" s="72">
        <f t="shared" si="21"/>
        <v>0</v>
      </c>
      <c r="S91" s="72">
        <f t="shared" si="22"/>
        <v>0</v>
      </c>
      <c r="T91" s="73">
        <f t="shared" si="23"/>
        <v>0</v>
      </c>
      <c r="U91" s="74">
        <f t="shared" si="24"/>
        <v>0</v>
      </c>
      <c r="V91" s="75">
        <f t="shared" si="25"/>
        <v>0</v>
      </c>
      <c r="W91" s="62">
        <f t="shared" si="32"/>
        <v>0</v>
      </c>
      <c r="X91" s="75">
        <f t="shared" si="26"/>
        <v>0</v>
      </c>
      <c r="Y91" s="76">
        <f t="shared" si="27"/>
        <v>0</v>
      </c>
      <c r="Z91" s="75">
        <f t="shared" si="28"/>
        <v>0</v>
      </c>
      <c r="AA91" s="76">
        <f t="shared" si="29"/>
        <v>0</v>
      </c>
      <c r="AB91" s="77">
        <f t="shared" si="30"/>
        <v>0</v>
      </c>
      <c r="AC91" s="81">
        <f t="shared" si="33"/>
        <v>0</v>
      </c>
      <c r="AD91" s="63"/>
    </row>
    <row r="92" spans="1:30" ht="15.75" x14ac:dyDescent="0.25">
      <c r="A92" s="54"/>
      <c r="B92" s="55"/>
      <c r="C92" s="55"/>
      <c r="D92" s="56"/>
      <c r="E92" s="57"/>
      <c r="F92" s="57"/>
      <c r="G92" s="58"/>
      <c r="H92" s="58"/>
      <c r="I92" s="59"/>
      <c r="J92" s="59"/>
      <c r="K92" s="69">
        <f t="shared" si="17"/>
        <v>0</v>
      </c>
      <c r="L92" s="70" t="str">
        <f t="shared" si="31"/>
        <v/>
      </c>
      <c r="M92" s="100" t="str">
        <f t="shared" si="18"/>
        <v/>
      </c>
      <c r="N92" s="60"/>
      <c r="O92" s="61" t="s">
        <v>20</v>
      </c>
      <c r="P92" s="71">
        <f t="shared" si="19"/>
        <v>0</v>
      </c>
      <c r="Q92" s="72">
        <f t="shared" si="20"/>
        <v>0</v>
      </c>
      <c r="R92" s="72">
        <f t="shared" si="21"/>
        <v>0</v>
      </c>
      <c r="S92" s="72">
        <f t="shared" si="22"/>
        <v>0</v>
      </c>
      <c r="T92" s="73">
        <f t="shared" si="23"/>
        <v>0</v>
      </c>
      <c r="U92" s="74">
        <f t="shared" si="24"/>
        <v>0</v>
      </c>
      <c r="V92" s="75">
        <f t="shared" si="25"/>
        <v>0</v>
      </c>
      <c r="W92" s="62">
        <f t="shared" si="32"/>
        <v>0</v>
      </c>
      <c r="X92" s="75">
        <f t="shared" si="26"/>
        <v>0</v>
      </c>
      <c r="Y92" s="76">
        <f t="shared" si="27"/>
        <v>0</v>
      </c>
      <c r="Z92" s="75">
        <f t="shared" si="28"/>
        <v>0</v>
      </c>
      <c r="AA92" s="76">
        <f t="shared" si="29"/>
        <v>0</v>
      </c>
      <c r="AB92" s="77">
        <f t="shared" si="30"/>
        <v>0</v>
      </c>
      <c r="AC92" s="81">
        <f t="shared" si="33"/>
        <v>0</v>
      </c>
      <c r="AD92" s="63"/>
    </row>
    <row r="93" spans="1:30" ht="15.75" x14ac:dyDescent="0.25">
      <c r="A93" s="54"/>
      <c r="B93" s="55"/>
      <c r="C93" s="55"/>
      <c r="D93" s="56"/>
      <c r="E93" s="57"/>
      <c r="F93" s="57"/>
      <c r="G93" s="58"/>
      <c r="H93" s="58"/>
      <c r="I93" s="59"/>
      <c r="J93" s="59"/>
      <c r="K93" s="69">
        <f t="shared" si="17"/>
        <v>0</v>
      </c>
      <c r="L93" s="70" t="str">
        <f t="shared" si="31"/>
        <v/>
      </c>
      <c r="M93" s="100" t="str">
        <f t="shared" si="18"/>
        <v/>
      </c>
      <c r="N93" s="60"/>
      <c r="O93" s="61" t="s">
        <v>20</v>
      </c>
      <c r="P93" s="71">
        <f t="shared" si="19"/>
        <v>0</v>
      </c>
      <c r="Q93" s="72">
        <f t="shared" si="20"/>
        <v>0</v>
      </c>
      <c r="R93" s="72">
        <f t="shared" si="21"/>
        <v>0</v>
      </c>
      <c r="S93" s="72">
        <f t="shared" si="22"/>
        <v>0</v>
      </c>
      <c r="T93" s="73">
        <f t="shared" si="23"/>
        <v>0</v>
      </c>
      <c r="U93" s="74">
        <f t="shared" si="24"/>
        <v>0</v>
      </c>
      <c r="V93" s="75">
        <f t="shared" si="25"/>
        <v>0</v>
      </c>
      <c r="W93" s="62">
        <f t="shared" si="32"/>
        <v>0</v>
      </c>
      <c r="X93" s="75">
        <f t="shared" si="26"/>
        <v>0</v>
      </c>
      <c r="Y93" s="76">
        <f t="shared" si="27"/>
        <v>0</v>
      </c>
      <c r="Z93" s="75">
        <f t="shared" si="28"/>
        <v>0</v>
      </c>
      <c r="AA93" s="76">
        <f t="shared" si="29"/>
        <v>0</v>
      </c>
      <c r="AB93" s="77">
        <f t="shared" si="30"/>
        <v>0</v>
      </c>
      <c r="AC93" s="81">
        <f t="shared" si="33"/>
        <v>0</v>
      </c>
      <c r="AD93" s="63"/>
    </row>
    <row r="94" spans="1:30" ht="15.75" x14ac:dyDescent="0.25">
      <c r="A94" s="54"/>
      <c r="B94" s="55"/>
      <c r="C94" s="55"/>
      <c r="D94" s="56"/>
      <c r="E94" s="57"/>
      <c r="F94" s="57"/>
      <c r="G94" s="58"/>
      <c r="H94" s="58"/>
      <c r="I94" s="59"/>
      <c r="J94" s="59"/>
      <c r="K94" s="69">
        <f t="shared" si="17"/>
        <v>0</v>
      </c>
      <c r="L94" s="70" t="str">
        <f t="shared" si="31"/>
        <v/>
      </c>
      <c r="M94" s="100" t="str">
        <f t="shared" si="18"/>
        <v/>
      </c>
      <c r="N94" s="60"/>
      <c r="O94" s="61" t="s">
        <v>20</v>
      </c>
      <c r="P94" s="71">
        <f t="shared" si="19"/>
        <v>0</v>
      </c>
      <c r="Q94" s="72">
        <f t="shared" si="20"/>
        <v>0</v>
      </c>
      <c r="R94" s="72">
        <f t="shared" si="21"/>
        <v>0</v>
      </c>
      <c r="S94" s="72">
        <f t="shared" si="22"/>
        <v>0</v>
      </c>
      <c r="T94" s="73">
        <f t="shared" si="23"/>
        <v>0</v>
      </c>
      <c r="U94" s="74">
        <f t="shared" si="24"/>
        <v>0</v>
      </c>
      <c r="V94" s="75">
        <f t="shared" si="25"/>
        <v>0</v>
      </c>
      <c r="W94" s="62">
        <f t="shared" si="32"/>
        <v>0</v>
      </c>
      <c r="X94" s="75">
        <f t="shared" si="26"/>
        <v>0</v>
      </c>
      <c r="Y94" s="76">
        <f t="shared" si="27"/>
        <v>0</v>
      </c>
      <c r="Z94" s="75">
        <f t="shared" si="28"/>
        <v>0</v>
      </c>
      <c r="AA94" s="76">
        <f t="shared" si="29"/>
        <v>0</v>
      </c>
      <c r="AB94" s="77">
        <f t="shared" si="30"/>
        <v>0</v>
      </c>
      <c r="AC94" s="81">
        <f t="shared" si="33"/>
        <v>0</v>
      </c>
      <c r="AD94" s="63"/>
    </row>
    <row r="95" spans="1:30" ht="15.75" x14ac:dyDescent="0.25">
      <c r="A95" s="54"/>
      <c r="B95" s="55"/>
      <c r="C95" s="55"/>
      <c r="D95" s="56"/>
      <c r="E95" s="57"/>
      <c r="F95" s="57"/>
      <c r="G95" s="58"/>
      <c r="H95" s="58"/>
      <c r="I95" s="59"/>
      <c r="J95" s="59"/>
      <c r="K95" s="69">
        <f t="shared" si="17"/>
        <v>0</v>
      </c>
      <c r="L95" s="70" t="str">
        <f t="shared" si="31"/>
        <v/>
      </c>
      <c r="M95" s="100" t="str">
        <f t="shared" si="18"/>
        <v/>
      </c>
      <c r="N95" s="60"/>
      <c r="O95" s="61" t="s">
        <v>20</v>
      </c>
      <c r="P95" s="71">
        <f t="shared" si="19"/>
        <v>0</v>
      </c>
      <c r="Q95" s="72">
        <f t="shared" si="20"/>
        <v>0</v>
      </c>
      <c r="R95" s="72">
        <f t="shared" si="21"/>
        <v>0</v>
      </c>
      <c r="S95" s="72">
        <f t="shared" si="22"/>
        <v>0</v>
      </c>
      <c r="T95" s="73">
        <f t="shared" si="23"/>
        <v>0</v>
      </c>
      <c r="U95" s="74">
        <f t="shared" si="24"/>
        <v>0</v>
      </c>
      <c r="V95" s="75">
        <f t="shared" si="25"/>
        <v>0</v>
      </c>
      <c r="W95" s="62">
        <f t="shared" si="32"/>
        <v>0</v>
      </c>
      <c r="X95" s="75">
        <f t="shared" si="26"/>
        <v>0</v>
      </c>
      <c r="Y95" s="76">
        <f t="shared" si="27"/>
        <v>0</v>
      </c>
      <c r="Z95" s="75">
        <f t="shared" si="28"/>
        <v>0</v>
      </c>
      <c r="AA95" s="76">
        <f t="shared" si="29"/>
        <v>0</v>
      </c>
      <c r="AB95" s="77">
        <f t="shared" si="30"/>
        <v>0</v>
      </c>
      <c r="AC95" s="81">
        <f t="shared" si="33"/>
        <v>0</v>
      </c>
      <c r="AD95" s="63"/>
    </row>
    <row r="96" spans="1:30" ht="15.75" x14ac:dyDescent="0.25">
      <c r="A96" s="54"/>
      <c r="B96" s="55"/>
      <c r="C96" s="55"/>
      <c r="D96" s="56"/>
      <c r="E96" s="57"/>
      <c r="F96" s="57"/>
      <c r="G96" s="58"/>
      <c r="H96" s="58"/>
      <c r="I96" s="59"/>
      <c r="J96" s="59"/>
      <c r="K96" s="69">
        <f t="shared" si="17"/>
        <v>0</v>
      </c>
      <c r="L96" s="70" t="str">
        <f t="shared" si="31"/>
        <v/>
      </c>
      <c r="M96" s="100" t="str">
        <f t="shared" si="18"/>
        <v/>
      </c>
      <c r="N96" s="60"/>
      <c r="O96" s="61" t="s">
        <v>20</v>
      </c>
      <c r="P96" s="71">
        <f t="shared" si="19"/>
        <v>0</v>
      </c>
      <c r="Q96" s="72">
        <f t="shared" si="20"/>
        <v>0</v>
      </c>
      <c r="R96" s="72">
        <f t="shared" si="21"/>
        <v>0</v>
      </c>
      <c r="S96" s="72">
        <f t="shared" si="22"/>
        <v>0</v>
      </c>
      <c r="T96" s="73">
        <f t="shared" si="23"/>
        <v>0</v>
      </c>
      <c r="U96" s="74">
        <f t="shared" si="24"/>
        <v>0</v>
      </c>
      <c r="V96" s="75">
        <f t="shared" si="25"/>
        <v>0</v>
      </c>
      <c r="W96" s="62">
        <f t="shared" si="32"/>
        <v>0</v>
      </c>
      <c r="X96" s="75">
        <f t="shared" si="26"/>
        <v>0</v>
      </c>
      <c r="Y96" s="76">
        <f t="shared" si="27"/>
        <v>0</v>
      </c>
      <c r="Z96" s="75">
        <f t="shared" si="28"/>
        <v>0</v>
      </c>
      <c r="AA96" s="76">
        <f t="shared" si="29"/>
        <v>0</v>
      </c>
      <c r="AB96" s="77">
        <f t="shared" si="30"/>
        <v>0</v>
      </c>
      <c r="AC96" s="81">
        <f t="shared" si="33"/>
        <v>0</v>
      </c>
      <c r="AD96" s="63"/>
    </row>
    <row r="97" spans="1:30" ht="15.75" x14ac:dyDescent="0.25">
      <c r="A97" s="54"/>
      <c r="B97" s="55"/>
      <c r="C97" s="55"/>
      <c r="D97" s="56"/>
      <c r="E97" s="57"/>
      <c r="F97" s="57"/>
      <c r="G97" s="58"/>
      <c r="H97" s="58"/>
      <c r="I97" s="59"/>
      <c r="J97" s="59"/>
      <c r="K97" s="69">
        <f t="shared" si="17"/>
        <v>0</v>
      </c>
      <c r="L97" s="70" t="str">
        <f t="shared" si="31"/>
        <v/>
      </c>
      <c r="M97" s="100" t="str">
        <f t="shared" si="18"/>
        <v/>
      </c>
      <c r="N97" s="60"/>
      <c r="O97" s="61" t="s">
        <v>20</v>
      </c>
      <c r="P97" s="71">
        <f t="shared" si="19"/>
        <v>0</v>
      </c>
      <c r="Q97" s="72">
        <f t="shared" si="20"/>
        <v>0</v>
      </c>
      <c r="R97" s="72">
        <f t="shared" si="21"/>
        <v>0</v>
      </c>
      <c r="S97" s="72">
        <f t="shared" si="22"/>
        <v>0</v>
      </c>
      <c r="T97" s="73">
        <f t="shared" si="23"/>
        <v>0</v>
      </c>
      <c r="U97" s="74">
        <f t="shared" si="24"/>
        <v>0</v>
      </c>
      <c r="V97" s="75">
        <f t="shared" si="25"/>
        <v>0</v>
      </c>
      <c r="W97" s="62">
        <f t="shared" si="32"/>
        <v>0</v>
      </c>
      <c r="X97" s="75">
        <f t="shared" si="26"/>
        <v>0</v>
      </c>
      <c r="Y97" s="76">
        <f t="shared" si="27"/>
        <v>0</v>
      </c>
      <c r="Z97" s="75">
        <f t="shared" si="28"/>
        <v>0</v>
      </c>
      <c r="AA97" s="76">
        <f t="shared" si="29"/>
        <v>0</v>
      </c>
      <c r="AB97" s="77">
        <f t="shared" si="30"/>
        <v>0</v>
      </c>
      <c r="AC97" s="81">
        <f t="shared" si="33"/>
        <v>0</v>
      </c>
      <c r="AD97" s="63"/>
    </row>
    <row r="98" spans="1:30" ht="15.75" x14ac:dyDescent="0.25">
      <c r="A98" s="54"/>
      <c r="B98" s="55"/>
      <c r="C98" s="55"/>
      <c r="D98" s="56"/>
      <c r="E98" s="57"/>
      <c r="F98" s="57"/>
      <c r="G98" s="58"/>
      <c r="H98" s="58"/>
      <c r="I98" s="59"/>
      <c r="J98" s="59"/>
      <c r="K98" s="69">
        <f t="shared" si="17"/>
        <v>0</v>
      </c>
      <c r="L98" s="70" t="str">
        <f t="shared" si="31"/>
        <v/>
      </c>
      <c r="M98" s="100" t="str">
        <f t="shared" si="18"/>
        <v/>
      </c>
      <c r="N98" s="60"/>
      <c r="O98" s="61" t="s">
        <v>20</v>
      </c>
      <c r="P98" s="71">
        <f t="shared" si="19"/>
        <v>0</v>
      </c>
      <c r="Q98" s="72">
        <f t="shared" si="20"/>
        <v>0</v>
      </c>
      <c r="R98" s="72">
        <f t="shared" si="21"/>
        <v>0</v>
      </c>
      <c r="S98" s="72">
        <f t="shared" si="22"/>
        <v>0</v>
      </c>
      <c r="T98" s="73">
        <f t="shared" si="23"/>
        <v>0</v>
      </c>
      <c r="U98" s="74">
        <f t="shared" si="24"/>
        <v>0</v>
      </c>
      <c r="V98" s="75">
        <f t="shared" si="25"/>
        <v>0</v>
      </c>
      <c r="W98" s="62">
        <f t="shared" si="32"/>
        <v>0</v>
      </c>
      <c r="X98" s="75">
        <f t="shared" si="26"/>
        <v>0</v>
      </c>
      <c r="Y98" s="76">
        <f t="shared" si="27"/>
        <v>0</v>
      </c>
      <c r="Z98" s="75">
        <f t="shared" si="28"/>
        <v>0</v>
      </c>
      <c r="AA98" s="76">
        <f t="shared" si="29"/>
        <v>0</v>
      </c>
      <c r="AB98" s="77">
        <f t="shared" si="30"/>
        <v>0</v>
      </c>
      <c r="AC98" s="81">
        <f t="shared" si="33"/>
        <v>0</v>
      </c>
      <c r="AD98" s="63"/>
    </row>
    <row r="99" spans="1:30" ht="15.75" x14ac:dyDescent="0.25">
      <c r="A99" s="54"/>
      <c r="B99" s="55"/>
      <c r="C99" s="55"/>
      <c r="D99" s="56"/>
      <c r="E99" s="57"/>
      <c r="F99" s="57"/>
      <c r="G99" s="58"/>
      <c r="H99" s="58"/>
      <c r="I99" s="59"/>
      <c r="J99" s="59"/>
      <c r="K99" s="69">
        <f t="shared" si="17"/>
        <v>0</v>
      </c>
      <c r="L99" s="70" t="str">
        <f t="shared" si="31"/>
        <v/>
      </c>
      <c r="M99" s="100" t="str">
        <f t="shared" si="18"/>
        <v/>
      </c>
      <c r="N99" s="60"/>
      <c r="O99" s="61" t="s">
        <v>20</v>
      </c>
      <c r="P99" s="71">
        <f t="shared" si="19"/>
        <v>0</v>
      </c>
      <c r="Q99" s="72">
        <f t="shared" si="20"/>
        <v>0</v>
      </c>
      <c r="R99" s="72">
        <f t="shared" si="21"/>
        <v>0</v>
      </c>
      <c r="S99" s="72">
        <f t="shared" si="22"/>
        <v>0</v>
      </c>
      <c r="T99" s="73">
        <f t="shared" si="23"/>
        <v>0</v>
      </c>
      <c r="U99" s="74">
        <f t="shared" si="24"/>
        <v>0</v>
      </c>
      <c r="V99" s="75">
        <f t="shared" si="25"/>
        <v>0</v>
      </c>
      <c r="W99" s="62">
        <f t="shared" si="32"/>
        <v>0</v>
      </c>
      <c r="X99" s="75">
        <f t="shared" si="26"/>
        <v>0</v>
      </c>
      <c r="Y99" s="76">
        <f t="shared" si="27"/>
        <v>0</v>
      </c>
      <c r="Z99" s="75">
        <f t="shared" si="28"/>
        <v>0</v>
      </c>
      <c r="AA99" s="76">
        <f t="shared" si="29"/>
        <v>0</v>
      </c>
      <c r="AB99" s="77">
        <f t="shared" si="30"/>
        <v>0</v>
      </c>
      <c r="AC99" s="81">
        <f t="shared" si="33"/>
        <v>0</v>
      </c>
      <c r="AD99" s="63"/>
    </row>
    <row r="100" spans="1:30" ht="15.75" x14ac:dyDescent="0.25">
      <c r="A100" s="54"/>
      <c r="B100" s="55"/>
      <c r="C100" s="55"/>
      <c r="D100" s="56"/>
      <c r="E100" s="57"/>
      <c r="F100" s="57"/>
      <c r="G100" s="58"/>
      <c r="H100" s="58"/>
      <c r="I100" s="59"/>
      <c r="J100" s="59"/>
      <c r="K100" s="69">
        <f t="shared" si="17"/>
        <v>0</v>
      </c>
      <c r="L100" s="70" t="str">
        <f t="shared" si="31"/>
        <v/>
      </c>
      <c r="M100" s="100" t="str">
        <f t="shared" si="18"/>
        <v/>
      </c>
      <c r="N100" s="60"/>
      <c r="O100" s="61" t="s">
        <v>20</v>
      </c>
      <c r="P100" s="71">
        <f t="shared" si="19"/>
        <v>0</v>
      </c>
      <c r="Q100" s="72">
        <f t="shared" si="20"/>
        <v>0</v>
      </c>
      <c r="R100" s="72">
        <f t="shared" si="21"/>
        <v>0</v>
      </c>
      <c r="S100" s="72">
        <f t="shared" si="22"/>
        <v>0</v>
      </c>
      <c r="T100" s="73">
        <f t="shared" si="23"/>
        <v>0</v>
      </c>
      <c r="U100" s="74">
        <f t="shared" si="24"/>
        <v>0</v>
      </c>
      <c r="V100" s="75">
        <f t="shared" si="25"/>
        <v>0</v>
      </c>
      <c r="W100" s="62">
        <f t="shared" si="32"/>
        <v>0</v>
      </c>
      <c r="X100" s="75">
        <f t="shared" si="26"/>
        <v>0</v>
      </c>
      <c r="Y100" s="76">
        <f t="shared" si="27"/>
        <v>0</v>
      </c>
      <c r="Z100" s="75">
        <f t="shared" si="28"/>
        <v>0</v>
      </c>
      <c r="AA100" s="76">
        <f t="shared" si="29"/>
        <v>0</v>
      </c>
      <c r="AB100" s="77">
        <f t="shared" si="30"/>
        <v>0</v>
      </c>
      <c r="AC100" s="81">
        <f t="shared" si="33"/>
        <v>0</v>
      </c>
      <c r="AD100" s="63"/>
    </row>
    <row r="101" spans="1:30" ht="15.75" x14ac:dyDescent="0.25">
      <c r="A101" s="54"/>
      <c r="B101" s="55"/>
      <c r="C101" s="55"/>
      <c r="D101" s="56"/>
      <c r="E101" s="57"/>
      <c r="F101" s="57"/>
      <c r="G101" s="58"/>
      <c r="H101" s="58"/>
      <c r="I101" s="59"/>
      <c r="J101" s="59"/>
      <c r="K101" s="69">
        <f t="shared" si="17"/>
        <v>0</v>
      </c>
      <c r="L101" s="70" t="str">
        <f t="shared" si="31"/>
        <v/>
      </c>
      <c r="M101" s="100" t="str">
        <f t="shared" si="18"/>
        <v/>
      </c>
      <c r="N101" s="60"/>
      <c r="O101" s="61" t="s">
        <v>20</v>
      </c>
      <c r="P101" s="71">
        <f t="shared" si="19"/>
        <v>0</v>
      </c>
      <c r="Q101" s="72">
        <f t="shared" si="20"/>
        <v>0</v>
      </c>
      <c r="R101" s="72">
        <f t="shared" si="21"/>
        <v>0</v>
      </c>
      <c r="S101" s="72">
        <f t="shared" si="22"/>
        <v>0</v>
      </c>
      <c r="T101" s="73">
        <f t="shared" si="23"/>
        <v>0</v>
      </c>
      <c r="U101" s="74">
        <f t="shared" si="24"/>
        <v>0</v>
      </c>
      <c r="V101" s="75">
        <f t="shared" si="25"/>
        <v>0</v>
      </c>
      <c r="W101" s="62">
        <f t="shared" si="32"/>
        <v>0</v>
      </c>
      <c r="X101" s="75">
        <f t="shared" si="26"/>
        <v>0</v>
      </c>
      <c r="Y101" s="76">
        <f t="shared" si="27"/>
        <v>0</v>
      </c>
      <c r="Z101" s="75">
        <f t="shared" si="28"/>
        <v>0</v>
      </c>
      <c r="AA101" s="76">
        <f t="shared" si="29"/>
        <v>0</v>
      </c>
      <c r="AB101" s="77">
        <f t="shared" si="30"/>
        <v>0</v>
      </c>
      <c r="AC101" s="81">
        <f t="shared" si="33"/>
        <v>0</v>
      </c>
      <c r="AD101" s="63"/>
    </row>
    <row r="102" spans="1:30" ht="15.75" x14ac:dyDescent="0.25">
      <c r="A102" s="54"/>
      <c r="B102" s="55"/>
      <c r="C102" s="55"/>
      <c r="D102" s="56"/>
      <c r="E102" s="57"/>
      <c r="F102" s="57"/>
      <c r="G102" s="58"/>
      <c r="H102" s="58"/>
      <c r="I102" s="59"/>
      <c r="J102" s="59"/>
      <c r="K102" s="69">
        <f t="shared" si="17"/>
        <v>0</v>
      </c>
      <c r="L102" s="70" t="str">
        <f t="shared" si="31"/>
        <v/>
      </c>
      <c r="M102" s="100" t="str">
        <f t="shared" si="18"/>
        <v/>
      </c>
      <c r="N102" s="60"/>
      <c r="O102" s="61" t="s">
        <v>20</v>
      </c>
      <c r="P102" s="71">
        <f t="shared" si="19"/>
        <v>0</v>
      </c>
      <c r="Q102" s="72">
        <f t="shared" si="20"/>
        <v>0</v>
      </c>
      <c r="R102" s="72">
        <f t="shared" si="21"/>
        <v>0</v>
      </c>
      <c r="S102" s="72">
        <f t="shared" si="22"/>
        <v>0</v>
      </c>
      <c r="T102" s="73">
        <f t="shared" si="23"/>
        <v>0</v>
      </c>
      <c r="U102" s="74">
        <f t="shared" si="24"/>
        <v>0</v>
      </c>
      <c r="V102" s="75">
        <f t="shared" si="25"/>
        <v>0</v>
      </c>
      <c r="W102" s="62">
        <f t="shared" si="32"/>
        <v>0</v>
      </c>
      <c r="X102" s="75">
        <f t="shared" si="26"/>
        <v>0</v>
      </c>
      <c r="Y102" s="76">
        <f t="shared" si="27"/>
        <v>0</v>
      </c>
      <c r="Z102" s="75">
        <f t="shared" si="28"/>
        <v>0</v>
      </c>
      <c r="AA102" s="76">
        <f t="shared" si="29"/>
        <v>0</v>
      </c>
      <c r="AB102" s="77">
        <f t="shared" si="30"/>
        <v>0</v>
      </c>
      <c r="AC102" s="81">
        <f t="shared" si="33"/>
        <v>0</v>
      </c>
      <c r="AD102" s="63"/>
    </row>
    <row r="103" spans="1:30" ht="15.75" x14ac:dyDescent="0.25">
      <c r="A103" s="54"/>
      <c r="B103" s="55"/>
      <c r="C103" s="55"/>
      <c r="D103" s="56"/>
      <c r="E103" s="57"/>
      <c r="F103" s="57"/>
      <c r="G103" s="58"/>
      <c r="H103" s="58"/>
      <c r="I103" s="59"/>
      <c r="J103" s="59"/>
      <c r="K103" s="69">
        <f t="shared" si="17"/>
        <v>0</v>
      </c>
      <c r="L103" s="70" t="str">
        <f t="shared" si="31"/>
        <v/>
      </c>
      <c r="M103" s="100" t="str">
        <f t="shared" si="18"/>
        <v/>
      </c>
      <c r="N103" s="60"/>
      <c r="O103" s="61" t="s">
        <v>20</v>
      </c>
      <c r="P103" s="71">
        <f t="shared" si="19"/>
        <v>0</v>
      </c>
      <c r="Q103" s="72">
        <f t="shared" si="20"/>
        <v>0</v>
      </c>
      <c r="R103" s="72">
        <f t="shared" si="21"/>
        <v>0</v>
      </c>
      <c r="S103" s="72">
        <f t="shared" si="22"/>
        <v>0</v>
      </c>
      <c r="T103" s="73">
        <f t="shared" si="23"/>
        <v>0</v>
      </c>
      <c r="U103" s="74">
        <f t="shared" si="24"/>
        <v>0</v>
      </c>
      <c r="V103" s="75">
        <f t="shared" si="25"/>
        <v>0</v>
      </c>
      <c r="W103" s="62">
        <f t="shared" si="32"/>
        <v>0</v>
      </c>
      <c r="X103" s="75">
        <f t="shared" si="26"/>
        <v>0</v>
      </c>
      <c r="Y103" s="76">
        <f t="shared" si="27"/>
        <v>0</v>
      </c>
      <c r="Z103" s="75">
        <f t="shared" si="28"/>
        <v>0</v>
      </c>
      <c r="AA103" s="76">
        <f t="shared" si="29"/>
        <v>0</v>
      </c>
      <c r="AB103" s="77">
        <f t="shared" si="30"/>
        <v>0</v>
      </c>
      <c r="AC103" s="81">
        <f t="shared" si="33"/>
        <v>0</v>
      </c>
      <c r="AD103" s="63"/>
    </row>
    <row r="104" spans="1:30" ht="15.75" x14ac:dyDescent="0.25">
      <c r="A104" s="54"/>
      <c r="B104" s="55"/>
      <c r="C104" s="55"/>
      <c r="D104" s="56"/>
      <c r="E104" s="57"/>
      <c r="F104" s="57"/>
      <c r="G104" s="58"/>
      <c r="H104" s="58"/>
      <c r="I104" s="59"/>
      <c r="J104" s="59"/>
      <c r="K104" s="69">
        <f t="shared" si="17"/>
        <v>0</v>
      </c>
      <c r="L104" s="70" t="str">
        <f t="shared" si="31"/>
        <v/>
      </c>
      <c r="M104" s="100" t="str">
        <f t="shared" si="18"/>
        <v/>
      </c>
      <c r="N104" s="60"/>
      <c r="O104" s="61" t="s">
        <v>20</v>
      </c>
      <c r="P104" s="71">
        <f t="shared" si="19"/>
        <v>0</v>
      </c>
      <c r="Q104" s="72">
        <f t="shared" si="20"/>
        <v>0</v>
      </c>
      <c r="R104" s="72">
        <f t="shared" si="21"/>
        <v>0</v>
      </c>
      <c r="S104" s="72">
        <f t="shared" si="22"/>
        <v>0</v>
      </c>
      <c r="T104" s="73">
        <f t="shared" si="23"/>
        <v>0</v>
      </c>
      <c r="U104" s="74">
        <f t="shared" si="24"/>
        <v>0</v>
      </c>
      <c r="V104" s="75">
        <f t="shared" si="25"/>
        <v>0</v>
      </c>
      <c r="W104" s="62">
        <f t="shared" si="32"/>
        <v>0</v>
      </c>
      <c r="X104" s="75">
        <f t="shared" si="26"/>
        <v>0</v>
      </c>
      <c r="Y104" s="76">
        <f t="shared" si="27"/>
        <v>0</v>
      </c>
      <c r="Z104" s="75">
        <f t="shared" si="28"/>
        <v>0</v>
      </c>
      <c r="AA104" s="76">
        <f t="shared" si="29"/>
        <v>0</v>
      </c>
      <c r="AB104" s="77">
        <f t="shared" si="30"/>
        <v>0</v>
      </c>
      <c r="AC104" s="81">
        <f t="shared" si="33"/>
        <v>0</v>
      </c>
      <c r="AD104" s="63"/>
    </row>
    <row r="105" spans="1:30" ht="15.75" x14ac:dyDescent="0.25">
      <c r="A105" s="54"/>
      <c r="B105" s="55"/>
      <c r="C105" s="55"/>
      <c r="D105" s="56"/>
      <c r="E105" s="57"/>
      <c r="F105" s="57"/>
      <c r="G105" s="58"/>
      <c r="H105" s="58"/>
      <c r="I105" s="59"/>
      <c r="J105" s="59"/>
      <c r="K105" s="69">
        <f t="shared" si="17"/>
        <v>0</v>
      </c>
      <c r="L105" s="70" t="str">
        <f t="shared" si="31"/>
        <v/>
      </c>
      <c r="M105" s="100" t="str">
        <f t="shared" si="18"/>
        <v/>
      </c>
      <c r="N105" s="60"/>
      <c r="O105" s="61" t="s">
        <v>20</v>
      </c>
      <c r="P105" s="71">
        <f t="shared" si="19"/>
        <v>0</v>
      </c>
      <c r="Q105" s="72">
        <f t="shared" si="20"/>
        <v>0</v>
      </c>
      <c r="R105" s="72">
        <f t="shared" si="21"/>
        <v>0</v>
      </c>
      <c r="S105" s="72">
        <f t="shared" si="22"/>
        <v>0</v>
      </c>
      <c r="T105" s="73">
        <f t="shared" si="23"/>
        <v>0</v>
      </c>
      <c r="U105" s="74">
        <f t="shared" si="24"/>
        <v>0</v>
      </c>
      <c r="V105" s="75">
        <f t="shared" si="25"/>
        <v>0</v>
      </c>
      <c r="W105" s="62">
        <f t="shared" si="32"/>
        <v>0</v>
      </c>
      <c r="X105" s="75">
        <f t="shared" si="26"/>
        <v>0</v>
      </c>
      <c r="Y105" s="76">
        <f t="shared" si="27"/>
        <v>0</v>
      </c>
      <c r="Z105" s="75">
        <f t="shared" si="28"/>
        <v>0</v>
      </c>
      <c r="AA105" s="76">
        <f t="shared" si="29"/>
        <v>0</v>
      </c>
      <c r="AB105" s="77">
        <f t="shared" si="30"/>
        <v>0</v>
      </c>
      <c r="AC105" s="81">
        <f t="shared" si="33"/>
        <v>0</v>
      </c>
      <c r="AD105" s="63"/>
    </row>
    <row r="106" spans="1:30" ht="15.75" x14ac:dyDescent="0.25">
      <c r="A106" s="54"/>
      <c r="B106" s="55"/>
      <c r="C106" s="55"/>
      <c r="D106" s="56"/>
      <c r="E106" s="57"/>
      <c r="F106" s="57"/>
      <c r="G106" s="58"/>
      <c r="H106" s="58"/>
      <c r="I106" s="59"/>
      <c r="J106" s="59"/>
      <c r="K106" s="69">
        <f t="shared" si="17"/>
        <v>0</v>
      </c>
      <c r="L106" s="70" t="str">
        <f t="shared" si="31"/>
        <v/>
      </c>
      <c r="M106" s="100" t="str">
        <f t="shared" si="18"/>
        <v/>
      </c>
      <c r="N106" s="60"/>
      <c r="O106" s="61" t="s">
        <v>20</v>
      </c>
      <c r="P106" s="71">
        <f t="shared" si="19"/>
        <v>0</v>
      </c>
      <c r="Q106" s="72">
        <f t="shared" si="20"/>
        <v>0</v>
      </c>
      <c r="R106" s="72">
        <f t="shared" si="21"/>
        <v>0</v>
      </c>
      <c r="S106" s="72">
        <f t="shared" si="22"/>
        <v>0</v>
      </c>
      <c r="T106" s="73">
        <f t="shared" si="23"/>
        <v>0</v>
      </c>
      <c r="U106" s="74">
        <f t="shared" si="24"/>
        <v>0</v>
      </c>
      <c r="V106" s="75">
        <f t="shared" si="25"/>
        <v>0</v>
      </c>
      <c r="W106" s="62">
        <f t="shared" si="32"/>
        <v>0</v>
      </c>
      <c r="X106" s="75">
        <f t="shared" si="26"/>
        <v>0</v>
      </c>
      <c r="Y106" s="76">
        <f t="shared" si="27"/>
        <v>0</v>
      </c>
      <c r="Z106" s="75">
        <f t="shared" si="28"/>
        <v>0</v>
      </c>
      <c r="AA106" s="76">
        <f t="shared" si="29"/>
        <v>0</v>
      </c>
      <c r="AB106" s="77">
        <f t="shared" si="30"/>
        <v>0</v>
      </c>
      <c r="AC106" s="81">
        <f t="shared" si="33"/>
        <v>0</v>
      </c>
      <c r="AD106" s="63"/>
    </row>
    <row r="107" spans="1:30" ht="15.75" x14ac:dyDescent="0.25">
      <c r="A107" s="54"/>
      <c r="B107" s="55"/>
      <c r="C107" s="55"/>
      <c r="D107" s="56"/>
      <c r="E107" s="57"/>
      <c r="F107" s="57"/>
      <c r="G107" s="58"/>
      <c r="H107" s="58"/>
      <c r="I107" s="59"/>
      <c r="J107" s="59"/>
      <c r="K107" s="69">
        <f t="shared" si="17"/>
        <v>0</v>
      </c>
      <c r="L107" s="70" t="str">
        <f t="shared" si="31"/>
        <v/>
      </c>
      <c r="M107" s="100" t="str">
        <f t="shared" si="18"/>
        <v/>
      </c>
      <c r="N107" s="60"/>
      <c r="O107" s="61" t="s">
        <v>20</v>
      </c>
      <c r="P107" s="71">
        <f t="shared" si="19"/>
        <v>0</v>
      </c>
      <c r="Q107" s="72">
        <f t="shared" si="20"/>
        <v>0</v>
      </c>
      <c r="R107" s="72">
        <f t="shared" si="21"/>
        <v>0</v>
      </c>
      <c r="S107" s="72">
        <f t="shared" si="22"/>
        <v>0</v>
      </c>
      <c r="T107" s="73">
        <f t="shared" si="23"/>
        <v>0</v>
      </c>
      <c r="U107" s="74">
        <f t="shared" si="24"/>
        <v>0</v>
      </c>
      <c r="V107" s="75">
        <f t="shared" si="25"/>
        <v>0</v>
      </c>
      <c r="W107" s="62">
        <f t="shared" si="32"/>
        <v>0</v>
      </c>
      <c r="X107" s="75">
        <f t="shared" si="26"/>
        <v>0</v>
      </c>
      <c r="Y107" s="76">
        <f t="shared" si="27"/>
        <v>0</v>
      </c>
      <c r="Z107" s="75">
        <f t="shared" si="28"/>
        <v>0</v>
      </c>
      <c r="AA107" s="76">
        <f t="shared" si="29"/>
        <v>0</v>
      </c>
      <c r="AB107" s="77">
        <f t="shared" si="30"/>
        <v>0</v>
      </c>
      <c r="AC107" s="81">
        <f t="shared" si="33"/>
        <v>0</v>
      </c>
      <c r="AD107" s="63"/>
    </row>
    <row r="108" spans="1:30" ht="15.75" x14ac:dyDescent="0.25">
      <c r="A108" s="54"/>
      <c r="B108" s="55"/>
      <c r="C108" s="55"/>
      <c r="D108" s="56"/>
      <c r="E108" s="57"/>
      <c r="F108" s="57"/>
      <c r="G108" s="58"/>
      <c r="H108" s="58"/>
      <c r="I108" s="59"/>
      <c r="J108" s="59"/>
      <c r="K108" s="69">
        <f t="shared" si="17"/>
        <v>0</v>
      </c>
      <c r="L108" s="70" t="str">
        <f t="shared" si="31"/>
        <v/>
      </c>
      <c r="M108" s="100" t="str">
        <f t="shared" si="18"/>
        <v/>
      </c>
      <c r="N108" s="60"/>
      <c r="O108" s="61" t="s">
        <v>20</v>
      </c>
      <c r="P108" s="71">
        <f t="shared" si="19"/>
        <v>0</v>
      </c>
      <c r="Q108" s="72">
        <f t="shared" si="20"/>
        <v>0</v>
      </c>
      <c r="R108" s="72">
        <f t="shared" si="21"/>
        <v>0</v>
      </c>
      <c r="S108" s="72">
        <f t="shared" si="22"/>
        <v>0</v>
      </c>
      <c r="T108" s="73">
        <f t="shared" si="23"/>
        <v>0</v>
      </c>
      <c r="U108" s="74">
        <f t="shared" si="24"/>
        <v>0</v>
      </c>
      <c r="V108" s="75">
        <f t="shared" si="25"/>
        <v>0</v>
      </c>
      <c r="W108" s="62">
        <f t="shared" si="32"/>
        <v>0</v>
      </c>
      <c r="X108" s="75">
        <f t="shared" si="26"/>
        <v>0</v>
      </c>
      <c r="Y108" s="76">
        <f t="shared" si="27"/>
        <v>0</v>
      </c>
      <c r="Z108" s="75">
        <f t="shared" si="28"/>
        <v>0</v>
      </c>
      <c r="AA108" s="76">
        <f t="shared" si="29"/>
        <v>0</v>
      </c>
      <c r="AB108" s="77">
        <f t="shared" si="30"/>
        <v>0</v>
      </c>
      <c r="AC108" s="81">
        <f t="shared" si="33"/>
        <v>0</v>
      </c>
      <c r="AD108" s="63"/>
    </row>
    <row r="109" spans="1:30" ht="15.75" x14ac:dyDescent="0.25">
      <c r="A109" s="54"/>
      <c r="B109" s="55"/>
      <c r="C109" s="55"/>
      <c r="D109" s="56"/>
      <c r="E109" s="57"/>
      <c r="F109" s="57"/>
      <c r="G109" s="58"/>
      <c r="H109" s="58"/>
      <c r="I109" s="59"/>
      <c r="J109" s="59"/>
      <c r="K109" s="69">
        <f t="shared" si="17"/>
        <v>0</v>
      </c>
      <c r="L109" s="70" t="str">
        <f t="shared" si="31"/>
        <v/>
      </c>
      <c r="M109" s="100" t="str">
        <f t="shared" si="18"/>
        <v/>
      </c>
      <c r="N109" s="60"/>
      <c r="O109" s="61" t="s">
        <v>20</v>
      </c>
      <c r="P109" s="71">
        <f t="shared" si="19"/>
        <v>0</v>
      </c>
      <c r="Q109" s="72">
        <f t="shared" si="20"/>
        <v>0</v>
      </c>
      <c r="R109" s="72">
        <f t="shared" si="21"/>
        <v>0</v>
      </c>
      <c r="S109" s="72">
        <f t="shared" si="22"/>
        <v>0</v>
      </c>
      <c r="T109" s="73">
        <f t="shared" si="23"/>
        <v>0</v>
      </c>
      <c r="U109" s="74">
        <f t="shared" si="24"/>
        <v>0</v>
      </c>
      <c r="V109" s="75">
        <f t="shared" si="25"/>
        <v>0</v>
      </c>
      <c r="W109" s="62">
        <f t="shared" si="32"/>
        <v>0</v>
      </c>
      <c r="X109" s="75">
        <f t="shared" si="26"/>
        <v>0</v>
      </c>
      <c r="Y109" s="76">
        <f t="shared" si="27"/>
        <v>0</v>
      </c>
      <c r="Z109" s="75">
        <f t="shared" si="28"/>
        <v>0</v>
      </c>
      <c r="AA109" s="76">
        <f t="shared" si="29"/>
        <v>0</v>
      </c>
      <c r="AB109" s="77">
        <f t="shared" si="30"/>
        <v>0</v>
      </c>
      <c r="AC109" s="81">
        <f t="shared" si="33"/>
        <v>0</v>
      </c>
      <c r="AD109" s="63"/>
    </row>
    <row r="110" spans="1:30" ht="15.75" x14ac:dyDescent="0.25">
      <c r="A110" s="54"/>
      <c r="B110" s="55"/>
      <c r="C110" s="55"/>
      <c r="D110" s="56"/>
      <c r="E110" s="57"/>
      <c r="F110" s="57"/>
      <c r="G110" s="58"/>
      <c r="H110" s="58"/>
      <c r="I110" s="59"/>
      <c r="J110" s="59"/>
      <c r="K110" s="69">
        <f t="shared" si="17"/>
        <v>0</v>
      </c>
      <c r="L110" s="70" t="str">
        <f t="shared" si="31"/>
        <v/>
      </c>
      <c r="M110" s="100" t="str">
        <f t="shared" si="18"/>
        <v/>
      </c>
      <c r="N110" s="60"/>
      <c r="O110" s="61" t="s">
        <v>20</v>
      </c>
      <c r="P110" s="71">
        <f t="shared" si="19"/>
        <v>0</v>
      </c>
      <c r="Q110" s="72">
        <f t="shared" si="20"/>
        <v>0</v>
      </c>
      <c r="R110" s="72">
        <f t="shared" si="21"/>
        <v>0</v>
      </c>
      <c r="S110" s="72">
        <f t="shared" si="22"/>
        <v>0</v>
      </c>
      <c r="T110" s="73">
        <f t="shared" si="23"/>
        <v>0</v>
      </c>
      <c r="U110" s="74">
        <f t="shared" si="24"/>
        <v>0</v>
      </c>
      <c r="V110" s="75">
        <f t="shared" si="25"/>
        <v>0</v>
      </c>
      <c r="W110" s="62">
        <f t="shared" si="32"/>
        <v>0</v>
      </c>
      <c r="X110" s="75">
        <f t="shared" si="26"/>
        <v>0</v>
      </c>
      <c r="Y110" s="76">
        <f t="shared" si="27"/>
        <v>0</v>
      </c>
      <c r="Z110" s="75">
        <f t="shared" si="28"/>
        <v>0</v>
      </c>
      <c r="AA110" s="76">
        <f t="shared" si="29"/>
        <v>0</v>
      </c>
      <c r="AB110" s="77">
        <f t="shared" si="30"/>
        <v>0</v>
      </c>
      <c r="AC110" s="81">
        <f t="shared" si="33"/>
        <v>0</v>
      </c>
      <c r="AD110" s="63"/>
    </row>
    <row r="111" spans="1:30" ht="15.75" x14ac:dyDescent="0.25">
      <c r="A111" s="54"/>
      <c r="B111" s="55"/>
      <c r="C111" s="55"/>
      <c r="D111" s="56"/>
      <c r="E111" s="57"/>
      <c r="F111" s="57"/>
      <c r="G111" s="58"/>
      <c r="H111" s="58"/>
      <c r="I111" s="59"/>
      <c r="J111" s="59"/>
      <c r="K111" s="69">
        <f t="shared" si="17"/>
        <v>0</v>
      </c>
      <c r="L111" s="70" t="str">
        <f t="shared" si="31"/>
        <v/>
      </c>
      <c r="M111" s="100" t="str">
        <f t="shared" si="18"/>
        <v/>
      </c>
      <c r="N111" s="60"/>
      <c r="O111" s="61" t="s">
        <v>20</v>
      </c>
      <c r="P111" s="71">
        <f t="shared" si="19"/>
        <v>0</v>
      </c>
      <c r="Q111" s="72">
        <f t="shared" si="20"/>
        <v>0</v>
      </c>
      <c r="R111" s="72">
        <f t="shared" si="21"/>
        <v>0</v>
      </c>
      <c r="S111" s="72">
        <f t="shared" si="22"/>
        <v>0</v>
      </c>
      <c r="T111" s="73">
        <f t="shared" si="23"/>
        <v>0</v>
      </c>
      <c r="U111" s="74">
        <f t="shared" si="24"/>
        <v>0</v>
      </c>
      <c r="V111" s="75">
        <f t="shared" si="25"/>
        <v>0</v>
      </c>
      <c r="W111" s="62">
        <f t="shared" si="32"/>
        <v>0</v>
      </c>
      <c r="X111" s="75">
        <f t="shared" si="26"/>
        <v>0</v>
      </c>
      <c r="Y111" s="76">
        <f t="shared" si="27"/>
        <v>0</v>
      </c>
      <c r="Z111" s="75">
        <f t="shared" si="28"/>
        <v>0</v>
      </c>
      <c r="AA111" s="76">
        <f t="shared" si="29"/>
        <v>0</v>
      </c>
      <c r="AB111" s="77">
        <f t="shared" si="30"/>
        <v>0</v>
      </c>
      <c r="AC111" s="81">
        <f t="shared" si="33"/>
        <v>0</v>
      </c>
      <c r="AD111" s="63"/>
    </row>
    <row r="112" spans="1:30" ht="15.75" x14ac:dyDescent="0.25">
      <c r="A112" s="54"/>
      <c r="B112" s="55"/>
      <c r="C112" s="55"/>
      <c r="D112" s="56"/>
      <c r="E112" s="57"/>
      <c r="F112" s="57"/>
      <c r="G112" s="58"/>
      <c r="H112" s="58"/>
      <c r="I112" s="59"/>
      <c r="J112" s="59"/>
      <c r="K112" s="69">
        <f t="shared" si="17"/>
        <v>0</v>
      </c>
      <c r="L112" s="70" t="str">
        <f t="shared" si="31"/>
        <v/>
      </c>
      <c r="M112" s="100" t="str">
        <f t="shared" si="18"/>
        <v/>
      </c>
      <c r="N112" s="60"/>
      <c r="O112" s="61" t="s">
        <v>20</v>
      </c>
      <c r="P112" s="71">
        <f t="shared" si="19"/>
        <v>0</v>
      </c>
      <c r="Q112" s="72">
        <f t="shared" si="20"/>
        <v>0</v>
      </c>
      <c r="R112" s="72">
        <f t="shared" si="21"/>
        <v>0</v>
      </c>
      <c r="S112" s="72">
        <f t="shared" si="22"/>
        <v>0</v>
      </c>
      <c r="T112" s="73">
        <f t="shared" si="23"/>
        <v>0</v>
      </c>
      <c r="U112" s="74">
        <f t="shared" si="24"/>
        <v>0</v>
      </c>
      <c r="V112" s="75">
        <f t="shared" si="25"/>
        <v>0</v>
      </c>
      <c r="W112" s="62">
        <f t="shared" si="32"/>
        <v>0</v>
      </c>
      <c r="X112" s="75">
        <f t="shared" si="26"/>
        <v>0</v>
      </c>
      <c r="Y112" s="76">
        <f t="shared" si="27"/>
        <v>0</v>
      </c>
      <c r="Z112" s="75">
        <f t="shared" si="28"/>
        <v>0</v>
      </c>
      <c r="AA112" s="76">
        <f t="shared" si="29"/>
        <v>0</v>
      </c>
      <c r="AB112" s="77">
        <f t="shared" si="30"/>
        <v>0</v>
      </c>
      <c r="AC112" s="81">
        <f t="shared" si="33"/>
        <v>0</v>
      </c>
      <c r="AD112" s="63"/>
    </row>
    <row r="113" spans="1:30" ht="15.75" x14ac:dyDescent="0.25">
      <c r="A113" s="54"/>
      <c r="B113" s="55"/>
      <c r="C113" s="55"/>
      <c r="D113" s="56"/>
      <c r="E113" s="57"/>
      <c r="F113" s="57"/>
      <c r="G113" s="58"/>
      <c r="H113" s="58"/>
      <c r="I113" s="59"/>
      <c r="J113" s="59"/>
      <c r="K113" s="69">
        <f t="shared" si="17"/>
        <v>0</v>
      </c>
      <c r="L113" s="70" t="str">
        <f t="shared" si="31"/>
        <v/>
      </c>
      <c r="M113" s="100" t="str">
        <f t="shared" si="18"/>
        <v/>
      </c>
      <c r="N113" s="60"/>
      <c r="O113" s="61" t="s">
        <v>20</v>
      </c>
      <c r="P113" s="71">
        <f t="shared" si="19"/>
        <v>0</v>
      </c>
      <c r="Q113" s="72">
        <f t="shared" si="20"/>
        <v>0</v>
      </c>
      <c r="R113" s="72">
        <f t="shared" si="21"/>
        <v>0</v>
      </c>
      <c r="S113" s="72">
        <f t="shared" si="22"/>
        <v>0</v>
      </c>
      <c r="T113" s="73">
        <f t="shared" si="23"/>
        <v>0</v>
      </c>
      <c r="U113" s="74">
        <f t="shared" si="24"/>
        <v>0</v>
      </c>
      <c r="V113" s="75">
        <f t="shared" si="25"/>
        <v>0</v>
      </c>
      <c r="W113" s="62">
        <f t="shared" si="32"/>
        <v>0</v>
      </c>
      <c r="X113" s="75">
        <f t="shared" si="26"/>
        <v>0</v>
      </c>
      <c r="Y113" s="76">
        <f t="shared" si="27"/>
        <v>0</v>
      </c>
      <c r="Z113" s="75">
        <f t="shared" si="28"/>
        <v>0</v>
      </c>
      <c r="AA113" s="76">
        <f t="shared" si="29"/>
        <v>0</v>
      </c>
      <c r="AB113" s="77">
        <f t="shared" si="30"/>
        <v>0</v>
      </c>
      <c r="AC113" s="81">
        <f t="shared" si="33"/>
        <v>0</v>
      </c>
      <c r="AD113" s="63"/>
    </row>
    <row r="114" spans="1:30" ht="15.75" x14ac:dyDescent="0.25">
      <c r="A114" s="54"/>
      <c r="B114" s="55"/>
      <c r="C114" s="55"/>
      <c r="D114" s="56"/>
      <c r="E114" s="57"/>
      <c r="F114" s="57"/>
      <c r="G114" s="58"/>
      <c r="H114" s="58"/>
      <c r="I114" s="59"/>
      <c r="J114" s="59"/>
      <c r="K114" s="69">
        <f t="shared" si="17"/>
        <v>0</v>
      </c>
      <c r="L114" s="70" t="str">
        <f t="shared" si="31"/>
        <v/>
      </c>
      <c r="M114" s="100" t="str">
        <f t="shared" si="18"/>
        <v/>
      </c>
      <c r="N114" s="60"/>
      <c r="O114" s="61" t="s">
        <v>20</v>
      </c>
      <c r="P114" s="71">
        <f t="shared" si="19"/>
        <v>0</v>
      </c>
      <c r="Q114" s="72">
        <f t="shared" si="20"/>
        <v>0</v>
      </c>
      <c r="R114" s="72">
        <f t="shared" si="21"/>
        <v>0</v>
      </c>
      <c r="S114" s="72">
        <f t="shared" si="22"/>
        <v>0</v>
      </c>
      <c r="T114" s="73">
        <f t="shared" si="23"/>
        <v>0</v>
      </c>
      <c r="U114" s="74">
        <f t="shared" si="24"/>
        <v>0</v>
      </c>
      <c r="V114" s="75">
        <f t="shared" si="25"/>
        <v>0</v>
      </c>
      <c r="W114" s="62">
        <f t="shared" si="32"/>
        <v>0</v>
      </c>
      <c r="X114" s="75">
        <f t="shared" si="26"/>
        <v>0</v>
      </c>
      <c r="Y114" s="76">
        <f t="shared" si="27"/>
        <v>0</v>
      </c>
      <c r="Z114" s="75">
        <f t="shared" si="28"/>
        <v>0</v>
      </c>
      <c r="AA114" s="76">
        <f t="shared" si="29"/>
        <v>0</v>
      </c>
      <c r="AB114" s="77">
        <f t="shared" si="30"/>
        <v>0</v>
      </c>
      <c r="AC114" s="81">
        <f t="shared" si="33"/>
        <v>0</v>
      </c>
      <c r="AD114" s="63"/>
    </row>
    <row r="115" spans="1:30" ht="15.75" x14ac:dyDescent="0.25">
      <c r="A115" s="54"/>
      <c r="B115" s="55"/>
      <c r="C115" s="55"/>
      <c r="D115" s="56"/>
      <c r="E115" s="57"/>
      <c r="F115" s="57"/>
      <c r="G115" s="58"/>
      <c r="H115" s="58"/>
      <c r="I115" s="59"/>
      <c r="J115" s="59"/>
      <c r="K115" s="69">
        <f t="shared" si="17"/>
        <v>0</v>
      </c>
      <c r="L115" s="70" t="str">
        <f t="shared" si="31"/>
        <v/>
      </c>
      <c r="M115" s="100" t="str">
        <f t="shared" si="18"/>
        <v/>
      </c>
      <c r="N115" s="60"/>
      <c r="O115" s="61" t="s">
        <v>20</v>
      </c>
      <c r="P115" s="71">
        <f t="shared" si="19"/>
        <v>0</v>
      </c>
      <c r="Q115" s="72">
        <f t="shared" si="20"/>
        <v>0</v>
      </c>
      <c r="R115" s="72">
        <f t="shared" si="21"/>
        <v>0</v>
      </c>
      <c r="S115" s="72">
        <f t="shared" si="22"/>
        <v>0</v>
      </c>
      <c r="T115" s="73">
        <f t="shared" si="23"/>
        <v>0</v>
      </c>
      <c r="U115" s="74">
        <f t="shared" si="24"/>
        <v>0</v>
      </c>
      <c r="V115" s="75">
        <f t="shared" si="25"/>
        <v>0</v>
      </c>
      <c r="W115" s="62">
        <f t="shared" si="32"/>
        <v>0</v>
      </c>
      <c r="X115" s="75">
        <f t="shared" si="26"/>
        <v>0</v>
      </c>
      <c r="Y115" s="76">
        <f t="shared" si="27"/>
        <v>0</v>
      </c>
      <c r="Z115" s="75">
        <f t="shared" si="28"/>
        <v>0</v>
      </c>
      <c r="AA115" s="76">
        <f t="shared" si="29"/>
        <v>0</v>
      </c>
      <c r="AB115" s="77">
        <f t="shared" si="30"/>
        <v>0</v>
      </c>
      <c r="AC115" s="81">
        <f t="shared" si="33"/>
        <v>0</v>
      </c>
      <c r="AD115" s="63"/>
    </row>
    <row r="116" spans="1:30" ht="15.75" x14ac:dyDescent="0.25">
      <c r="A116" s="54"/>
      <c r="B116" s="55"/>
      <c r="C116" s="55"/>
      <c r="D116" s="56"/>
      <c r="E116" s="57"/>
      <c r="F116" s="57"/>
      <c r="G116" s="58"/>
      <c r="H116" s="58"/>
      <c r="I116" s="59"/>
      <c r="J116" s="59"/>
      <c r="K116" s="69">
        <f t="shared" si="17"/>
        <v>0</v>
      </c>
      <c r="L116" s="70" t="str">
        <f t="shared" si="31"/>
        <v/>
      </c>
      <c r="M116" s="100" t="str">
        <f t="shared" si="18"/>
        <v/>
      </c>
      <c r="N116" s="60"/>
      <c r="O116" s="61" t="s">
        <v>20</v>
      </c>
      <c r="P116" s="71">
        <f t="shared" si="19"/>
        <v>0</v>
      </c>
      <c r="Q116" s="72">
        <f t="shared" si="20"/>
        <v>0</v>
      </c>
      <c r="R116" s="72">
        <f t="shared" si="21"/>
        <v>0</v>
      </c>
      <c r="S116" s="72">
        <f t="shared" si="22"/>
        <v>0</v>
      </c>
      <c r="T116" s="73">
        <f t="shared" si="23"/>
        <v>0</v>
      </c>
      <c r="U116" s="74">
        <f t="shared" si="24"/>
        <v>0</v>
      </c>
      <c r="V116" s="75">
        <f t="shared" si="25"/>
        <v>0</v>
      </c>
      <c r="W116" s="62">
        <f t="shared" si="32"/>
        <v>0</v>
      </c>
      <c r="X116" s="75">
        <f t="shared" si="26"/>
        <v>0</v>
      </c>
      <c r="Y116" s="76">
        <f t="shared" si="27"/>
        <v>0</v>
      </c>
      <c r="Z116" s="75">
        <f t="shared" si="28"/>
        <v>0</v>
      </c>
      <c r="AA116" s="76">
        <f t="shared" si="29"/>
        <v>0</v>
      </c>
      <c r="AB116" s="77">
        <f t="shared" si="30"/>
        <v>0</v>
      </c>
      <c r="AC116" s="81">
        <f t="shared" si="33"/>
        <v>0</v>
      </c>
      <c r="AD116" s="63"/>
    </row>
    <row r="117" spans="1:30" ht="15.75" x14ac:dyDescent="0.25">
      <c r="A117" s="54"/>
      <c r="B117" s="55"/>
      <c r="C117" s="55"/>
      <c r="D117" s="56"/>
      <c r="E117" s="57"/>
      <c r="F117" s="57"/>
      <c r="G117" s="58"/>
      <c r="H117" s="58"/>
      <c r="I117" s="59"/>
      <c r="J117" s="59"/>
      <c r="K117" s="69">
        <f t="shared" si="17"/>
        <v>0</v>
      </c>
      <c r="L117" s="70" t="str">
        <f t="shared" si="31"/>
        <v/>
      </c>
      <c r="M117" s="100" t="str">
        <f t="shared" si="18"/>
        <v/>
      </c>
      <c r="N117" s="60"/>
      <c r="O117" s="61" t="s">
        <v>20</v>
      </c>
      <c r="P117" s="71">
        <f t="shared" si="19"/>
        <v>0</v>
      </c>
      <c r="Q117" s="72">
        <f t="shared" si="20"/>
        <v>0</v>
      </c>
      <c r="R117" s="72">
        <f t="shared" si="21"/>
        <v>0</v>
      </c>
      <c r="S117" s="72">
        <f t="shared" si="22"/>
        <v>0</v>
      </c>
      <c r="T117" s="73">
        <f t="shared" si="23"/>
        <v>0</v>
      </c>
      <c r="U117" s="74">
        <f t="shared" si="24"/>
        <v>0</v>
      </c>
      <c r="V117" s="75">
        <f t="shared" si="25"/>
        <v>0</v>
      </c>
      <c r="W117" s="62">
        <f t="shared" si="32"/>
        <v>0</v>
      </c>
      <c r="X117" s="75">
        <f t="shared" si="26"/>
        <v>0</v>
      </c>
      <c r="Y117" s="76">
        <f t="shared" si="27"/>
        <v>0</v>
      </c>
      <c r="Z117" s="75">
        <f t="shared" si="28"/>
        <v>0</v>
      </c>
      <c r="AA117" s="76">
        <f t="shared" si="29"/>
        <v>0</v>
      </c>
      <c r="AB117" s="77">
        <f t="shared" si="30"/>
        <v>0</v>
      </c>
      <c r="AC117" s="81">
        <f t="shared" si="33"/>
        <v>0</v>
      </c>
      <c r="AD117" s="63"/>
    </row>
    <row r="118" spans="1:30" ht="15.75" x14ac:dyDescent="0.25">
      <c r="A118" s="54"/>
      <c r="B118" s="55"/>
      <c r="C118" s="55"/>
      <c r="D118" s="56"/>
      <c r="E118" s="57"/>
      <c r="F118" s="57"/>
      <c r="G118" s="58"/>
      <c r="H118" s="58"/>
      <c r="I118" s="59"/>
      <c r="J118" s="59"/>
      <c r="K118" s="69">
        <f t="shared" si="17"/>
        <v>0</v>
      </c>
      <c r="L118" s="70" t="str">
        <f t="shared" si="31"/>
        <v/>
      </c>
      <c r="M118" s="100" t="str">
        <f t="shared" si="18"/>
        <v/>
      </c>
      <c r="N118" s="60"/>
      <c r="O118" s="61" t="s">
        <v>20</v>
      </c>
      <c r="P118" s="71">
        <f t="shared" si="19"/>
        <v>0</v>
      </c>
      <c r="Q118" s="72">
        <f t="shared" si="20"/>
        <v>0</v>
      </c>
      <c r="R118" s="72">
        <f t="shared" si="21"/>
        <v>0</v>
      </c>
      <c r="S118" s="72">
        <f t="shared" si="22"/>
        <v>0</v>
      </c>
      <c r="T118" s="73">
        <f t="shared" si="23"/>
        <v>0</v>
      </c>
      <c r="U118" s="74">
        <f t="shared" si="24"/>
        <v>0</v>
      </c>
      <c r="V118" s="75">
        <f t="shared" si="25"/>
        <v>0</v>
      </c>
      <c r="W118" s="62">
        <f t="shared" si="32"/>
        <v>0</v>
      </c>
      <c r="X118" s="75">
        <f t="shared" si="26"/>
        <v>0</v>
      </c>
      <c r="Y118" s="76">
        <f t="shared" si="27"/>
        <v>0</v>
      </c>
      <c r="Z118" s="75">
        <f t="shared" si="28"/>
        <v>0</v>
      </c>
      <c r="AA118" s="76">
        <f t="shared" si="29"/>
        <v>0</v>
      </c>
      <c r="AB118" s="77">
        <f t="shared" si="30"/>
        <v>0</v>
      </c>
      <c r="AC118" s="81">
        <f t="shared" si="33"/>
        <v>0</v>
      </c>
      <c r="AD118" s="63"/>
    </row>
    <row r="119" spans="1:30" ht="15.75" x14ac:dyDescent="0.25">
      <c r="A119" s="54"/>
      <c r="B119" s="55"/>
      <c r="C119" s="55"/>
      <c r="D119" s="56"/>
      <c r="E119" s="57"/>
      <c r="F119" s="57"/>
      <c r="G119" s="58"/>
      <c r="H119" s="58"/>
      <c r="I119" s="59"/>
      <c r="J119" s="59"/>
      <c r="K119" s="69">
        <f t="shared" si="17"/>
        <v>0</v>
      </c>
      <c r="L119" s="70" t="str">
        <f t="shared" si="31"/>
        <v/>
      </c>
      <c r="M119" s="100" t="str">
        <f t="shared" si="18"/>
        <v/>
      </c>
      <c r="N119" s="60"/>
      <c r="O119" s="61" t="s">
        <v>20</v>
      </c>
      <c r="P119" s="71">
        <f t="shared" si="19"/>
        <v>0</v>
      </c>
      <c r="Q119" s="72">
        <f t="shared" si="20"/>
        <v>0</v>
      </c>
      <c r="R119" s="72">
        <f t="shared" si="21"/>
        <v>0</v>
      </c>
      <c r="S119" s="72">
        <f t="shared" si="22"/>
        <v>0</v>
      </c>
      <c r="T119" s="73">
        <f t="shared" si="23"/>
        <v>0</v>
      </c>
      <c r="U119" s="74">
        <f t="shared" si="24"/>
        <v>0</v>
      </c>
      <c r="V119" s="75">
        <f t="shared" si="25"/>
        <v>0</v>
      </c>
      <c r="W119" s="62">
        <f t="shared" si="32"/>
        <v>0</v>
      </c>
      <c r="X119" s="75">
        <f t="shared" si="26"/>
        <v>0</v>
      </c>
      <c r="Y119" s="76">
        <f t="shared" si="27"/>
        <v>0</v>
      </c>
      <c r="Z119" s="75">
        <f t="shared" si="28"/>
        <v>0</v>
      </c>
      <c r="AA119" s="76">
        <f t="shared" si="29"/>
        <v>0</v>
      </c>
      <c r="AB119" s="77">
        <f t="shared" si="30"/>
        <v>0</v>
      </c>
      <c r="AC119" s="81">
        <f t="shared" si="33"/>
        <v>0</v>
      </c>
      <c r="AD119" s="63"/>
    </row>
    <row r="120" spans="1:30" ht="15.75" x14ac:dyDescent="0.25">
      <c r="A120" s="54"/>
      <c r="B120" s="55"/>
      <c r="C120" s="55"/>
      <c r="D120" s="56"/>
      <c r="E120" s="57"/>
      <c r="F120" s="57"/>
      <c r="G120" s="58"/>
      <c r="H120" s="58"/>
      <c r="I120" s="59"/>
      <c r="J120" s="59"/>
      <c r="K120" s="69">
        <f t="shared" si="17"/>
        <v>0</v>
      </c>
      <c r="L120" s="70" t="str">
        <f t="shared" si="31"/>
        <v/>
      </c>
      <c r="M120" s="100" t="str">
        <f t="shared" si="18"/>
        <v/>
      </c>
      <c r="N120" s="60"/>
      <c r="O120" s="61" t="s">
        <v>20</v>
      </c>
      <c r="P120" s="71">
        <f t="shared" si="19"/>
        <v>0</v>
      </c>
      <c r="Q120" s="72">
        <f t="shared" si="20"/>
        <v>0</v>
      </c>
      <c r="R120" s="72">
        <f t="shared" si="21"/>
        <v>0</v>
      </c>
      <c r="S120" s="72">
        <f t="shared" si="22"/>
        <v>0</v>
      </c>
      <c r="T120" s="73">
        <f t="shared" si="23"/>
        <v>0</v>
      </c>
      <c r="U120" s="74">
        <f t="shared" si="24"/>
        <v>0</v>
      </c>
      <c r="V120" s="75">
        <f t="shared" si="25"/>
        <v>0</v>
      </c>
      <c r="W120" s="62">
        <f t="shared" si="32"/>
        <v>0</v>
      </c>
      <c r="X120" s="75">
        <f t="shared" si="26"/>
        <v>0</v>
      </c>
      <c r="Y120" s="76">
        <f t="shared" si="27"/>
        <v>0</v>
      </c>
      <c r="Z120" s="75">
        <f t="shared" si="28"/>
        <v>0</v>
      </c>
      <c r="AA120" s="76">
        <f t="shared" si="29"/>
        <v>0</v>
      </c>
      <c r="AB120" s="77">
        <f t="shared" si="30"/>
        <v>0</v>
      </c>
      <c r="AC120" s="81">
        <f t="shared" si="33"/>
        <v>0</v>
      </c>
      <c r="AD120" s="63"/>
    </row>
    <row r="121" spans="1:30" ht="15.75" x14ac:dyDescent="0.25">
      <c r="A121" s="54"/>
      <c r="B121" s="55"/>
      <c r="C121" s="55"/>
      <c r="D121" s="56"/>
      <c r="E121" s="57"/>
      <c r="F121" s="57"/>
      <c r="G121" s="58"/>
      <c r="H121" s="58"/>
      <c r="I121" s="59"/>
      <c r="J121" s="59"/>
      <c r="K121" s="69">
        <f t="shared" si="17"/>
        <v>0</v>
      </c>
      <c r="L121" s="70" t="str">
        <f t="shared" si="31"/>
        <v/>
      </c>
      <c r="M121" s="100" t="str">
        <f t="shared" si="18"/>
        <v/>
      </c>
      <c r="N121" s="60"/>
      <c r="O121" s="61" t="s">
        <v>20</v>
      </c>
      <c r="P121" s="71">
        <f t="shared" si="19"/>
        <v>0</v>
      </c>
      <c r="Q121" s="72">
        <f t="shared" si="20"/>
        <v>0</v>
      </c>
      <c r="R121" s="72">
        <f t="shared" si="21"/>
        <v>0</v>
      </c>
      <c r="S121" s="72">
        <f t="shared" si="22"/>
        <v>0</v>
      </c>
      <c r="T121" s="73">
        <f t="shared" si="23"/>
        <v>0</v>
      </c>
      <c r="U121" s="74">
        <f t="shared" si="24"/>
        <v>0</v>
      </c>
      <c r="V121" s="75">
        <f t="shared" si="25"/>
        <v>0</v>
      </c>
      <c r="W121" s="62">
        <f t="shared" si="32"/>
        <v>0</v>
      </c>
      <c r="X121" s="75">
        <f t="shared" si="26"/>
        <v>0</v>
      </c>
      <c r="Y121" s="76">
        <f t="shared" si="27"/>
        <v>0</v>
      </c>
      <c r="Z121" s="75">
        <f t="shared" si="28"/>
        <v>0</v>
      </c>
      <c r="AA121" s="76">
        <f t="shared" si="29"/>
        <v>0</v>
      </c>
      <c r="AB121" s="77">
        <f t="shared" si="30"/>
        <v>0</v>
      </c>
      <c r="AC121" s="81">
        <f t="shared" si="33"/>
        <v>0</v>
      </c>
      <c r="AD121" s="63"/>
    </row>
    <row r="122" spans="1:30" ht="15.75" x14ac:dyDescent="0.25">
      <c r="A122" s="54"/>
      <c r="B122" s="55"/>
      <c r="C122" s="55"/>
      <c r="D122" s="56"/>
      <c r="E122" s="57"/>
      <c r="F122" s="57"/>
      <c r="G122" s="58"/>
      <c r="H122" s="58"/>
      <c r="I122" s="59"/>
      <c r="J122" s="59"/>
      <c r="K122" s="69">
        <f t="shared" si="17"/>
        <v>0</v>
      </c>
      <c r="L122" s="70" t="str">
        <f t="shared" si="31"/>
        <v/>
      </c>
      <c r="M122" s="100" t="str">
        <f t="shared" si="18"/>
        <v/>
      </c>
      <c r="N122" s="60"/>
      <c r="O122" s="61" t="s">
        <v>20</v>
      </c>
      <c r="P122" s="71">
        <f t="shared" si="19"/>
        <v>0</v>
      </c>
      <c r="Q122" s="72">
        <f t="shared" si="20"/>
        <v>0</v>
      </c>
      <c r="R122" s="72">
        <f t="shared" si="21"/>
        <v>0</v>
      </c>
      <c r="S122" s="72">
        <f t="shared" si="22"/>
        <v>0</v>
      </c>
      <c r="T122" s="73">
        <f t="shared" si="23"/>
        <v>0</v>
      </c>
      <c r="U122" s="74">
        <f t="shared" si="24"/>
        <v>0</v>
      </c>
      <c r="V122" s="75">
        <f t="shared" si="25"/>
        <v>0</v>
      </c>
      <c r="W122" s="62">
        <f t="shared" si="32"/>
        <v>0</v>
      </c>
      <c r="X122" s="75">
        <f t="shared" si="26"/>
        <v>0</v>
      </c>
      <c r="Y122" s="76">
        <f t="shared" si="27"/>
        <v>0</v>
      </c>
      <c r="Z122" s="75">
        <f t="shared" si="28"/>
        <v>0</v>
      </c>
      <c r="AA122" s="76">
        <f t="shared" si="29"/>
        <v>0</v>
      </c>
      <c r="AB122" s="77">
        <f t="shared" si="30"/>
        <v>0</v>
      </c>
      <c r="AC122" s="81">
        <f t="shared" si="33"/>
        <v>0</v>
      </c>
      <c r="AD122" s="63"/>
    </row>
    <row r="123" spans="1:30" ht="15.75" x14ac:dyDescent="0.25">
      <c r="A123" s="54"/>
      <c r="B123" s="55"/>
      <c r="C123" s="55"/>
      <c r="D123" s="56"/>
      <c r="E123" s="57"/>
      <c r="F123" s="57"/>
      <c r="G123" s="58"/>
      <c r="H123" s="58"/>
      <c r="I123" s="59"/>
      <c r="J123" s="59"/>
      <c r="K123" s="69">
        <f t="shared" si="17"/>
        <v>0</v>
      </c>
      <c r="L123" s="70" t="str">
        <f t="shared" si="31"/>
        <v/>
      </c>
      <c r="M123" s="100" t="str">
        <f t="shared" si="18"/>
        <v/>
      </c>
      <c r="N123" s="60"/>
      <c r="O123" s="61" t="s">
        <v>20</v>
      </c>
      <c r="P123" s="71">
        <f t="shared" si="19"/>
        <v>0</v>
      </c>
      <c r="Q123" s="72">
        <f t="shared" si="20"/>
        <v>0</v>
      </c>
      <c r="R123" s="72">
        <f t="shared" si="21"/>
        <v>0</v>
      </c>
      <c r="S123" s="72">
        <f t="shared" si="22"/>
        <v>0</v>
      </c>
      <c r="T123" s="73">
        <f t="shared" si="23"/>
        <v>0</v>
      </c>
      <c r="U123" s="74">
        <f t="shared" si="24"/>
        <v>0</v>
      </c>
      <c r="V123" s="75">
        <f t="shared" si="25"/>
        <v>0</v>
      </c>
      <c r="W123" s="62">
        <f t="shared" si="32"/>
        <v>0</v>
      </c>
      <c r="X123" s="75">
        <f t="shared" si="26"/>
        <v>0</v>
      </c>
      <c r="Y123" s="76">
        <f t="shared" si="27"/>
        <v>0</v>
      </c>
      <c r="Z123" s="75">
        <f t="shared" si="28"/>
        <v>0</v>
      </c>
      <c r="AA123" s="76">
        <f t="shared" si="29"/>
        <v>0</v>
      </c>
      <c r="AB123" s="77">
        <f t="shared" si="30"/>
        <v>0</v>
      </c>
      <c r="AC123" s="81">
        <f t="shared" si="33"/>
        <v>0</v>
      </c>
      <c r="AD123" s="63"/>
    </row>
    <row r="124" spans="1:30" ht="15.75" x14ac:dyDescent="0.25">
      <c r="A124" s="54"/>
      <c r="B124" s="55"/>
      <c r="C124" s="55"/>
      <c r="D124" s="56"/>
      <c r="E124" s="57"/>
      <c r="F124" s="57"/>
      <c r="G124" s="58"/>
      <c r="H124" s="58"/>
      <c r="I124" s="59"/>
      <c r="J124" s="59"/>
      <c r="K124" s="69">
        <f t="shared" si="17"/>
        <v>0</v>
      </c>
      <c r="L124" s="70" t="str">
        <f t="shared" si="31"/>
        <v/>
      </c>
      <c r="M124" s="100" t="str">
        <f t="shared" si="18"/>
        <v/>
      </c>
      <c r="N124" s="60"/>
      <c r="O124" s="61" t="s">
        <v>20</v>
      </c>
      <c r="P124" s="71">
        <f t="shared" si="19"/>
        <v>0</v>
      </c>
      <c r="Q124" s="72">
        <f t="shared" si="20"/>
        <v>0</v>
      </c>
      <c r="R124" s="72">
        <f t="shared" si="21"/>
        <v>0</v>
      </c>
      <c r="S124" s="72">
        <f t="shared" si="22"/>
        <v>0</v>
      </c>
      <c r="T124" s="73">
        <f t="shared" si="23"/>
        <v>0</v>
      </c>
      <c r="U124" s="74">
        <f t="shared" si="24"/>
        <v>0</v>
      </c>
      <c r="V124" s="75">
        <f t="shared" si="25"/>
        <v>0</v>
      </c>
      <c r="W124" s="62">
        <f t="shared" si="32"/>
        <v>0</v>
      </c>
      <c r="X124" s="75">
        <f t="shared" si="26"/>
        <v>0</v>
      </c>
      <c r="Y124" s="76">
        <f t="shared" si="27"/>
        <v>0</v>
      </c>
      <c r="Z124" s="75">
        <f t="shared" si="28"/>
        <v>0</v>
      </c>
      <c r="AA124" s="76">
        <f t="shared" si="29"/>
        <v>0</v>
      </c>
      <c r="AB124" s="77">
        <f t="shared" si="30"/>
        <v>0</v>
      </c>
      <c r="AC124" s="81">
        <f t="shared" si="33"/>
        <v>0</v>
      </c>
      <c r="AD124" s="63"/>
    </row>
    <row r="125" spans="1:30" ht="15.75" x14ac:dyDescent="0.25">
      <c r="A125" s="54"/>
      <c r="B125" s="55"/>
      <c r="C125" s="55"/>
      <c r="D125" s="56"/>
      <c r="E125" s="57"/>
      <c r="F125" s="57"/>
      <c r="G125" s="58"/>
      <c r="H125" s="58"/>
      <c r="I125" s="59"/>
      <c r="J125" s="59"/>
      <c r="K125" s="69">
        <f t="shared" si="17"/>
        <v>0</v>
      </c>
      <c r="L125" s="70" t="str">
        <f t="shared" si="31"/>
        <v/>
      </c>
      <c r="M125" s="100" t="str">
        <f t="shared" si="18"/>
        <v/>
      </c>
      <c r="N125" s="60"/>
      <c r="O125" s="61" t="s">
        <v>20</v>
      </c>
      <c r="P125" s="71">
        <f t="shared" si="19"/>
        <v>0</v>
      </c>
      <c r="Q125" s="72">
        <f t="shared" si="20"/>
        <v>0</v>
      </c>
      <c r="R125" s="72">
        <f t="shared" si="21"/>
        <v>0</v>
      </c>
      <c r="S125" s="72">
        <f t="shared" si="22"/>
        <v>0</v>
      </c>
      <c r="T125" s="73">
        <f t="shared" si="23"/>
        <v>0</v>
      </c>
      <c r="U125" s="74">
        <f t="shared" si="24"/>
        <v>0</v>
      </c>
      <c r="V125" s="75">
        <f t="shared" si="25"/>
        <v>0</v>
      </c>
      <c r="W125" s="62">
        <f t="shared" si="32"/>
        <v>0</v>
      </c>
      <c r="X125" s="75">
        <f t="shared" si="26"/>
        <v>0</v>
      </c>
      <c r="Y125" s="76">
        <f t="shared" si="27"/>
        <v>0</v>
      </c>
      <c r="Z125" s="75">
        <f t="shared" si="28"/>
        <v>0</v>
      </c>
      <c r="AA125" s="76">
        <f t="shared" si="29"/>
        <v>0</v>
      </c>
      <c r="AB125" s="77">
        <f t="shared" si="30"/>
        <v>0</v>
      </c>
      <c r="AC125" s="81">
        <f t="shared" si="33"/>
        <v>0</v>
      </c>
      <c r="AD125" s="63"/>
    </row>
    <row r="126" spans="1:30" ht="15.75" x14ac:dyDescent="0.25">
      <c r="A126" s="54"/>
      <c r="B126" s="55"/>
      <c r="C126" s="55"/>
      <c r="D126" s="56"/>
      <c r="E126" s="57"/>
      <c r="F126" s="57"/>
      <c r="G126" s="58"/>
      <c r="H126" s="58"/>
      <c r="I126" s="59"/>
      <c r="J126" s="59"/>
      <c r="K126" s="69">
        <f t="shared" si="17"/>
        <v>0</v>
      </c>
      <c r="L126" s="70" t="str">
        <f t="shared" si="31"/>
        <v/>
      </c>
      <c r="M126" s="100" t="str">
        <f t="shared" si="18"/>
        <v/>
      </c>
      <c r="N126" s="60"/>
      <c r="O126" s="61" t="s">
        <v>20</v>
      </c>
      <c r="P126" s="71">
        <f t="shared" si="19"/>
        <v>0</v>
      </c>
      <c r="Q126" s="72">
        <f t="shared" si="20"/>
        <v>0</v>
      </c>
      <c r="R126" s="72">
        <f t="shared" si="21"/>
        <v>0</v>
      </c>
      <c r="S126" s="72">
        <f t="shared" si="22"/>
        <v>0</v>
      </c>
      <c r="T126" s="73">
        <f t="shared" si="23"/>
        <v>0</v>
      </c>
      <c r="U126" s="74">
        <f t="shared" si="24"/>
        <v>0</v>
      </c>
      <c r="V126" s="75">
        <f t="shared" si="25"/>
        <v>0</v>
      </c>
      <c r="W126" s="62">
        <f t="shared" si="32"/>
        <v>0</v>
      </c>
      <c r="X126" s="75">
        <f t="shared" si="26"/>
        <v>0</v>
      </c>
      <c r="Y126" s="76">
        <f t="shared" si="27"/>
        <v>0</v>
      </c>
      <c r="Z126" s="75">
        <f t="shared" si="28"/>
        <v>0</v>
      </c>
      <c r="AA126" s="76">
        <f t="shared" si="29"/>
        <v>0</v>
      </c>
      <c r="AB126" s="77">
        <f t="shared" si="30"/>
        <v>0</v>
      </c>
      <c r="AC126" s="81">
        <f t="shared" si="33"/>
        <v>0</v>
      </c>
      <c r="AD126" s="63"/>
    </row>
    <row r="127" spans="1:30" ht="15.75" x14ac:dyDescent="0.25">
      <c r="A127" s="54"/>
      <c r="B127" s="55"/>
      <c r="C127" s="55"/>
      <c r="D127" s="56"/>
      <c r="E127" s="57"/>
      <c r="F127" s="57"/>
      <c r="G127" s="58"/>
      <c r="H127" s="58"/>
      <c r="I127" s="59"/>
      <c r="J127" s="59"/>
      <c r="K127" s="69">
        <f t="shared" si="17"/>
        <v>0</v>
      </c>
      <c r="L127" s="70" t="str">
        <f t="shared" si="31"/>
        <v/>
      </c>
      <c r="M127" s="100" t="str">
        <f t="shared" si="18"/>
        <v/>
      </c>
      <c r="N127" s="60"/>
      <c r="O127" s="61" t="s">
        <v>20</v>
      </c>
      <c r="P127" s="71">
        <f t="shared" si="19"/>
        <v>0</v>
      </c>
      <c r="Q127" s="72">
        <f t="shared" si="20"/>
        <v>0</v>
      </c>
      <c r="R127" s="72">
        <f t="shared" si="21"/>
        <v>0</v>
      </c>
      <c r="S127" s="72">
        <f t="shared" si="22"/>
        <v>0</v>
      </c>
      <c r="T127" s="73">
        <f t="shared" si="23"/>
        <v>0</v>
      </c>
      <c r="U127" s="74">
        <f t="shared" si="24"/>
        <v>0</v>
      </c>
      <c r="V127" s="75">
        <f t="shared" si="25"/>
        <v>0</v>
      </c>
      <c r="W127" s="62">
        <f t="shared" si="32"/>
        <v>0</v>
      </c>
      <c r="X127" s="75">
        <f t="shared" si="26"/>
        <v>0</v>
      </c>
      <c r="Y127" s="76">
        <f t="shared" si="27"/>
        <v>0</v>
      </c>
      <c r="Z127" s="75">
        <f t="shared" si="28"/>
        <v>0</v>
      </c>
      <c r="AA127" s="76">
        <f t="shared" si="29"/>
        <v>0</v>
      </c>
      <c r="AB127" s="77">
        <f t="shared" si="30"/>
        <v>0</v>
      </c>
      <c r="AC127" s="81">
        <f t="shared" si="33"/>
        <v>0</v>
      </c>
      <c r="AD127" s="63"/>
    </row>
    <row r="128" spans="1:30" ht="15.75" x14ac:dyDescent="0.25">
      <c r="A128" s="54"/>
      <c r="B128" s="55"/>
      <c r="C128" s="55"/>
      <c r="D128" s="56"/>
      <c r="E128" s="57"/>
      <c r="F128" s="57"/>
      <c r="G128" s="58"/>
      <c r="H128" s="58"/>
      <c r="I128" s="59"/>
      <c r="J128" s="59"/>
      <c r="K128" s="69">
        <f t="shared" si="17"/>
        <v>0</v>
      </c>
      <c r="L128" s="70" t="str">
        <f t="shared" si="31"/>
        <v/>
      </c>
      <c r="M128" s="100" t="str">
        <f t="shared" si="18"/>
        <v/>
      </c>
      <c r="N128" s="60"/>
      <c r="O128" s="61" t="s">
        <v>20</v>
      </c>
      <c r="P128" s="71">
        <f t="shared" si="19"/>
        <v>0</v>
      </c>
      <c r="Q128" s="72">
        <f t="shared" si="20"/>
        <v>0</v>
      </c>
      <c r="R128" s="72">
        <f t="shared" si="21"/>
        <v>0</v>
      </c>
      <c r="S128" s="72">
        <f t="shared" si="22"/>
        <v>0</v>
      </c>
      <c r="T128" s="73">
        <f t="shared" si="23"/>
        <v>0</v>
      </c>
      <c r="U128" s="74">
        <f t="shared" si="24"/>
        <v>0</v>
      </c>
      <c r="V128" s="75">
        <f t="shared" si="25"/>
        <v>0</v>
      </c>
      <c r="W128" s="62">
        <f t="shared" si="32"/>
        <v>0</v>
      </c>
      <c r="X128" s="75">
        <f t="shared" si="26"/>
        <v>0</v>
      </c>
      <c r="Y128" s="76">
        <f t="shared" si="27"/>
        <v>0</v>
      </c>
      <c r="Z128" s="75">
        <f t="shared" si="28"/>
        <v>0</v>
      </c>
      <c r="AA128" s="76">
        <f t="shared" si="29"/>
        <v>0</v>
      </c>
      <c r="AB128" s="77">
        <f t="shared" si="30"/>
        <v>0</v>
      </c>
      <c r="AC128" s="81">
        <f t="shared" si="33"/>
        <v>0</v>
      </c>
      <c r="AD128" s="63"/>
    </row>
    <row r="129" spans="1:30" ht="15.75" x14ac:dyDescent="0.25">
      <c r="A129" s="54"/>
      <c r="B129" s="55"/>
      <c r="C129" s="55"/>
      <c r="D129" s="56"/>
      <c r="E129" s="57"/>
      <c r="F129" s="57"/>
      <c r="G129" s="58"/>
      <c r="H129" s="58"/>
      <c r="I129" s="59"/>
      <c r="J129" s="59"/>
      <c r="K129" s="69">
        <f t="shared" si="17"/>
        <v>0</v>
      </c>
      <c r="L129" s="70" t="str">
        <f t="shared" si="31"/>
        <v/>
      </c>
      <c r="M129" s="100" t="str">
        <f t="shared" si="18"/>
        <v/>
      </c>
      <c r="N129" s="60"/>
      <c r="O129" s="61" t="s">
        <v>20</v>
      </c>
      <c r="P129" s="71">
        <f t="shared" si="19"/>
        <v>0</v>
      </c>
      <c r="Q129" s="72">
        <f t="shared" si="20"/>
        <v>0</v>
      </c>
      <c r="R129" s="72">
        <f t="shared" si="21"/>
        <v>0</v>
      </c>
      <c r="S129" s="72">
        <f t="shared" si="22"/>
        <v>0</v>
      </c>
      <c r="T129" s="73">
        <f t="shared" si="23"/>
        <v>0</v>
      </c>
      <c r="U129" s="74">
        <f t="shared" si="24"/>
        <v>0</v>
      </c>
      <c r="V129" s="75">
        <f t="shared" si="25"/>
        <v>0</v>
      </c>
      <c r="W129" s="62">
        <f t="shared" si="32"/>
        <v>0</v>
      </c>
      <c r="X129" s="75">
        <f t="shared" si="26"/>
        <v>0</v>
      </c>
      <c r="Y129" s="76">
        <f t="shared" si="27"/>
        <v>0</v>
      </c>
      <c r="Z129" s="75">
        <f t="shared" si="28"/>
        <v>0</v>
      </c>
      <c r="AA129" s="76">
        <f t="shared" si="29"/>
        <v>0</v>
      </c>
      <c r="AB129" s="77">
        <f t="shared" si="30"/>
        <v>0</v>
      </c>
      <c r="AC129" s="81">
        <f t="shared" si="33"/>
        <v>0</v>
      </c>
      <c r="AD129" s="63"/>
    </row>
    <row r="130" spans="1:30" ht="15.75" x14ac:dyDescent="0.25">
      <c r="A130" s="54"/>
      <c r="B130" s="55"/>
      <c r="C130" s="55"/>
      <c r="D130" s="56"/>
      <c r="E130" s="57"/>
      <c r="F130" s="57"/>
      <c r="G130" s="58"/>
      <c r="H130" s="58"/>
      <c r="I130" s="59"/>
      <c r="J130" s="59"/>
      <c r="K130" s="69">
        <f t="shared" si="17"/>
        <v>0</v>
      </c>
      <c r="L130" s="70" t="str">
        <f t="shared" si="31"/>
        <v/>
      </c>
      <c r="M130" s="100" t="str">
        <f t="shared" si="18"/>
        <v/>
      </c>
      <c r="N130" s="60"/>
      <c r="O130" s="61" t="s">
        <v>20</v>
      </c>
      <c r="P130" s="71">
        <f t="shared" si="19"/>
        <v>0</v>
      </c>
      <c r="Q130" s="72">
        <f t="shared" si="20"/>
        <v>0</v>
      </c>
      <c r="R130" s="72">
        <f t="shared" si="21"/>
        <v>0</v>
      </c>
      <c r="S130" s="72">
        <f t="shared" si="22"/>
        <v>0</v>
      </c>
      <c r="T130" s="73">
        <f t="shared" si="23"/>
        <v>0</v>
      </c>
      <c r="U130" s="74">
        <f t="shared" si="24"/>
        <v>0</v>
      </c>
      <c r="V130" s="75">
        <f t="shared" si="25"/>
        <v>0</v>
      </c>
      <c r="W130" s="62">
        <f t="shared" si="32"/>
        <v>0</v>
      </c>
      <c r="X130" s="75">
        <f t="shared" si="26"/>
        <v>0</v>
      </c>
      <c r="Y130" s="76">
        <f t="shared" si="27"/>
        <v>0</v>
      </c>
      <c r="Z130" s="75">
        <f t="shared" si="28"/>
        <v>0</v>
      </c>
      <c r="AA130" s="76">
        <f t="shared" si="29"/>
        <v>0</v>
      </c>
      <c r="AB130" s="77">
        <f t="shared" si="30"/>
        <v>0</v>
      </c>
      <c r="AC130" s="81">
        <f t="shared" si="33"/>
        <v>0</v>
      </c>
      <c r="AD130" s="63"/>
    </row>
    <row r="131" spans="1:30" ht="15.75" x14ac:dyDescent="0.25">
      <c r="A131" s="54"/>
      <c r="B131" s="55"/>
      <c r="C131" s="55"/>
      <c r="D131" s="56"/>
      <c r="E131" s="57"/>
      <c r="F131" s="57"/>
      <c r="G131" s="58"/>
      <c r="H131" s="58"/>
      <c r="I131" s="59"/>
      <c r="J131" s="59"/>
      <c r="K131" s="69">
        <f t="shared" si="17"/>
        <v>0</v>
      </c>
      <c r="L131" s="70" t="str">
        <f t="shared" si="31"/>
        <v/>
      </c>
      <c r="M131" s="100" t="str">
        <f t="shared" si="18"/>
        <v/>
      </c>
      <c r="N131" s="60"/>
      <c r="O131" s="61" t="s">
        <v>20</v>
      </c>
      <c r="P131" s="71">
        <f t="shared" si="19"/>
        <v>0</v>
      </c>
      <c r="Q131" s="72">
        <f t="shared" si="20"/>
        <v>0</v>
      </c>
      <c r="R131" s="72">
        <f t="shared" si="21"/>
        <v>0</v>
      </c>
      <c r="S131" s="72">
        <f t="shared" si="22"/>
        <v>0</v>
      </c>
      <c r="T131" s="73">
        <f t="shared" si="23"/>
        <v>0</v>
      </c>
      <c r="U131" s="74">
        <f t="shared" si="24"/>
        <v>0</v>
      </c>
      <c r="V131" s="75">
        <f t="shared" si="25"/>
        <v>0</v>
      </c>
      <c r="W131" s="62">
        <f t="shared" si="32"/>
        <v>0</v>
      </c>
      <c r="X131" s="75">
        <f t="shared" si="26"/>
        <v>0</v>
      </c>
      <c r="Y131" s="76">
        <f t="shared" si="27"/>
        <v>0</v>
      </c>
      <c r="Z131" s="75">
        <f t="shared" si="28"/>
        <v>0</v>
      </c>
      <c r="AA131" s="76">
        <f t="shared" si="29"/>
        <v>0</v>
      </c>
      <c r="AB131" s="77">
        <f t="shared" si="30"/>
        <v>0</v>
      </c>
      <c r="AC131" s="81">
        <f t="shared" si="33"/>
        <v>0</v>
      </c>
      <c r="AD131" s="63"/>
    </row>
    <row r="132" spans="1:30" ht="15.75" x14ac:dyDescent="0.25">
      <c r="A132" s="54"/>
      <c r="B132" s="55"/>
      <c r="C132" s="55"/>
      <c r="D132" s="56"/>
      <c r="E132" s="57"/>
      <c r="F132" s="57"/>
      <c r="G132" s="58"/>
      <c r="H132" s="58"/>
      <c r="I132" s="59"/>
      <c r="J132" s="59"/>
      <c r="K132" s="69">
        <f t="shared" si="17"/>
        <v>0</v>
      </c>
      <c r="L132" s="70" t="str">
        <f t="shared" si="31"/>
        <v/>
      </c>
      <c r="M132" s="100" t="str">
        <f t="shared" si="18"/>
        <v/>
      </c>
      <c r="N132" s="60"/>
      <c r="O132" s="61" t="s">
        <v>20</v>
      </c>
      <c r="P132" s="71">
        <f t="shared" si="19"/>
        <v>0</v>
      </c>
      <c r="Q132" s="72">
        <f t="shared" si="20"/>
        <v>0</v>
      </c>
      <c r="R132" s="72">
        <f t="shared" si="21"/>
        <v>0</v>
      </c>
      <c r="S132" s="72">
        <f t="shared" si="22"/>
        <v>0</v>
      </c>
      <c r="T132" s="73">
        <f t="shared" si="23"/>
        <v>0</v>
      </c>
      <c r="U132" s="74">
        <f t="shared" si="24"/>
        <v>0</v>
      </c>
      <c r="V132" s="75">
        <f t="shared" si="25"/>
        <v>0</v>
      </c>
      <c r="W132" s="62">
        <f t="shared" si="32"/>
        <v>0</v>
      </c>
      <c r="X132" s="75">
        <f t="shared" si="26"/>
        <v>0</v>
      </c>
      <c r="Y132" s="76">
        <f t="shared" si="27"/>
        <v>0</v>
      </c>
      <c r="Z132" s="75">
        <f t="shared" si="28"/>
        <v>0</v>
      </c>
      <c r="AA132" s="76">
        <f t="shared" si="29"/>
        <v>0</v>
      </c>
      <c r="AB132" s="77">
        <f t="shared" si="30"/>
        <v>0</v>
      </c>
      <c r="AC132" s="81">
        <f t="shared" si="33"/>
        <v>0</v>
      </c>
      <c r="AD132" s="63"/>
    </row>
    <row r="133" spans="1:30" ht="15.75" x14ac:dyDescent="0.25">
      <c r="A133" s="54"/>
      <c r="B133" s="55"/>
      <c r="C133" s="55"/>
      <c r="D133" s="56"/>
      <c r="E133" s="57"/>
      <c r="F133" s="57"/>
      <c r="G133" s="58"/>
      <c r="H133" s="58"/>
      <c r="I133" s="59"/>
      <c r="J133" s="59"/>
      <c r="K133" s="69">
        <f t="shared" si="17"/>
        <v>0</v>
      </c>
      <c r="L133" s="70" t="str">
        <f t="shared" si="31"/>
        <v/>
      </c>
      <c r="M133" s="100" t="str">
        <f t="shared" si="18"/>
        <v/>
      </c>
      <c r="N133" s="60"/>
      <c r="O133" s="61" t="s">
        <v>20</v>
      </c>
      <c r="P133" s="71">
        <f t="shared" si="19"/>
        <v>0</v>
      </c>
      <c r="Q133" s="72">
        <f t="shared" si="20"/>
        <v>0</v>
      </c>
      <c r="R133" s="72">
        <f t="shared" si="21"/>
        <v>0</v>
      </c>
      <c r="S133" s="72">
        <f t="shared" si="22"/>
        <v>0</v>
      </c>
      <c r="T133" s="73">
        <f t="shared" si="23"/>
        <v>0</v>
      </c>
      <c r="U133" s="74">
        <f t="shared" si="24"/>
        <v>0</v>
      </c>
      <c r="V133" s="75">
        <f t="shared" si="25"/>
        <v>0</v>
      </c>
      <c r="W133" s="62">
        <f t="shared" si="32"/>
        <v>0</v>
      </c>
      <c r="X133" s="75">
        <f t="shared" si="26"/>
        <v>0</v>
      </c>
      <c r="Y133" s="76">
        <f t="shared" si="27"/>
        <v>0</v>
      </c>
      <c r="Z133" s="75">
        <f t="shared" si="28"/>
        <v>0</v>
      </c>
      <c r="AA133" s="76">
        <f t="shared" si="29"/>
        <v>0</v>
      </c>
      <c r="AB133" s="77">
        <f t="shared" si="30"/>
        <v>0</v>
      </c>
      <c r="AC133" s="81">
        <f t="shared" si="33"/>
        <v>0</v>
      </c>
      <c r="AD133" s="63"/>
    </row>
    <row r="134" spans="1:30" ht="15.75" x14ac:dyDescent="0.25">
      <c r="A134" s="54"/>
      <c r="B134" s="55"/>
      <c r="C134" s="55"/>
      <c r="D134" s="56"/>
      <c r="E134" s="57"/>
      <c r="F134" s="57"/>
      <c r="G134" s="58"/>
      <c r="H134" s="58"/>
      <c r="I134" s="59"/>
      <c r="J134" s="59"/>
      <c r="K134" s="69">
        <f t="shared" ref="K134:K149" si="34">I134+J134</f>
        <v>0</v>
      </c>
      <c r="L134" s="70" t="str">
        <f t="shared" si="31"/>
        <v/>
      </c>
      <c r="M134" s="100" t="str">
        <f t="shared" ref="M134:M149" si="35">IF(K134&gt;0,(H134-G134+1)-J134,"")</f>
        <v/>
      </c>
      <c r="N134" s="60"/>
      <c r="O134" s="61" t="s">
        <v>20</v>
      </c>
      <c r="P134" s="71">
        <f t="shared" ref="P134:P149" si="36">IF(I134&gt;0,59.2,0)</f>
        <v>0</v>
      </c>
      <c r="Q134" s="72">
        <f t="shared" ref="Q134:Q149" si="37">IF(J134&gt;0,45.71,0)</f>
        <v>0</v>
      </c>
      <c r="R134" s="72">
        <f t="shared" ref="R134:R149" si="38">ROUND(I134*P134,2)</f>
        <v>0</v>
      </c>
      <c r="S134" s="72">
        <f t="shared" ref="S134:S149" si="39">ROUND(J134*Q134,2)</f>
        <v>0</v>
      </c>
      <c r="T134" s="73">
        <f t="shared" ref="T134:T149" si="40">ROUND(R134+S134,2)</f>
        <v>0</v>
      </c>
      <c r="U134" s="74">
        <f t="shared" ref="U134:U149" si="41">IF(N134=0,0,IF((N134&lt;5000),5000,N134))</f>
        <v>0</v>
      </c>
      <c r="V134" s="75">
        <f t="shared" ref="V134:V149" si="42">IF(U134=0,0,ROUND((U134-5000)/(20000-5000),2))</f>
        <v>0</v>
      </c>
      <c r="W134" s="62">
        <f t="shared" si="32"/>
        <v>0</v>
      </c>
      <c r="X134" s="75">
        <f t="shared" ref="X134:X149" si="43">IF(I134&gt;0,ROUND((V134*(P134-W134)+W134),2),0)</f>
        <v>0</v>
      </c>
      <c r="Y134" s="76">
        <f t="shared" ref="Y134:Y149" si="44">IF(I134&gt;0,ROUND(P134-X134,2),0)</f>
        <v>0</v>
      </c>
      <c r="Z134" s="75">
        <f t="shared" ref="Z134:Z149" si="45">IF(J134&gt;0,(ROUND((V134*(Q134-W134)+W134),2)),0)</f>
        <v>0</v>
      </c>
      <c r="AA134" s="76">
        <f t="shared" ref="AA134:AA149" si="46">IF(J134&gt;0,(ROUND(Q134-Z134,2)),0)</f>
        <v>0</v>
      </c>
      <c r="AB134" s="77">
        <f t="shared" ref="AB134:AB149" si="47">ROUND((X134*I134)+(Z134*J134),2)</f>
        <v>0</v>
      </c>
      <c r="AC134" s="81">
        <f t="shared" si="33"/>
        <v>0</v>
      </c>
      <c r="AD134" s="63"/>
    </row>
    <row r="135" spans="1:30" ht="15.75" x14ac:dyDescent="0.25">
      <c r="A135" s="54"/>
      <c r="B135" s="55"/>
      <c r="C135" s="55"/>
      <c r="D135" s="56"/>
      <c r="E135" s="57"/>
      <c r="F135" s="57"/>
      <c r="G135" s="58"/>
      <c r="H135" s="58"/>
      <c r="I135" s="59"/>
      <c r="J135" s="59"/>
      <c r="K135" s="69">
        <f t="shared" si="34"/>
        <v>0</v>
      </c>
      <c r="L135" s="70" t="str">
        <f t="shared" ref="L135:L149" si="48">IF(K135&gt;0,IF(K135&gt;(H135-G135+1),"Errore n. Giorni!MAX 366",IF((H135-G135+1)=K135,"ok","")),"")</f>
        <v/>
      </c>
      <c r="M135" s="100" t="str">
        <f t="shared" si="35"/>
        <v/>
      </c>
      <c r="N135" s="60"/>
      <c r="O135" s="61" t="s">
        <v>20</v>
      </c>
      <c r="P135" s="71">
        <f t="shared" si="36"/>
        <v>0</v>
      </c>
      <c r="Q135" s="72">
        <f t="shared" si="37"/>
        <v>0</v>
      </c>
      <c r="R135" s="72">
        <f t="shared" si="38"/>
        <v>0</v>
      </c>
      <c r="S135" s="72">
        <f t="shared" si="39"/>
        <v>0</v>
      </c>
      <c r="T135" s="73">
        <f t="shared" si="40"/>
        <v>0</v>
      </c>
      <c r="U135" s="74">
        <f t="shared" si="41"/>
        <v>0</v>
      </c>
      <c r="V135" s="75">
        <f t="shared" si="42"/>
        <v>0</v>
      </c>
      <c r="W135" s="62">
        <f t="shared" ref="W135:W149" si="49">IF(O135="NO",0,IF(O135="SI",17.06,0))</f>
        <v>0</v>
      </c>
      <c r="X135" s="75">
        <f t="shared" si="43"/>
        <v>0</v>
      </c>
      <c r="Y135" s="76">
        <f t="shared" si="44"/>
        <v>0</v>
      </c>
      <c r="Z135" s="75">
        <f t="shared" si="45"/>
        <v>0</v>
      </c>
      <c r="AA135" s="76">
        <f t="shared" si="46"/>
        <v>0</v>
      </c>
      <c r="AB135" s="77">
        <f t="shared" si="47"/>
        <v>0</v>
      </c>
      <c r="AC135" s="81">
        <f t="shared" ref="AC135:AC149" si="50">IF(K135&gt;0,IF(N135="","Inserire Isee in colonna N",ROUND((Y135*I135)+(AA135*J135),2)),0)</f>
        <v>0</v>
      </c>
      <c r="AD135" s="63"/>
    </row>
    <row r="136" spans="1:30" ht="15.75" x14ac:dyDescent="0.25">
      <c r="A136" s="54"/>
      <c r="B136" s="55"/>
      <c r="C136" s="55"/>
      <c r="D136" s="56"/>
      <c r="E136" s="57"/>
      <c r="F136" s="57"/>
      <c r="G136" s="58"/>
      <c r="H136" s="58"/>
      <c r="I136" s="59"/>
      <c r="J136" s="59"/>
      <c r="K136" s="69">
        <f t="shared" si="34"/>
        <v>0</v>
      </c>
      <c r="L136" s="70" t="str">
        <f t="shared" si="48"/>
        <v/>
      </c>
      <c r="M136" s="100" t="str">
        <f t="shared" si="35"/>
        <v/>
      </c>
      <c r="N136" s="60"/>
      <c r="O136" s="61" t="s">
        <v>20</v>
      </c>
      <c r="P136" s="71">
        <f t="shared" si="36"/>
        <v>0</v>
      </c>
      <c r="Q136" s="72">
        <f t="shared" si="37"/>
        <v>0</v>
      </c>
      <c r="R136" s="72">
        <f t="shared" si="38"/>
        <v>0</v>
      </c>
      <c r="S136" s="72">
        <f t="shared" si="39"/>
        <v>0</v>
      </c>
      <c r="T136" s="73">
        <f t="shared" si="40"/>
        <v>0</v>
      </c>
      <c r="U136" s="74">
        <f t="shared" si="41"/>
        <v>0</v>
      </c>
      <c r="V136" s="75">
        <f t="shared" si="42"/>
        <v>0</v>
      </c>
      <c r="W136" s="62">
        <f t="shared" si="49"/>
        <v>0</v>
      </c>
      <c r="X136" s="75">
        <f t="shared" si="43"/>
        <v>0</v>
      </c>
      <c r="Y136" s="76">
        <f t="shared" si="44"/>
        <v>0</v>
      </c>
      <c r="Z136" s="75">
        <f t="shared" si="45"/>
        <v>0</v>
      </c>
      <c r="AA136" s="76">
        <f t="shared" si="46"/>
        <v>0</v>
      </c>
      <c r="AB136" s="77">
        <f t="shared" si="47"/>
        <v>0</v>
      </c>
      <c r="AC136" s="81">
        <f t="shared" si="50"/>
        <v>0</v>
      </c>
      <c r="AD136" s="63"/>
    </row>
    <row r="137" spans="1:30" ht="15.75" x14ac:dyDescent="0.25">
      <c r="A137" s="54"/>
      <c r="B137" s="55"/>
      <c r="C137" s="55"/>
      <c r="D137" s="56"/>
      <c r="E137" s="57"/>
      <c r="F137" s="57"/>
      <c r="G137" s="58"/>
      <c r="H137" s="58"/>
      <c r="I137" s="59"/>
      <c r="J137" s="59"/>
      <c r="K137" s="69">
        <f t="shared" si="34"/>
        <v>0</v>
      </c>
      <c r="L137" s="70" t="str">
        <f t="shared" si="48"/>
        <v/>
      </c>
      <c r="M137" s="100" t="str">
        <f t="shared" si="35"/>
        <v/>
      </c>
      <c r="N137" s="60"/>
      <c r="O137" s="61" t="s">
        <v>20</v>
      </c>
      <c r="P137" s="71">
        <f t="shared" si="36"/>
        <v>0</v>
      </c>
      <c r="Q137" s="72">
        <f t="shared" si="37"/>
        <v>0</v>
      </c>
      <c r="R137" s="72">
        <f t="shared" si="38"/>
        <v>0</v>
      </c>
      <c r="S137" s="72">
        <f t="shared" si="39"/>
        <v>0</v>
      </c>
      <c r="T137" s="73">
        <f t="shared" si="40"/>
        <v>0</v>
      </c>
      <c r="U137" s="74">
        <f t="shared" si="41"/>
        <v>0</v>
      </c>
      <c r="V137" s="75">
        <f t="shared" si="42"/>
        <v>0</v>
      </c>
      <c r="W137" s="62">
        <f t="shared" si="49"/>
        <v>0</v>
      </c>
      <c r="X137" s="75">
        <f t="shared" si="43"/>
        <v>0</v>
      </c>
      <c r="Y137" s="76">
        <f t="shared" si="44"/>
        <v>0</v>
      </c>
      <c r="Z137" s="75">
        <f t="shared" si="45"/>
        <v>0</v>
      </c>
      <c r="AA137" s="76">
        <f t="shared" si="46"/>
        <v>0</v>
      </c>
      <c r="AB137" s="77">
        <f t="shared" si="47"/>
        <v>0</v>
      </c>
      <c r="AC137" s="81">
        <f t="shared" si="50"/>
        <v>0</v>
      </c>
      <c r="AD137" s="63"/>
    </row>
    <row r="138" spans="1:30" ht="15.75" x14ac:dyDescent="0.25">
      <c r="A138" s="54"/>
      <c r="B138" s="55"/>
      <c r="C138" s="55"/>
      <c r="D138" s="56"/>
      <c r="E138" s="57"/>
      <c r="F138" s="57"/>
      <c r="G138" s="58"/>
      <c r="H138" s="58"/>
      <c r="I138" s="59"/>
      <c r="J138" s="59"/>
      <c r="K138" s="69">
        <f t="shared" si="34"/>
        <v>0</v>
      </c>
      <c r="L138" s="70" t="str">
        <f t="shared" si="48"/>
        <v/>
      </c>
      <c r="M138" s="100" t="str">
        <f t="shared" si="35"/>
        <v/>
      </c>
      <c r="N138" s="60"/>
      <c r="O138" s="61" t="s">
        <v>20</v>
      </c>
      <c r="P138" s="71">
        <f t="shared" si="36"/>
        <v>0</v>
      </c>
      <c r="Q138" s="72">
        <f t="shared" si="37"/>
        <v>0</v>
      </c>
      <c r="R138" s="72">
        <f t="shared" si="38"/>
        <v>0</v>
      </c>
      <c r="S138" s="72">
        <f t="shared" si="39"/>
        <v>0</v>
      </c>
      <c r="T138" s="73">
        <f t="shared" si="40"/>
        <v>0</v>
      </c>
      <c r="U138" s="74">
        <f t="shared" si="41"/>
        <v>0</v>
      </c>
      <c r="V138" s="75">
        <f t="shared" si="42"/>
        <v>0</v>
      </c>
      <c r="W138" s="62">
        <f t="shared" si="49"/>
        <v>0</v>
      </c>
      <c r="X138" s="75">
        <f t="shared" si="43"/>
        <v>0</v>
      </c>
      <c r="Y138" s="76">
        <f t="shared" si="44"/>
        <v>0</v>
      </c>
      <c r="Z138" s="75">
        <f t="shared" si="45"/>
        <v>0</v>
      </c>
      <c r="AA138" s="76">
        <f t="shared" si="46"/>
        <v>0</v>
      </c>
      <c r="AB138" s="77">
        <f t="shared" si="47"/>
        <v>0</v>
      </c>
      <c r="AC138" s="81">
        <f t="shared" si="50"/>
        <v>0</v>
      </c>
      <c r="AD138" s="63"/>
    </row>
    <row r="139" spans="1:30" ht="15.75" x14ac:dyDescent="0.25">
      <c r="A139" s="54"/>
      <c r="B139" s="55"/>
      <c r="C139" s="55"/>
      <c r="D139" s="56"/>
      <c r="E139" s="57"/>
      <c r="F139" s="57"/>
      <c r="G139" s="58"/>
      <c r="H139" s="58"/>
      <c r="I139" s="59"/>
      <c r="J139" s="59"/>
      <c r="K139" s="69">
        <f t="shared" si="34"/>
        <v>0</v>
      </c>
      <c r="L139" s="70" t="str">
        <f t="shared" si="48"/>
        <v/>
      </c>
      <c r="M139" s="100" t="str">
        <f t="shared" si="35"/>
        <v/>
      </c>
      <c r="N139" s="60"/>
      <c r="O139" s="61" t="s">
        <v>20</v>
      </c>
      <c r="P139" s="71">
        <f t="shared" si="36"/>
        <v>0</v>
      </c>
      <c r="Q139" s="72">
        <f t="shared" si="37"/>
        <v>0</v>
      </c>
      <c r="R139" s="72">
        <f t="shared" si="38"/>
        <v>0</v>
      </c>
      <c r="S139" s="72">
        <f t="shared" si="39"/>
        <v>0</v>
      </c>
      <c r="T139" s="73">
        <f t="shared" si="40"/>
        <v>0</v>
      </c>
      <c r="U139" s="74">
        <f t="shared" si="41"/>
        <v>0</v>
      </c>
      <c r="V139" s="75">
        <f t="shared" si="42"/>
        <v>0</v>
      </c>
      <c r="W139" s="62">
        <f t="shared" si="49"/>
        <v>0</v>
      </c>
      <c r="X139" s="75">
        <f t="shared" si="43"/>
        <v>0</v>
      </c>
      <c r="Y139" s="76">
        <f t="shared" si="44"/>
        <v>0</v>
      </c>
      <c r="Z139" s="75">
        <f t="shared" si="45"/>
        <v>0</v>
      </c>
      <c r="AA139" s="76">
        <f t="shared" si="46"/>
        <v>0</v>
      </c>
      <c r="AB139" s="77">
        <f t="shared" si="47"/>
        <v>0</v>
      </c>
      <c r="AC139" s="81">
        <f t="shared" si="50"/>
        <v>0</v>
      </c>
      <c r="AD139" s="63"/>
    </row>
    <row r="140" spans="1:30" ht="15.75" x14ac:dyDescent="0.25">
      <c r="A140" s="54"/>
      <c r="B140" s="55"/>
      <c r="C140" s="55"/>
      <c r="D140" s="56"/>
      <c r="E140" s="57"/>
      <c r="F140" s="57"/>
      <c r="G140" s="58"/>
      <c r="H140" s="58"/>
      <c r="I140" s="59"/>
      <c r="J140" s="59"/>
      <c r="K140" s="69">
        <f t="shared" si="34"/>
        <v>0</v>
      </c>
      <c r="L140" s="70" t="str">
        <f t="shared" si="48"/>
        <v/>
      </c>
      <c r="M140" s="100" t="str">
        <f t="shared" si="35"/>
        <v/>
      </c>
      <c r="N140" s="60"/>
      <c r="O140" s="61" t="s">
        <v>20</v>
      </c>
      <c r="P140" s="71">
        <f t="shared" si="36"/>
        <v>0</v>
      </c>
      <c r="Q140" s="72">
        <f t="shared" si="37"/>
        <v>0</v>
      </c>
      <c r="R140" s="72">
        <f t="shared" si="38"/>
        <v>0</v>
      </c>
      <c r="S140" s="72">
        <f t="shared" si="39"/>
        <v>0</v>
      </c>
      <c r="T140" s="73">
        <f t="shared" si="40"/>
        <v>0</v>
      </c>
      <c r="U140" s="74">
        <f t="shared" si="41"/>
        <v>0</v>
      </c>
      <c r="V140" s="75">
        <f t="shared" si="42"/>
        <v>0</v>
      </c>
      <c r="W140" s="62">
        <f t="shared" si="49"/>
        <v>0</v>
      </c>
      <c r="X140" s="75">
        <f t="shared" si="43"/>
        <v>0</v>
      </c>
      <c r="Y140" s="76">
        <f t="shared" si="44"/>
        <v>0</v>
      </c>
      <c r="Z140" s="75">
        <f t="shared" si="45"/>
        <v>0</v>
      </c>
      <c r="AA140" s="76">
        <f t="shared" si="46"/>
        <v>0</v>
      </c>
      <c r="AB140" s="77">
        <f t="shared" si="47"/>
        <v>0</v>
      </c>
      <c r="AC140" s="81">
        <f t="shared" si="50"/>
        <v>0</v>
      </c>
      <c r="AD140" s="63"/>
    </row>
    <row r="141" spans="1:30" ht="15.75" x14ac:dyDescent="0.25">
      <c r="A141" s="54"/>
      <c r="B141" s="55"/>
      <c r="C141" s="55"/>
      <c r="D141" s="56"/>
      <c r="E141" s="57"/>
      <c r="F141" s="57"/>
      <c r="G141" s="58"/>
      <c r="H141" s="58"/>
      <c r="I141" s="59"/>
      <c r="J141" s="59"/>
      <c r="K141" s="69">
        <f t="shared" si="34"/>
        <v>0</v>
      </c>
      <c r="L141" s="70" t="str">
        <f t="shared" si="48"/>
        <v/>
      </c>
      <c r="M141" s="100" t="str">
        <f t="shared" si="35"/>
        <v/>
      </c>
      <c r="N141" s="60"/>
      <c r="O141" s="61" t="s">
        <v>20</v>
      </c>
      <c r="P141" s="71">
        <f t="shared" si="36"/>
        <v>0</v>
      </c>
      <c r="Q141" s="72">
        <f t="shared" si="37"/>
        <v>0</v>
      </c>
      <c r="R141" s="72">
        <f t="shared" si="38"/>
        <v>0</v>
      </c>
      <c r="S141" s="72">
        <f t="shared" si="39"/>
        <v>0</v>
      </c>
      <c r="T141" s="73">
        <f t="shared" si="40"/>
        <v>0</v>
      </c>
      <c r="U141" s="74">
        <f t="shared" si="41"/>
        <v>0</v>
      </c>
      <c r="V141" s="75">
        <f t="shared" si="42"/>
        <v>0</v>
      </c>
      <c r="W141" s="62">
        <f t="shared" si="49"/>
        <v>0</v>
      </c>
      <c r="X141" s="75">
        <f t="shared" si="43"/>
        <v>0</v>
      </c>
      <c r="Y141" s="76">
        <f t="shared" si="44"/>
        <v>0</v>
      </c>
      <c r="Z141" s="75">
        <f t="shared" si="45"/>
        <v>0</v>
      </c>
      <c r="AA141" s="76">
        <f t="shared" si="46"/>
        <v>0</v>
      </c>
      <c r="AB141" s="77">
        <f t="shared" si="47"/>
        <v>0</v>
      </c>
      <c r="AC141" s="81">
        <f t="shared" si="50"/>
        <v>0</v>
      </c>
      <c r="AD141" s="63"/>
    </row>
    <row r="142" spans="1:30" ht="15.75" x14ac:dyDescent="0.25">
      <c r="A142" s="54"/>
      <c r="B142" s="55"/>
      <c r="C142" s="55"/>
      <c r="D142" s="56"/>
      <c r="E142" s="57"/>
      <c r="F142" s="57"/>
      <c r="G142" s="58"/>
      <c r="H142" s="58"/>
      <c r="I142" s="59"/>
      <c r="J142" s="59"/>
      <c r="K142" s="69">
        <f t="shared" si="34"/>
        <v>0</v>
      </c>
      <c r="L142" s="70" t="str">
        <f t="shared" si="48"/>
        <v/>
      </c>
      <c r="M142" s="100" t="str">
        <f t="shared" si="35"/>
        <v/>
      </c>
      <c r="N142" s="60"/>
      <c r="O142" s="61" t="s">
        <v>20</v>
      </c>
      <c r="P142" s="71">
        <f t="shared" si="36"/>
        <v>0</v>
      </c>
      <c r="Q142" s="72">
        <f t="shared" si="37"/>
        <v>0</v>
      </c>
      <c r="R142" s="72">
        <f t="shared" si="38"/>
        <v>0</v>
      </c>
      <c r="S142" s="72">
        <f t="shared" si="39"/>
        <v>0</v>
      </c>
      <c r="T142" s="73">
        <f t="shared" si="40"/>
        <v>0</v>
      </c>
      <c r="U142" s="74">
        <f t="shared" si="41"/>
        <v>0</v>
      </c>
      <c r="V142" s="75">
        <f t="shared" si="42"/>
        <v>0</v>
      </c>
      <c r="W142" s="62">
        <f t="shared" si="49"/>
        <v>0</v>
      </c>
      <c r="X142" s="75">
        <f t="shared" si="43"/>
        <v>0</v>
      </c>
      <c r="Y142" s="76">
        <f t="shared" si="44"/>
        <v>0</v>
      </c>
      <c r="Z142" s="75">
        <f t="shared" si="45"/>
        <v>0</v>
      </c>
      <c r="AA142" s="76">
        <f t="shared" si="46"/>
        <v>0</v>
      </c>
      <c r="AB142" s="77">
        <f t="shared" si="47"/>
        <v>0</v>
      </c>
      <c r="AC142" s="81">
        <f t="shared" si="50"/>
        <v>0</v>
      </c>
      <c r="AD142" s="63"/>
    </row>
    <row r="143" spans="1:30" ht="15.75" x14ac:dyDescent="0.25">
      <c r="A143" s="54"/>
      <c r="B143" s="55"/>
      <c r="C143" s="55"/>
      <c r="D143" s="56"/>
      <c r="E143" s="57"/>
      <c r="F143" s="57"/>
      <c r="G143" s="58"/>
      <c r="H143" s="58"/>
      <c r="I143" s="59"/>
      <c r="J143" s="59"/>
      <c r="K143" s="69">
        <f t="shared" si="34"/>
        <v>0</v>
      </c>
      <c r="L143" s="70" t="str">
        <f t="shared" si="48"/>
        <v/>
      </c>
      <c r="M143" s="100" t="str">
        <f t="shared" si="35"/>
        <v/>
      </c>
      <c r="N143" s="60"/>
      <c r="O143" s="61" t="s">
        <v>20</v>
      </c>
      <c r="P143" s="71">
        <f t="shared" si="36"/>
        <v>0</v>
      </c>
      <c r="Q143" s="72">
        <f t="shared" si="37"/>
        <v>0</v>
      </c>
      <c r="R143" s="72">
        <f t="shared" si="38"/>
        <v>0</v>
      </c>
      <c r="S143" s="72">
        <f t="shared" si="39"/>
        <v>0</v>
      </c>
      <c r="T143" s="73">
        <f t="shared" si="40"/>
        <v>0</v>
      </c>
      <c r="U143" s="74">
        <f t="shared" si="41"/>
        <v>0</v>
      </c>
      <c r="V143" s="75">
        <f t="shared" si="42"/>
        <v>0</v>
      </c>
      <c r="W143" s="62">
        <f t="shared" si="49"/>
        <v>0</v>
      </c>
      <c r="X143" s="75">
        <f t="shared" si="43"/>
        <v>0</v>
      </c>
      <c r="Y143" s="76">
        <f t="shared" si="44"/>
        <v>0</v>
      </c>
      <c r="Z143" s="75">
        <f t="shared" si="45"/>
        <v>0</v>
      </c>
      <c r="AA143" s="76">
        <f t="shared" si="46"/>
        <v>0</v>
      </c>
      <c r="AB143" s="77">
        <f t="shared" si="47"/>
        <v>0</v>
      </c>
      <c r="AC143" s="81">
        <f t="shared" si="50"/>
        <v>0</v>
      </c>
      <c r="AD143" s="63"/>
    </row>
    <row r="144" spans="1:30" ht="15.75" x14ac:dyDescent="0.25">
      <c r="A144" s="54"/>
      <c r="B144" s="55"/>
      <c r="C144" s="55"/>
      <c r="D144" s="56"/>
      <c r="E144" s="57"/>
      <c r="F144" s="57"/>
      <c r="G144" s="58"/>
      <c r="H144" s="58"/>
      <c r="I144" s="59"/>
      <c r="J144" s="59"/>
      <c r="K144" s="69">
        <f t="shared" si="34"/>
        <v>0</v>
      </c>
      <c r="L144" s="70" t="str">
        <f t="shared" si="48"/>
        <v/>
      </c>
      <c r="M144" s="100" t="str">
        <f t="shared" si="35"/>
        <v/>
      </c>
      <c r="N144" s="60"/>
      <c r="O144" s="61" t="s">
        <v>20</v>
      </c>
      <c r="P144" s="71">
        <f t="shared" si="36"/>
        <v>0</v>
      </c>
      <c r="Q144" s="72">
        <f t="shared" si="37"/>
        <v>0</v>
      </c>
      <c r="R144" s="72">
        <f t="shared" si="38"/>
        <v>0</v>
      </c>
      <c r="S144" s="72">
        <f t="shared" si="39"/>
        <v>0</v>
      </c>
      <c r="T144" s="73">
        <f t="shared" si="40"/>
        <v>0</v>
      </c>
      <c r="U144" s="74">
        <f t="shared" si="41"/>
        <v>0</v>
      </c>
      <c r="V144" s="75">
        <f t="shared" si="42"/>
        <v>0</v>
      </c>
      <c r="W144" s="62">
        <f t="shared" si="49"/>
        <v>0</v>
      </c>
      <c r="X144" s="75">
        <f t="shared" si="43"/>
        <v>0</v>
      </c>
      <c r="Y144" s="76">
        <f t="shared" si="44"/>
        <v>0</v>
      </c>
      <c r="Z144" s="75">
        <f t="shared" si="45"/>
        <v>0</v>
      </c>
      <c r="AA144" s="76">
        <f t="shared" si="46"/>
        <v>0</v>
      </c>
      <c r="AB144" s="77">
        <f t="shared" si="47"/>
        <v>0</v>
      </c>
      <c r="AC144" s="81">
        <f t="shared" si="50"/>
        <v>0</v>
      </c>
      <c r="AD144" s="63"/>
    </row>
    <row r="145" spans="1:30" ht="15.75" x14ac:dyDescent="0.25">
      <c r="A145" s="54"/>
      <c r="B145" s="55"/>
      <c r="C145" s="55"/>
      <c r="D145" s="56"/>
      <c r="E145" s="57"/>
      <c r="F145" s="57"/>
      <c r="G145" s="58"/>
      <c r="H145" s="58"/>
      <c r="I145" s="59"/>
      <c r="J145" s="59"/>
      <c r="K145" s="69">
        <f t="shared" si="34"/>
        <v>0</v>
      </c>
      <c r="L145" s="70" t="str">
        <f t="shared" si="48"/>
        <v/>
      </c>
      <c r="M145" s="100" t="str">
        <f t="shared" si="35"/>
        <v/>
      </c>
      <c r="N145" s="60"/>
      <c r="O145" s="61" t="s">
        <v>20</v>
      </c>
      <c r="P145" s="71">
        <f t="shared" si="36"/>
        <v>0</v>
      </c>
      <c r="Q145" s="72">
        <f t="shared" si="37"/>
        <v>0</v>
      </c>
      <c r="R145" s="72">
        <f t="shared" si="38"/>
        <v>0</v>
      </c>
      <c r="S145" s="72">
        <f t="shared" si="39"/>
        <v>0</v>
      </c>
      <c r="T145" s="73">
        <f t="shared" si="40"/>
        <v>0</v>
      </c>
      <c r="U145" s="74">
        <f t="shared" si="41"/>
        <v>0</v>
      </c>
      <c r="V145" s="75">
        <f t="shared" si="42"/>
        <v>0</v>
      </c>
      <c r="W145" s="62">
        <f t="shared" si="49"/>
        <v>0</v>
      </c>
      <c r="X145" s="75">
        <f t="shared" si="43"/>
        <v>0</v>
      </c>
      <c r="Y145" s="76">
        <f t="shared" si="44"/>
        <v>0</v>
      </c>
      <c r="Z145" s="75">
        <f t="shared" si="45"/>
        <v>0</v>
      </c>
      <c r="AA145" s="76">
        <f t="shared" si="46"/>
        <v>0</v>
      </c>
      <c r="AB145" s="77">
        <f t="shared" si="47"/>
        <v>0</v>
      </c>
      <c r="AC145" s="81">
        <f t="shared" si="50"/>
        <v>0</v>
      </c>
      <c r="AD145" s="63"/>
    </row>
    <row r="146" spans="1:30" ht="15.75" x14ac:dyDescent="0.25">
      <c r="A146" s="54"/>
      <c r="B146" s="55"/>
      <c r="C146" s="55"/>
      <c r="D146" s="56"/>
      <c r="E146" s="57"/>
      <c r="F146" s="57"/>
      <c r="G146" s="58"/>
      <c r="H146" s="58"/>
      <c r="I146" s="59"/>
      <c r="J146" s="59"/>
      <c r="K146" s="69">
        <f t="shared" si="34"/>
        <v>0</v>
      </c>
      <c r="L146" s="70" t="str">
        <f t="shared" si="48"/>
        <v/>
      </c>
      <c r="M146" s="100" t="str">
        <f t="shared" si="35"/>
        <v/>
      </c>
      <c r="N146" s="60"/>
      <c r="O146" s="61" t="s">
        <v>20</v>
      </c>
      <c r="P146" s="71">
        <f t="shared" si="36"/>
        <v>0</v>
      </c>
      <c r="Q146" s="72">
        <f t="shared" si="37"/>
        <v>0</v>
      </c>
      <c r="R146" s="72">
        <f t="shared" si="38"/>
        <v>0</v>
      </c>
      <c r="S146" s="72">
        <f t="shared" si="39"/>
        <v>0</v>
      </c>
      <c r="T146" s="73">
        <f t="shared" si="40"/>
        <v>0</v>
      </c>
      <c r="U146" s="74">
        <f t="shared" si="41"/>
        <v>0</v>
      </c>
      <c r="V146" s="75">
        <f t="shared" si="42"/>
        <v>0</v>
      </c>
      <c r="W146" s="62">
        <f t="shared" si="49"/>
        <v>0</v>
      </c>
      <c r="X146" s="75">
        <f t="shared" si="43"/>
        <v>0</v>
      </c>
      <c r="Y146" s="76">
        <f t="shared" si="44"/>
        <v>0</v>
      </c>
      <c r="Z146" s="75">
        <f t="shared" si="45"/>
        <v>0</v>
      </c>
      <c r="AA146" s="76">
        <f t="shared" si="46"/>
        <v>0</v>
      </c>
      <c r="AB146" s="77">
        <f t="shared" si="47"/>
        <v>0</v>
      </c>
      <c r="AC146" s="81">
        <f t="shared" si="50"/>
        <v>0</v>
      </c>
      <c r="AD146" s="63"/>
    </row>
    <row r="147" spans="1:30" ht="15.75" x14ac:dyDescent="0.25">
      <c r="A147" s="54"/>
      <c r="B147" s="55"/>
      <c r="C147" s="55"/>
      <c r="D147" s="56"/>
      <c r="E147" s="57"/>
      <c r="F147" s="57"/>
      <c r="G147" s="58"/>
      <c r="H147" s="58"/>
      <c r="I147" s="59"/>
      <c r="J147" s="59"/>
      <c r="K147" s="69">
        <f t="shared" si="34"/>
        <v>0</v>
      </c>
      <c r="L147" s="70" t="str">
        <f t="shared" si="48"/>
        <v/>
      </c>
      <c r="M147" s="100" t="str">
        <f t="shared" si="35"/>
        <v/>
      </c>
      <c r="N147" s="60"/>
      <c r="O147" s="61" t="s">
        <v>20</v>
      </c>
      <c r="P147" s="71">
        <f t="shared" si="36"/>
        <v>0</v>
      </c>
      <c r="Q147" s="72">
        <f t="shared" si="37"/>
        <v>0</v>
      </c>
      <c r="R147" s="72">
        <f t="shared" si="38"/>
        <v>0</v>
      </c>
      <c r="S147" s="72">
        <f t="shared" si="39"/>
        <v>0</v>
      </c>
      <c r="T147" s="73">
        <f t="shared" si="40"/>
        <v>0</v>
      </c>
      <c r="U147" s="74">
        <f t="shared" si="41"/>
        <v>0</v>
      </c>
      <c r="V147" s="75">
        <f t="shared" si="42"/>
        <v>0</v>
      </c>
      <c r="W147" s="62">
        <f t="shared" si="49"/>
        <v>0</v>
      </c>
      <c r="X147" s="75">
        <f t="shared" si="43"/>
        <v>0</v>
      </c>
      <c r="Y147" s="76">
        <f t="shared" si="44"/>
        <v>0</v>
      </c>
      <c r="Z147" s="75">
        <f t="shared" si="45"/>
        <v>0</v>
      </c>
      <c r="AA147" s="76">
        <f t="shared" si="46"/>
        <v>0</v>
      </c>
      <c r="AB147" s="77">
        <f t="shared" si="47"/>
        <v>0</v>
      </c>
      <c r="AC147" s="81">
        <f t="shared" si="50"/>
        <v>0</v>
      </c>
      <c r="AD147" s="63"/>
    </row>
    <row r="148" spans="1:30" ht="15.75" x14ac:dyDescent="0.25">
      <c r="A148" s="54"/>
      <c r="B148" s="55"/>
      <c r="C148" s="55"/>
      <c r="D148" s="56"/>
      <c r="E148" s="57"/>
      <c r="F148" s="57"/>
      <c r="G148" s="58"/>
      <c r="H148" s="58"/>
      <c r="I148" s="59"/>
      <c r="J148" s="59"/>
      <c r="K148" s="69">
        <f t="shared" ref="K148" si="51">I148+J148</f>
        <v>0</v>
      </c>
      <c r="L148" s="70" t="str">
        <f t="shared" ref="L148" si="52">IF(K148&gt;0,IF(K148&gt;(H148-G148+1),"Errore n. Giorni!MAX 366",IF((H148-G148+1)=K148,"ok","")),"")</f>
        <v/>
      </c>
      <c r="M148" s="100" t="str">
        <f t="shared" ref="M148" si="53">IF(K148&gt;0,(H148-G148+1)-J148,"")</f>
        <v/>
      </c>
      <c r="N148" s="60"/>
      <c r="O148" s="61" t="s">
        <v>20</v>
      </c>
      <c r="P148" s="71">
        <f t="shared" ref="P148" si="54">IF(I148&gt;0,59.2,0)</f>
        <v>0</v>
      </c>
      <c r="Q148" s="72">
        <f t="shared" ref="Q148" si="55">IF(J148&gt;0,45.71,0)</f>
        <v>0</v>
      </c>
      <c r="R148" s="72">
        <f t="shared" ref="R148" si="56">ROUND(I148*P148,2)</f>
        <v>0</v>
      </c>
      <c r="S148" s="72">
        <f t="shared" ref="S148" si="57">ROUND(J148*Q148,2)</f>
        <v>0</v>
      </c>
      <c r="T148" s="73">
        <f t="shared" ref="T148" si="58">ROUND(R148+S148,2)</f>
        <v>0</v>
      </c>
      <c r="U148" s="74">
        <f t="shared" ref="U148" si="59">IF(N148=0,0,IF((N148&lt;5000),5000,N148))</f>
        <v>0</v>
      </c>
      <c r="V148" s="75">
        <f t="shared" ref="V148" si="60">IF(U148=0,0,ROUND((U148-5000)/(20000-5000),2))</f>
        <v>0</v>
      </c>
      <c r="W148" s="62">
        <f t="shared" ref="W148" si="61">IF(O148="NO",0,IF(O148="SI",17.06,0))</f>
        <v>0</v>
      </c>
      <c r="X148" s="75">
        <f t="shared" ref="X148" si="62">IF(I148&gt;0,ROUND((V148*(P148-W148)+W148),2),0)</f>
        <v>0</v>
      </c>
      <c r="Y148" s="76">
        <f t="shared" ref="Y148" si="63">IF(I148&gt;0,ROUND(P148-X148,2),0)</f>
        <v>0</v>
      </c>
      <c r="Z148" s="75">
        <f t="shared" ref="Z148" si="64">IF(J148&gt;0,(ROUND((V148*(Q148-W148)+W148),2)),0)</f>
        <v>0</v>
      </c>
      <c r="AA148" s="76">
        <f t="shared" ref="AA148" si="65">IF(J148&gt;0,(ROUND(Q148-Z148,2)),0)</f>
        <v>0</v>
      </c>
      <c r="AB148" s="77">
        <f t="shared" ref="AB148" si="66">ROUND((X148*I148)+(Z148*J148),2)</f>
        <v>0</v>
      </c>
      <c r="AC148" s="81">
        <f t="shared" ref="AC148" si="67">IF(K148&gt;0,IF(N148="","Inserire Isee in colonna N",ROUND((Y148*I148)+(AA148*J148),2)),0)</f>
        <v>0</v>
      </c>
      <c r="AD148" s="63"/>
    </row>
    <row r="149" spans="1:30" ht="16.5" thickBot="1" x14ac:dyDescent="0.3">
      <c r="A149" s="54"/>
      <c r="B149" s="55"/>
      <c r="C149" s="55"/>
      <c r="D149" s="56"/>
      <c r="E149" s="57"/>
      <c r="F149" s="57"/>
      <c r="G149" s="58"/>
      <c r="H149" s="58"/>
      <c r="I149" s="59"/>
      <c r="J149" s="59"/>
      <c r="K149" s="69">
        <f t="shared" si="34"/>
        <v>0</v>
      </c>
      <c r="L149" s="70" t="str">
        <f t="shared" si="48"/>
        <v/>
      </c>
      <c r="M149" s="100" t="str">
        <f t="shared" si="35"/>
        <v/>
      </c>
      <c r="N149" s="60"/>
      <c r="O149" s="61" t="s">
        <v>20</v>
      </c>
      <c r="P149" s="71">
        <f t="shared" si="36"/>
        <v>0</v>
      </c>
      <c r="Q149" s="72">
        <f t="shared" si="37"/>
        <v>0</v>
      </c>
      <c r="R149" s="72">
        <f t="shared" si="38"/>
        <v>0</v>
      </c>
      <c r="S149" s="72">
        <f t="shared" si="39"/>
        <v>0</v>
      </c>
      <c r="T149" s="73">
        <f t="shared" si="40"/>
        <v>0</v>
      </c>
      <c r="U149" s="74">
        <f t="shared" si="41"/>
        <v>0</v>
      </c>
      <c r="V149" s="75">
        <f t="shared" si="42"/>
        <v>0</v>
      </c>
      <c r="W149" s="62">
        <f t="shared" si="49"/>
        <v>0</v>
      </c>
      <c r="X149" s="75">
        <f t="shared" si="43"/>
        <v>0</v>
      </c>
      <c r="Y149" s="76">
        <f t="shared" si="44"/>
        <v>0</v>
      </c>
      <c r="Z149" s="75">
        <f t="shared" si="45"/>
        <v>0</v>
      </c>
      <c r="AA149" s="76">
        <f t="shared" si="46"/>
        <v>0</v>
      </c>
      <c r="AB149" s="77">
        <f t="shared" si="47"/>
        <v>0</v>
      </c>
      <c r="AC149" s="81">
        <f t="shared" si="50"/>
        <v>0</v>
      </c>
      <c r="AD149" s="63"/>
    </row>
    <row r="150" spans="1:30" ht="25.15" customHeight="1" thickBot="1" x14ac:dyDescent="0.3">
      <c r="A150" s="123">
        <f>IF(SUM(A7:A149)&gt;0,LARGE($A$7:$A$149,1),0)</f>
        <v>0</v>
      </c>
      <c r="B150" s="124"/>
      <c r="C150" s="124"/>
      <c r="D150" s="124"/>
      <c r="E150" s="124"/>
      <c r="F150" s="124"/>
      <c r="G150" s="124"/>
      <c r="H150" s="124"/>
      <c r="I150" s="124">
        <f>ROUND(SUM(I7:I149),2)</f>
        <v>0</v>
      </c>
      <c r="J150" s="124">
        <f>ROUND(SUM(J7:J149),2)</f>
        <v>0</v>
      </c>
      <c r="K150" s="124"/>
      <c r="L150" s="124"/>
      <c r="M150" s="124"/>
      <c r="N150" s="125"/>
      <c r="O150" s="126"/>
      <c r="P150" s="124"/>
      <c r="Q150" s="124"/>
      <c r="R150" s="124"/>
      <c r="S150" s="124"/>
      <c r="T150" s="189">
        <f>ROUND(SUM(T7:T149),2)</f>
        <v>0</v>
      </c>
      <c r="U150" s="126"/>
      <c r="V150" s="124"/>
      <c r="W150" s="124"/>
      <c r="X150" s="124"/>
      <c r="Y150" s="124"/>
      <c r="Z150" s="124"/>
      <c r="AA150" s="124"/>
      <c r="AB150" s="189">
        <f>ROUND(SUM(AB7:AB149),2)</f>
        <v>0</v>
      </c>
      <c r="AC150" s="194">
        <f>ROUND(SUM(AC7:AC149),2)</f>
        <v>0</v>
      </c>
    </row>
    <row r="153" spans="1:30" x14ac:dyDescent="0.25">
      <c r="B153" s="176"/>
    </row>
  </sheetData>
  <sheetProtection sheet="1" objects="1" scenarios="1"/>
  <mergeCells count="17">
    <mergeCell ref="A1:AC1"/>
    <mergeCell ref="B5:C5"/>
    <mergeCell ref="D5:E5"/>
    <mergeCell ref="G5:H5"/>
    <mergeCell ref="I5:J5"/>
    <mergeCell ref="K5:L5"/>
    <mergeCell ref="N5:O5"/>
    <mergeCell ref="P5:Q5"/>
    <mergeCell ref="A2:C2"/>
    <mergeCell ref="A4:C4"/>
    <mergeCell ref="A3:C3"/>
    <mergeCell ref="D2:AC2"/>
    <mergeCell ref="D3:AC3"/>
    <mergeCell ref="D4:AC4"/>
    <mergeCell ref="R5:T5"/>
    <mergeCell ref="U5:V5"/>
    <mergeCell ref="X5:AC5"/>
  </mergeCells>
  <conditionalFormatting sqref="L7:L147 L151:L1048576 L5 L1 L149">
    <cfRule type="cellIs" dxfId="23" priority="9" operator="equal">
      <formula>"Errore"</formula>
    </cfRule>
    <cfRule type="cellIs" dxfId="22" priority="10" operator="equal">
      <formula>"eRRORE"</formula>
    </cfRule>
  </conditionalFormatting>
  <conditionalFormatting sqref="L7:L147 L149">
    <cfRule type="cellIs" dxfId="21" priority="8" operator="equal">
      <formula>"Errore Verificare Giorni"</formula>
    </cfRule>
  </conditionalFormatting>
  <conditionalFormatting sqref="L7:L147 L149">
    <cfRule type="cellIs" dxfId="20" priority="7" operator="equal">
      <formula>"Errore! Verificare Giorni"</formula>
    </cfRule>
  </conditionalFormatting>
  <conditionalFormatting sqref="L150">
    <cfRule type="cellIs" dxfId="19" priority="5" operator="equal">
      <formula>"Errore"</formula>
    </cfRule>
    <cfRule type="cellIs" dxfId="18" priority="6" operator="equal">
      <formula>"eRRORE"</formula>
    </cfRule>
  </conditionalFormatting>
  <conditionalFormatting sqref="L148">
    <cfRule type="cellIs" dxfId="17" priority="3" operator="equal">
      <formula>"Errore"</formula>
    </cfRule>
    <cfRule type="cellIs" dxfId="16" priority="4" operator="equal">
      <formula>"eRRORE"</formula>
    </cfRule>
  </conditionalFormatting>
  <conditionalFormatting sqref="L148">
    <cfRule type="cellIs" dxfId="15" priority="2" operator="equal">
      <formula>"Errore Verificare Giorni"</formula>
    </cfRule>
  </conditionalFormatting>
  <conditionalFormatting sqref="L148">
    <cfRule type="cellIs" dxfId="14" priority="1" operator="equal">
      <formula>"Errore! Verificare Giorni"</formula>
    </cfRule>
  </conditionalFormatting>
  <dataValidations xWindow="862" yWindow="583" count="8">
    <dataValidation type="date" allowBlank="1" showInputMessage="1" showErrorMessage="1" sqref="WVO982847:WVP983188 G65343:H65684 JC65343:JD65684 SY65343:SZ65684 ACU65343:ACV65684 AMQ65343:AMR65684 AWM65343:AWN65684 BGI65343:BGJ65684 BQE65343:BQF65684 CAA65343:CAB65684 CJW65343:CJX65684 CTS65343:CTT65684 DDO65343:DDP65684 DNK65343:DNL65684 DXG65343:DXH65684 EHC65343:EHD65684 EQY65343:EQZ65684 FAU65343:FAV65684 FKQ65343:FKR65684 FUM65343:FUN65684 GEI65343:GEJ65684 GOE65343:GOF65684 GYA65343:GYB65684 HHW65343:HHX65684 HRS65343:HRT65684 IBO65343:IBP65684 ILK65343:ILL65684 IVG65343:IVH65684 JFC65343:JFD65684 JOY65343:JOZ65684 JYU65343:JYV65684 KIQ65343:KIR65684 KSM65343:KSN65684 LCI65343:LCJ65684 LME65343:LMF65684 LWA65343:LWB65684 MFW65343:MFX65684 MPS65343:MPT65684 MZO65343:MZP65684 NJK65343:NJL65684 NTG65343:NTH65684 ODC65343:ODD65684 OMY65343:OMZ65684 OWU65343:OWV65684 PGQ65343:PGR65684 PQM65343:PQN65684 QAI65343:QAJ65684 QKE65343:QKF65684 QUA65343:QUB65684 RDW65343:RDX65684 RNS65343:RNT65684 RXO65343:RXP65684 SHK65343:SHL65684 SRG65343:SRH65684 TBC65343:TBD65684 TKY65343:TKZ65684 TUU65343:TUV65684 UEQ65343:UER65684 UOM65343:UON65684 UYI65343:UYJ65684 VIE65343:VIF65684 VSA65343:VSB65684 WBW65343:WBX65684 WLS65343:WLT65684 WVO65343:WVP65684 G130879:H131220 JC130879:JD131220 SY130879:SZ131220 ACU130879:ACV131220 AMQ130879:AMR131220 AWM130879:AWN131220 BGI130879:BGJ131220 BQE130879:BQF131220 CAA130879:CAB131220 CJW130879:CJX131220 CTS130879:CTT131220 DDO130879:DDP131220 DNK130879:DNL131220 DXG130879:DXH131220 EHC130879:EHD131220 EQY130879:EQZ131220 FAU130879:FAV131220 FKQ130879:FKR131220 FUM130879:FUN131220 GEI130879:GEJ131220 GOE130879:GOF131220 GYA130879:GYB131220 HHW130879:HHX131220 HRS130879:HRT131220 IBO130879:IBP131220 ILK130879:ILL131220 IVG130879:IVH131220 JFC130879:JFD131220 JOY130879:JOZ131220 JYU130879:JYV131220 KIQ130879:KIR131220 KSM130879:KSN131220 LCI130879:LCJ131220 LME130879:LMF131220 LWA130879:LWB131220 MFW130879:MFX131220 MPS130879:MPT131220 MZO130879:MZP131220 NJK130879:NJL131220 NTG130879:NTH131220 ODC130879:ODD131220 OMY130879:OMZ131220 OWU130879:OWV131220 PGQ130879:PGR131220 PQM130879:PQN131220 QAI130879:QAJ131220 QKE130879:QKF131220 QUA130879:QUB131220 RDW130879:RDX131220 RNS130879:RNT131220 RXO130879:RXP131220 SHK130879:SHL131220 SRG130879:SRH131220 TBC130879:TBD131220 TKY130879:TKZ131220 TUU130879:TUV131220 UEQ130879:UER131220 UOM130879:UON131220 UYI130879:UYJ131220 VIE130879:VIF131220 VSA130879:VSB131220 WBW130879:WBX131220 WLS130879:WLT131220 WVO130879:WVP131220 G196415:H196756 JC196415:JD196756 SY196415:SZ196756 ACU196415:ACV196756 AMQ196415:AMR196756 AWM196415:AWN196756 BGI196415:BGJ196756 BQE196415:BQF196756 CAA196415:CAB196756 CJW196415:CJX196756 CTS196415:CTT196756 DDO196415:DDP196756 DNK196415:DNL196756 DXG196415:DXH196756 EHC196415:EHD196756 EQY196415:EQZ196756 FAU196415:FAV196756 FKQ196415:FKR196756 FUM196415:FUN196756 GEI196415:GEJ196756 GOE196415:GOF196756 GYA196415:GYB196756 HHW196415:HHX196756 HRS196415:HRT196756 IBO196415:IBP196756 ILK196415:ILL196756 IVG196415:IVH196756 JFC196415:JFD196756 JOY196415:JOZ196756 JYU196415:JYV196756 KIQ196415:KIR196756 KSM196415:KSN196756 LCI196415:LCJ196756 LME196415:LMF196756 LWA196415:LWB196756 MFW196415:MFX196756 MPS196415:MPT196756 MZO196415:MZP196756 NJK196415:NJL196756 NTG196415:NTH196756 ODC196415:ODD196756 OMY196415:OMZ196756 OWU196415:OWV196756 PGQ196415:PGR196756 PQM196415:PQN196756 QAI196415:QAJ196756 QKE196415:QKF196756 QUA196415:QUB196756 RDW196415:RDX196756 RNS196415:RNT196756 RXO196415:RXP196756 SHK196415:SHL196756 SRG196415:SRH196756 TBC196415:TBD196756 TKY196415:TKZ196756 TUU196415:TUV196756 UEQ196415:UER196756 UOM196415:UON196756 UYI196415:UYJ196756 VIE196415:VIF196756 VSA196415:VSB196756 WBW196415:WBX196756 WLS196415:WLT196756 WVO196415:WVP196756 G261951:H262292 JC261951:JD262292 SY261951:SZ262292 ACU261951:ACV262292 AMQ261951:AMR262292 AWM261951:AWN262292 BGI261951:BGJ262292 BQE261951:BQF262292 CAA261951:CAB262292 CJW261951:CJX262292 CTS261951:CTT262292 DDO261951:DDP262292 DNK261951:DNL262292 DXG261951:DXH262292 EHC261951:EHD262292 EQY261951:EQZ262292 FAU261951:FAV262292 FKQ261951:FKR262292 FUM261951:FUN262292 GEI261951:GEJ262292 GOE261951:GOF262292 GYA261951:GYB262292 HHW261951:HHX262292 HRS261951:HRT262292 IBO261951:IBP262292 ILK261951:ILL262292 IVG261951:IVH262292 JFC261951:JFD262292 JOY261951:JOZ262292 JYU261951:JYV262292 KIQ261951:KIR262292 KSM261951:KSN262292 LCI261951:LCJ262292 LME261951:LMF262292 LWA261951:LWB262292 MFW261951:MFX262292 MPS261951:MPT262292 MZO261951:MZP262292 NJK261951:NJL262292 NTG261951:NTH262292 ODC261951:ODD262292 OMY261951:OMZ262292 OWU261951:OWV262292 PGQ261951:PGR262292 PQM261951:PQN262292 QAI261951:QAJ262292 QKE261951:QKF262292 QUA261951:QUB262292 RDW261951:RDX262292 RNS261951:RNT262292 RXO261951:RXP262292 SHK261951:SHL262292 SRG261951:SRH262292 TBC261951:TBD262292 TKY261951:TKZ262292 TUU261951:TUV262292 UEQ261951:UER262292 UOM261951:UON262292 UYI261951:UYJ262292 VIE261951:VIF262292 VSA261951:VSB262292 WBW261951:WBX262292 WLS261951:WLT262292 WVO261951:WVP262292 G327487:H327828 JC327487:JD327828 SY327487:SZ327828 ACU327487:ACV327828 AMQ327487:AMR327828 AWM327487:AWN327828 BGI327487:BGJ327828 BQE327487:BQF327828 CAA327487:CAB327828 CJW327487:CJX327828 CTS327487:CTT327828 DDO327487:DDP327828 DNK327487:DNL327828 DXG327487:DXH327828 EHC327487:EHD327828 EQY327487:EQZ327828 FAU327487:FAV327828 FKQ327487:FKR327828 FUM327487:FUN327828 GEI327487:GEJ327828 GOE327487:GOF327828 GYA327487:GYB327828 HHW327487:HHX327828 HRS327487:HRT327828 IBO327487:IBP327828 ILK327487:ILL327828 IVG327487:IVH327828 JFC327487:JFD327828 JOY327487:JOZ327828 JYU327487:JYV327828 KIQ327487:KIR327828 KSM327487:KSN327828 LCI327487:LCJ327828 LME327487:LMF327828 LWA327487:LWB327828 MFW327487:MFX327828 MPS327487:MPT327828 MZO327487:MZP327828 NJK327487:NJL327828 NTG327487:NTH327828 ODC327487:ODD327828 OMY327487:OMZ327828 OWU327487:OWV327828 PGQ327487:PGR327828 PQM327487:PQN327828 QAI327487:QAJ327828 QKE327487:QKF327828 QUA327487:QUB327828 RDW327487:RDX327828 RNS327487:RNT327828 RXO327487:RXP327828 SHK327487:SHL327828 SRG327487:SRH327828 TBC327487:TBD327828 TKY327487:TKZ327828 TUU327487:TUV327828 UEQ327487:UER327828 UOM327487:UON327828 UYI327487:UYJ327828 VIE327487:VIF327828 VSA327487:VSB327828 WBW327487:WBX327828 WLS327487:WLT327828 WVO327487:WVP327828 G393023:H393364 JC393023:JD393364 SY393023:SZ393364 ACU393023:ACV393364 AMQ393023:AMR393364 AWM393023:AWN393364 BGI393023:BGJ393364 BQE393023:BQF393364 CAA393023:CAB393364 CJW393023:CJX393364 CTS393023:CTT393364 DDO393023:DDP393364 DNK393023:DNL393364 DXG393023:DXH393364 EHC393023:EHD393364 EQY393023:EQZ393364 FAU393023:FAV393364 FKQ393023:FKR393364 FUM393023:FUN393364 GEI393023:GEJ393364 GOE393023:GOF393364 GYA393023:GYB393364 HHW393023:HHX393364 HRS393023:HRT393364 IBO393023:IBP393364 ILK393023:ILL393364 IVG393023:IVH393364 JFC393023:JFD393364 JOY393023:JOZ393364 JYU393023:JYV393364 KIQ393023:KIR393364 KSM393023:KSN393364 LCI393023:LCJ393364 LME393023:LMF393364 LWA393023:LWB393364 MFW393023:MFX393364 MPS393023:MPT393364 MZO393023:MZP393364 NJK393023:NJL393364 NTG393023:NTH393364 ODC393023:ODD393364 OMY393023:OMZ393364 OWU393023:OWV393364 PGQ393023:PGR393364 PQM393023:PQN393364 QAI393023:QAJ393364 QKE393023:QKF393364 QUA393023:QUB393364 RDW393023:RDX393364 RNS393023:RNT393364 RXO393023:RXP393364 SHK393023:SHL393364 SRG393023:SRH393364 TBC393023:TBD393364 TKY393023:TKZ393364 TUU393023:TUV393364 UEQ393023:UER393364 UOM393023:UON393364 UYI393023:UYJ393364 VIE393023:VIF393364 VSA393023:VSB393364 WBW393023:WBX393364 WLS393023:WLT393364 WVO393023:WVP393364 G458559:H458900 JC458559:JD458900 SY458559:SZ458900 ACU458559:ACV458900 AMQ458559:AMR458900 AWM458559:AWN458900 BGI458559:BGJ458900 BQE458559:BQF458900 CAA458559:CAB458900 CJW458559:CJX458900 CTS458559:CTT458900 DDO458559:DDP458900 DNK458559:DNL458900 DXG458559:DXH458900 EHC458559:EHD458900 EQY458559:EQZ458900 FAU458559:FAV458900 FKQ458559:FKR458900 FUM458559:FUN458900 GEI458559:GEJ458900 GOE458559:GOF458900 GYA458559:GYB458900 HHW458559:HHX458900 HRS458559:HRT458900 IBO458559:IBP458900 ILK458559:ILL458900 IVG458559:IVH458900 JFC458559:JFD458900 JOY458559:JOZ458900 JYU458559:JYV458900 KIQ458559:KIR458900 KSM458559:KSN458900 LCI458559:LCJ458900 LME458559:LMF458900 LWA458559:LWB458900 MFW458559:MFX458900 MPS458559:MPT458900 MZO458559:MZP458900 NJK458559:NJL458900 NTG458559:NTH458900 ODC458559:ODD458900 OMY458559:OMZ458900 OWU458559:OWV458900 PGQ458559:PGR458900 PQM458559:PQN458900 QAI458559:QAJ458900 QKE458559:QKF458900 QUA458559:QUB458900 RDW458559:RDX458900 RNS458559:RNT458900 RXO458559:RXP458900 SHK458559:SHL458900 SRG458559:SRH458900 TBC458559:TBD458900 TKY458559:TKZ458900 TUU458559:TUV458900 UEQ458559:UER458900 UOM458559:UON458900 UYI458559:UYJ458900 VIE458559:VIF458900 VSA458559:VSB458900 WBW458559:WBX458900 WLS458559:WLT458900 WVO458559:WVP458900 G524095:H524436 JC524095:JD524436 SY524095:SZ524436 ACU524095:ACV524436 AMQ524095:AMR524436 AWM524095:AWN524436 BGI524095:BGJ524436 BQE524095:BQF524436 CAA524095:CAB524436 CJW524095:CJX524436 CTS524095:CTT524436 DDO524095:DDP524436 DNK524095:DNL524436 DXG524095:DXH524436 EHC524095:EHD524436 EQY524095:EQZ524436 FAU524095:FAV524436 FKQ524095:FKR524436 FUM524095:FUN524436 GEI524095:GEJ524436 GOE524095:GOF524436 GYA524095:GYB524436 HHW524095:HHX524436 HRS524095:HRT524436 IBO524095:IBP524436 ILK524095:ILL524436 IVG524095:IVH524436 JFC524095:JFD524436 JOY524095:JOZ524436 JYU524095:JYV524436 KIQ524095:KIR524436 KSM524095:KSN524436 LCI524095:LCJ524436 LME524095:LMF524436 LWA524095:LWB524436 MFW524095:MFX524436 MPS524095:MPT524436 MZO524095:MZP524436 NJK524095:NJL524436 NTG524095:NTH524436 ODC524095:ODD524436 OMY524095:OMZ524436 OWU524095:OWV524436 PGQ524095:PGR524436 PQM524095:PQN524436 QAI524095:QAJ524436 QKE524095:QKF524436 QUA524095:QUB524436 RDW524095:RDX524436 RNS524095:RNT524436 RXO524095:RXP524436 SHK524095:SHL524436 SRG524095:SRH524436 TBC524095:TBD524436 TKY524095:TKZ524436 TUU524095:TUV524436 UEQ524095:UER524436 UOM524095:UON524436 UYI524095:UYJ524436 VIE524095:VIF524436 VSA524095:VSB524436 WBW524095:WBX524436 WLS524095:WLT524436 WVO524095:WVP524436 G589631:H589972 JC589631:JD589972 SY589631:SZ589972 ACU589631:ACV589972 AMQ589631:AMR589972 AWM589631:AWN589972 BGI589631:BGJ589972 BQE589631:BQF589972 CAA589631:CAB589972 CJW589631:CJX589972 CTS589631:CTT589972 DDO589631:DDP589972 DNK589631:DNL589972 DXG589631:DXH589972 EHC589631:EHD589972 EQY589631:EQZ589972 FAU589631:FAV589972 FKQ589631:FKR589972 FUM589631:FUN589972 GEI589631:GEJ589972 GOE589631:GOF589972 GYA589631:GYB589972 HHW589631:HHX589972 HRS589631:HRT589972 IBO589631:IBP589972 ILK589631:ILL589972 IVG589631:IVH589972 JFC589631:JFD589972 JOY589631:JOZ589972 JYU589631:JYV589972 KIQ589631:KIR589972 KSM589631:KSN589972 LCI589631:LCJ589972 LME589631:LMF589972 LWA589631:LWB589972 MFW589631:MFX589972 MPS589631:MPT589972 MZO589631:MZP589972 NJK589631:NJL589972 NTG589631:NTH589972 ODC589631:ODD589972 OMY589631:OMZ589972 OWU589631:OWV589972 PGQ589631:PGR589972 PQM589631:PQN589972 QAI589631:QAJ589972 QKE589631:QKF589972 QUA589631:QUB589972 RDW589631:RDX589972 RNS589631:RNT589972 RXO589631:RXP589972 SHK589631:SHL589972 SRG589631:SRH589972 TBC589631:TBD589972 TKY589631:TKZ589972 TUU589631:TUV589972 UEQ589631:UER589972 UOM589631:UON589972 UYI589631:UYJ589972 VIE589631:VIF589972 VSA589631:VSB589972 WBW589631:WBX589972 WLS589631:WLT589972 WVO589631:WVP589972 G655167:H655508 JC655167:JD655508 SY655167:SZ655508 ACU655167:ACV655508 AMQ655167:AMR655508 AWM655167:AWN655508 BGI655167:BGJ655508 BQE655167:BQF655508 CAA655167:CAB655508 CJW655167:CJX655508 CTS655167:CTT655508 DDO655167:DDP655508 DNK655167:DNL655508 DXG655167:DXH655508 EHC655167:EHD655508 EQY655167:EQZ655508 FAU655167:FAV655508 FKQ655167:FKR655508 FUM655167:FUN655508 GEI655167:GEJ655508 GOE655167:GOF655508 GYA655167:GYB655508 HHW655167:HHX655508 HRS655167:HRT655508 IBO655167:IBP655508 ILK655167:ILL655508 IVG655167:IVH655508 JFC655167:JFD655508 JOY655167:JOZ655508 JYU655167:JYV655508 KIQ655167:KIR655508 KSM655167:KSN655508 LCI655167:LCJ655508 LME655167:LMF655508 LWA655167:LWB655508 MFW655167:MFX655508 MPS655167:MPT655508 MZO655167:MZP655508 NJK655167:NJL655508 NTG655167:NTH655508 ODC655167:ODD655508 OMY655167:OMZ655508 OWU655167:OWV655508 PGQ655167:PGR655508 PQM655167:PQN655508 QAI655167:QAJ655508 QKE655167:QKF655508 QUA655167:QUB655508 RDW655167:RDX655508 RNS655167:RNT655508 RXO655167:RXP655508 SHK655167:SHL655508 SRG655167:SRH655508 TBC655167:TBD655508 TKY655167:TKZ655508 TUU655167:TUV655508 UEQ655167:UER655508 UOM655167:UON655508 UYI655167:UYJ655508 VIE655167:VIF655508 VSA655167:VSB655508 WBW655167:WBX655508 WLS655167:WLT655508 WVO655167:WVP655508 G720703:H721044 JC720703:JD721044 SY720703:SZ721044 ACU720703:ACV721044 AMQ720703:AMR721044 AWM720703:AWN721044 BGI720703:BGJ721044 BQE720703:BQF721044 CAA720703:CAB721044 CJW720703:CJX721044 CTS720703:CTT721044 DDO720703:DDP721044 DNK720703:DNL721044 DXG720703:DXH721044 EHC720703:EHD721044 EQY720703:EQZ721044 FAU720703:FAV721044 FKQ720703:FKR721044 FUM720703:FUN721044 GEI720703:GEJ721044 GOE720703:GOF721044 GYA720703:GYB721044 HHW720703:HHX721044 HRS720703:HRT721044 IBO720703:IBP721044 ILK720703:ILL721044 IVG720703:IVH721044 JFC720703:JFD721044 JOY720703:JOZ721044 JYU720703:JYV721044 KIQ720703:KIR721044 KSM720703:KSN721044 LCI720703:LCJ721044 LME720703:LMF721044 LWA720703:LWB721044 MFW720703:MFX721044 MPS720703:MPT721044 MZO720703:MZP721044 NJK720703:NJL721044 NTG720703:NTH721044 ODC720703:ODD721044 OMY720703:OMZ721044 OWU720703:OWV721044 PGQ720703:PGR721044 PQM720703:PQN721044 QAI720703:QAJ721044 QKE720703:QKF721044 QUA720703:QUB721044 RDW720703:RDX721044 RNS720703:RNT721044 RXO720703:RXP721044 SHK720703:SHL721044 SRG720703:SRH721044 TBC720703:TBD721044 TKY720703:TKZ721044 TUU720703:TUV721044 UEQ720703:UER721044 UOM720703:UON721044 UYI720703:UYJ721044 VIE720703:VIF721044 VSA720703:VSB721044 WBW720703:WBX721044 WLS720703:WLT721044 WVO720703:WVP721044 G786239:H786580 JC786239:JD786580 SY786239:SZ786580 ACU786239:ACV786580 AMQ786239:AMR786580 AWM786239:AWN786580 BGI786239:BGJ786580 BQE786239:BQF786580 CAA786239:CAB786580 CJW786239:CJX786580 CTS786239:CTT786580 DDO786239:DDP786580 DNK786239:DNL786580 DXG786239:DXH786580 EHC786239:EHD786580 EQY786239:EQZ786580 FAU786239:FAV786580 FKQ786239:FKR786580 FUM786239:FUN786580 GEI786239:GEJ786580 GOE786239:GOF786580 GYA786239:GYB786580 HHW786239:HHX786580 HRS786239:HRT786580 IBO786239:IBP786580 ILK786239:ILL786580 IVG786239:IVH786580 JFC786239:JFD786580 JOY786239:JOZ786580 JYU786239:JYV786580 KIQ786239:KIR786580 KSM786239:KSN786580 LCI786239:LCJ786580 LME786239:LMF786580 LWA786239:LWB786580 MFW786239:MFX786580 MPS786239:MPT786580 MZO786239:MZP786580 NJK786239:NJL786580 NTG786239:NTH786580 ODC786239:ODD786580 OMY786239:OMZ786580 OWU786239:OWV786580 PGQ786239:PGR786580 PQM786239:PQN786580 QAI786239:QAJ786580 QKE786239:QKF786580 QUA786239:QUB786580 RDW786239:RDX786580 RNS786239:RNT786580 RXO786239:RXP786580 SHK786239:SHL786580 SRG786239:SRH786580 TBC786239:TBD786580 TKY786239:TKZ786580 TUU786239:TUV786580 UEQ786239:UER786580 UOM786239:UON786580 UYI786239:UYJ786580 VIE786239:VIF786580 VSA786239:VSB786580 WBW786239:WBX786580 WLS786239:WLT786580 WVO786239:WVP786580 G851775:H852116 JC851775:JD852116 SY851775:SZ852116 ACU851775:ACV852116 AMQ851775:AMR852116 AWM851775:AWN852116 BGI851775:BGJ852116 BQE851775:BQF852116 CAA851775:CAB852116 CJW851775:CJX852116 CTS851775:CTT852116 DDO851775:DDP852116 DNK851775:DNL852116 DXG851775:DXH852116 EHC851775:EHD852116 EQY851775:EQZ852116 FAU851775:FAV852116 FKQ851775:FKR852116 FUM851775:FUN852116 GEI851775:GEJ852116 GOE851775:GOF852116 GYA851775:GYB852116 HHW851775:HHX852116 HRS851775:HRT852116 IBO851775:IBP852116 ILK851775:ILL852116 IVG851775:IVH852116 JFC851775:JFD852116 JOY851775:JOZ852116 JYU851775:JYV852116 KIQ851775:KIR852116 KSM851775:KSN852116 LCI851775:LCJ852116 LME851775:LMF852116 LWA851775:LWB852116 MFW851775:MFX852116 MPS851775:MPT852116 MZO851775:MZP852116 NJK851775:NJL852116 NTG851775:NTH852116 ODC851775:ODD852116 OMY851775:OMZ852116 OWU851775:OWV852116 PGQ851775:PGR852116 PQM851775:PQN852116 QAI851775:QAJ852116 QKE851775:QKF852116 QUA851775:QUB852116 RDW851775:RDX852116 RNS851775:RNT852116 RXO851775:RXP852116 SHK851775:SHL852116 SRG851775:SRH852116 TBC851775:TBD852116 TKY851775:TKZ852116 TUU851775:TUV852116 UEQ851775:UER852116 UOM851775:UON852116 UYI851775:UYJ852116 VIE851775:VIF852116 VSA851775:VSB852116 WBW851775:WBX852116 WLS851775:WLT852116 WVO851775:WVP852116 G917311:H917652 JC917311:JD917652 SY917311:SZ917652 ACU917311:ACV917652 AMQ917311:AMR917652 AWM917311:AWN917652 BGI917311:BGJ917652 BQE917311:BQF917652 CAA917311:CAB917652 CJW917311:CJX917652 CTS917311:CTT917652 DDO917311:DDP917652 DNK917311:DNL917652 DXG917311:DXH917652 EHC917311:EHD917652 EQY917311:EQZ917652 FAU917311:FAV917652 FKQ917311:FKR917652 FUM917311:FUN917652 GEI917311:GEJ917652 GOE917311:GOF917652 GYA917311:GYB917652 HHW917311:HHX917652 HRS917311:HRT917652 IBO917311:IBP917652 ILK917311:ILL917652 IVG917311:IVH917652 JFC917311:JFD917652 JOY917311:JOZ917652 JYU917311:JYV917652 KIQ917311:KIR917652 KSM917311:KSN917652 LCI917311:LCJ917652 LME917311:LMF917652 LWA917311:LWB917652 MFW917311:MFX917652 MPS917311:MPT917652 MZO917311:MZP917652 NJK917311:NJL917652 NTG917311:NTH917652 ODC917311:ODD917652 OMY917311:OMZ917652 OWU917311:OWV917652 PGQ917311:PGR917652 PQM917311:PQN917652 QAI917311:QAJ917652 QKE917311:QKF917652 QUA917311:QUB917652 RDW917311:RDX917652 RNS917311:RNT917652 RXO917311:RXP917652 SHK917311:SHL917652 SRG917311:SRH917652 TBC917311:TBD917652 TKY917311:TKZ917652 TUU917311:TUV917652 UEQ917311:UER917652 UOM917311:UON917652 UYI917311:UYJ917652 VIE917311:VIF917652 VSA917311:VSB917652 WBW917311:WBX917652 WLS917311:WLT917652 WVO917311:WVP917652 G982847:H983188 JC982847:JD983188 SY982847:SZ983188 ACU982847:ACV983188 AMQ982847:AMR983188 AWM982847:AWN983188 BGI982847:BGJ983188 BQE982847:BQF983188 CAA982847:CAB983188 CJW982847:CJX983188 CTS982847:CTT983188 DDO982847:DDP983188 DNK982847:DNL983188 DXG982847:DXH983188 EHC982847:EHD983188 EQY982847:EQZ983188 FAU982847:FAV983188 FKQ982847:FKR983188 FUM982847:FUN983188 GEI982847:GEJ983188 GOE982847:GOF983188 GYA982847:GYB983188 HHW982847:HHX983188 HRS982847:HRT983188 IBO982847:IBP983188 ILK982847:ILL983188 IVG982847:IVH983188 JFC982847:JFD983188 JOY982847:JOZ983188 JYU982847:JYV983188 KIQ982847:KIR983188 KSM982847:KSN983188 LCI982847:LCJ983188 LME982847:LMF983188 LWA982847:LWB983188 MFW982847:MFX983188 MPS982847:MPT983188 MZO982847:MZP983188 NJK982847:NJL983188 NTG982847:NTH983188 ODC982847:ODD983188 OMY982847:OMZ983188 OWU982847:OWV983188 PGQ982847:PGR983188 PQM982847:PQN983188 QAI982847:QAJ983188 QKE982847:QKF983188 QUA982847:QUB983188 RDW982847:RDX983188 RNS982847:RNT983188 RXO982847:RXP983188 SHK982847:SHL983188 SRG982847:SRH983188 TBC982847:TBD983188 TKY982847:TKZ983188 TUU982847:TUV983188 UEQ982847:UER983188 UOM982847:UON983188 UYI982847:UYJ983188 VIE982847:VIF983188 VSA982847:VSB983188 WBW982847:WBX983188 WLS982847:WLT983188 WVO7:WVP150 WLS7:WLT150 WBW7:WBX150 VSA7:VSB150 VIE7:VIF150 UYI7:UYJ150 UOM7:UON150 UEQ7:UER150 TUU7:TUV150 TKY7:TKZ150 TBC7:TBD150 SRG7:SRH150 SHK7:SHL150 RXO7:RXP150 RNS7:RNT150 RDW7:RDX150 QUA7:QUB150 QKE7:QKF150 QAI7:QAJ150 PQM7:PQN150 PGQ7:PGR150 OWU7:OWV150 OMY7:OMZ150 ODC7:ODD150 NTG7:NTH150 NJK7:NJL150 MZO7:MZP150 MPS7:MPT150 MFW7:MFX150 LWA7:LWB150 LME7:LMF150 LCI7:LCJ150 KSM7:KSN150 KIQ7:KIR150 JYU7:JYV150 JOY7:JOZ150 JFC7:JFD150 IVG7:IVH150 ILK7:ILL150 IBO7:IBP150 HRS7:HRT150 HHW7:HHX150 GYA7:GYB150 GOE7:GOF150 GEI7:GEJ150 FUM7:FUN150 FKQ7:FKR150 FAU7:FAV150 EQY7:EQZ150 EHC7:EHD150 DXG7:DXH150 DNK7:DNL150 DDO7:DDP150 CTS7:CTT150 CJW7:CJX150 CAA7:CAB150 BQE7:BQF150 BGI7:BGJ150 AWM7:AWN150 AMQ7:AMR150 ACU7:ACV150 SY7:SZ150 JC7:JD150" xr:uid="{00000000-0002-0000-0000-000000000000}">
      <formula1>43101</formula1>
      <formula2>43465</formula2>
    </dataValidation>
    <dataValidation type="decimal" operator="lessThan" allowBlank="1" showInputMessage="1" showErrorMessage="1" sqref="WVU982847:WVU983188 N65343:N65684 JI65343:JI65684 TE65343:TE65684 ADA65343:ADA65684 AMW65343:AMW65684 AWS65343:AWS65684 BGO65343:BGO65684 BQK65343:BQK65684 CAG65343:CAG65684 CKC65343:CKC65684 CTY65343:CTY65684 DDU65343:DDU65684 DNQ65343:DNQ65684 DXM65343:DXM65684 EHI65343:EHI65684 ERE65343:ERE65684 FBA65343:FBA65684 FKW65343:FKW65684 FUS65343:FUS65684 GEO65343:GEO65684 GOK65343:GOK65684 GYG65343:GYG65684 HIC65343:HIC65684 HRY65343:HRY65684 IBU65343:IBU65684 ILQ65343:ILQ65684 IVM65343:IVM65684 JFI65343:JFI65684 JPE65343:JPE65684 JZA65343:JZA65684 KIW65343:KIW65684 KSS65343:KSS65684 LCO65343:LCO65684 LMK65343:LMK65684 LWG65343:LWG65684 MGC65343:MGC65684 MPY65343:MPY65684 MZU65343:MZU65684 NJQ65343:NJQ65684 NTM65343:NTM65684 ODI65343:ODI65684 ONE65343:ONE65684 OXA65343:OXA65684 PGW65343:PGW65684 PQS65343:PQS65684 QAO65343:QAO65684 QKK65343:QKK65684 QUG65343:QUG65684 REC65343:REC65684 RNY65343:RNY65684 RXU65343:RXU65684 SHQ65343:SHQ65684 SRM65343:SRM65684 TBI65343:TBI65684 TLE65343:TLE65684 TVA65343:TVA65684 UEW65343:UEW65684 UOS65343:UOS65684 UYO65343:UYO65684 VIK65343:VIK65684 VSG65343:VSG65684 WCC65343:WCC65684 WLY65343:WLY65684 WVU65343:WVU65684 N130879:N131220 JI130879:JI131220 TE130879:TE131220 ADA130879:ADA131220 AMW130879:AMW131220 AWS130879:AWS131220 BGO130879:BGO131220 BQK130879:BQK131220 CAG130879:CAG131220 CKC130879:CKC131220 CTY130879:CTY131220 DDU130879:DDU131220 DNQ130879:DNQ131220 DXM130879:DXM131220 EHI130879:EHI131220 ERE130879:ERE131220 FBA130879:FBA131220 FKW130879:FKW131220 FUS130879:FUS131220 GEO130879:GEO131220 GOK130879:GOK131220 GYG130879:GYG131220 HIC130879:HIC131220 HRY130879:HRY131220 IBU130879:IBU131220 ILQ130879:ILQ131220 IVM130879:IVM131220 JFI130879:JFI131220 JPE130879:JPE131220 JZA130879:JZA131220 KIW130879:KIW131220 KSS130879:KSS131220 LCO130879:LCO131220 LMK130879:LMK131220 LWG130879:LWG131220 MGC130879:MGC131220 MPY130879:MPY131220 MZU130879:MZU131220 NJQ130879:NJQ131220 NTM130879:NTM131220 ODI130879:ODI131220 ONE130879:ONE131220 OXA130879:OXA131220 PGW130879:PGW131220 PQS130879:PQS131220 QAO130879:QAO131220 QKK130879:QKK131220 QUG130879:QUG131220 REC130879:REC131220 RNY130879:RNY131220 RXU130879:RXU131220 SHQ130879:SHQ131220 SRM130879:SRM131220 TBI130879:TBI131220 TLE130879:TLE131220 TVA130879:TVA131220 UEW130879:UEW131220 UOS130879:UOS131220 UYO130879:UYO131220 VIK130879:VIK131220 VSG130879:VSG131220 WCC130879:WCC131220 WLY130879:WLY131220 WVU130879:WVU131220 N196415:N196756 JI196415:JI196756 TE196415:TE196756 ADA196415:ADA196756 AMW196415:AMW196756 AWS196415:AWS196756 BGO196415:BGO196756 BQK196415:BQK196756 CAG196415:CAG196756 CKC196415:CKC196756 CTY196415:CTY196756 DDU196415:DDU196756 DNQ196415:DNQ196756 DXM196415:DXM196756 EHI196415:EHI196756 ERE196415:ERE196756 FBA196415:FBA196756 FKW196415:FKW196756 FUS196415:FUS196756 GEO196415:GEO196756 GOK196415:GOK196756 GYG196415:GYG196756 HIC196415:HIC196756 HRY196415:HRY196756 IBU196415:IBU196756 ILQ196415:ILQ196756 IVM196415:IVM196756 JFI196415:JFI196756 JPE196415:JPE196756 JZA196415:JZA196756 KIW196415:KIW196756 KSS196415:KSS196756 LCO196415:LCO196756 LMK196415:LMK196756 LWG196415:LWG196756 MGC196415:MGC196756 MPY196415:MPY196756 MZU196415:MZU196756 NJQ196415:NJQ196756 NTM196415:NTM196756 ODI196415:ODI196756 ONE196415:ONE196756 OXA196415:OXA196756 PGW196415:PGW196756 PQS196415:PQS196756 QAO196415:QAO196756 QKK196415:QKK196756 QUG196415:QUG196756 REC196415:REC196756 RNY196415:RNY196756 RXU196415:RXU196756 SHQ196415:SHQ196756 SRM196415:SRM196756 TBI196415:TBI196756 TLE196415:TLE196756 TVA196415:TVA196756 UEW196415:UEW196756 UOS196415:UOS196756 UYO196415:UYO196756 VIK196415:VIK196756 VSG196415:VSG196756 WCC196415:WCC196756 WLY196415:WLY196756 WVU196415:WVU196756 N261951:N262292 JI261951:JI262292 TE261951:TE262292 ADA261951:ADA262292 AMW261951:AMW262292 AWS261951:AWS262292 BGO261951:BGO262292 BQK261951:BQK262292 CAG261951:CAG262292 CKC261951:CKC262292 CTY261951:CTY262292 DDU261951:DDU262292 DNQ261951:DNQ262292 DXM261951:DXM262292 EHI261951:EHI262292 ERE261951:ERE262292 FBA261951:FBA262292 FKW261951:FKW262292 FUS261951:FUS262292 GEO261951:GEO262292 GOK261951:GOK262292 GYG261951:GYG262292 HIC261951:HIC262292 HRY261951:HRY262292 IBU261951:IBU262292 ILQ261951:ILQ262292 IVM261951:IVM262292 JFI261951:JFI262292 JPE261951:JPE262292 JZA261951:JZA262292 KIW261951:KIW262292 KSS261951:KSS262292 LCO261951:LCO262292 LMK261951:LMK262292 LWG261951:LWG262292 MGC261951:MGC262292 MPY261951:MPY262292 MZU261951:MZU262292 NJQ261951:NJQ262292 NTM261951:NTM262292 ODI261951:ODI262292 ONE261951:ONE262292 OXA261951:OXA262292 PGW261951:PGW262292 PQS261951:PQS262292 QAO261951:QAO262292 QKK261951:QKK262292 QUG261951:QUG262292 REC261951:REC262292 RNY261951:RNY262292 RXU261951:RXU262292 SHQ261951:SHQ262292 SRM261951:SRM262292 TBI261951:TBI262292 TLE261951:TLE262292 TVA261951:TVA262292 UEW261951:UEW262292 UOS261951:UOS262292 UYO261951:UYO262292 VIK261951:VIK262292 VSG261951:VSG262292 WCC261951:WCC262292 WLY261951:WLY262292 WVU261951:WVU262292 N327487:N327828 JI327487:JI327828 TE327487:TE327828 ADA327487:ADA327828 AMW327487:AMW327828 AWS327487:AWS327828 BGO327487:BGO327828 BQK327487:BQK327828 CAG327487:CAG327828 CKC327487:CKC327828 CTY327487:CTY327828 DDU327487:DDU327828 DNQ327487:DNQ327828 DXM327487:DXM327828 EHI327487:EHI327828 ERE327487:ERE327828 FBA327487:FBA327828 FKW327487:FKW327828 FUS327487:FUS327828 GEO327487:GEO327828 GOK327487:GOK327828 GYG327487:GYG327828 HIC327487:HIC327828 HRY327487:HRY327828 IBU327487:IBU327828 ILQ327487:ILQ327828 IVM327487:IVM327828 JFI327487:JFI327828 JPE327487:JPE327828 JZA327487:JZA327828 KIW327487:KIW327828 KSS327487:KSS327828 LCO327487:LCO327828 LMK327487:LMK327828 LWG327487:LWG327828 MGC327487:MGC327828 MPY327487:MPY327828 MZU327487:MZU327828 NJQ327487:NJQ327828 NTM327487:NTM327828 ODI327487:ODI327828 ONE327487:ONE327828 OXA327487:OXA327828 PGW327487:PGW327828 PQS327487:PQS327828 QAO327487:QAO327828 QKK327487:QKK327828 QUG327487:QUG327828 REC327487:REC327828 RNY327487:RNY327828 RXU327487:RXU327828 SHQ327487:SHQ327828 SRM327487:SRM327828 TBI327487:TBI327828 TLE327487:TLE327828 TVA327487:TVA327828 UEW327487:UEW327828 UOS327487:UOS327828 UYO327487:UYO327828 VIK327487:VIK327828 VSG327487:VSG327828 WCC327487:WCC327828 WLY327487:WLY327828 WVU327487:WVU327828 N393023:N393364 JI393023:JI393364 TE393023:TE393364 ADA393023:ADA393364 AMW393023:AMW393364 AWS393023:AWS393364 BGO393023:BGO393364 BQK393023:BQK393364 CAG393023:CAG393364 CKC393023:CKC393364 CTY393023:CTY393364 DDU393023:DDU393364 DNQ393023:DNQ393364 DXM393023:DXM393364 EHI393023:EHI393364 ERE393023:ERE393364 FBA393023:FBA393364 FKW393023:FKW393364 FUS393023:FUS393364 GEO393023:GEO393364 GOK393023:GOK393364 GYG393023:GYG393364 HIC393023:HIC393364 HRY393023:HRY393364 IBU393023:IBU393364 ILQ393023:ILQ393364 IVM393023:IVM393364 JFI393023:JFI393364 JPE393023:JPE393364 JZA393023:JZA393364 KIW393023:KIW393364 KSS393023:KSS393364 LCO393023:LCO393364 LMK393023:LMK393364 LWG393023:LWG393364 MGC393023:MGC393364 MPY393023:MPY393364 MZU393023:MZU393364 NJQ393023:NJQ393364 NTM393023:NTM393364 ODI393023:ODI393364 ONE393023:ONE393364 OXA393023:OXA393364 PGW393023:PGW393364 PQS393023:PQS393364 QAO393023:QAO393364 QKK393023:QKK393364 QUG393023:QUG393364 REC393023:REC393364 RNY393023:RNY393364 RXU393023:RXU393364 SHQ393023:SHQ393364 SRM393023:SRM393364 TBI393023:TBI393364 TLE393023:TLE393364 TVA393023:TVA393364 UEW393023:UEW393364 UOS393023:UOS393364 UYO393023:UYO393364 VIK393023:VIK393364 VSG393023:VSG393364 WCC393023:WCC393364 WLY393023:WLY393364 WVU393023:WVU393364 N458559:N458900 JI458559:JI458900 TE458559:TE458900 ADA458559:ADA458900 AMW458559:AMW458900 AWS458559:AWS458900 BGO458559:BGO458900 BQK458559:BQK458900 CAG458559:CAG458900 CKC458559:CKC458900 CTY458559:CTY458900 DDU458559:DDU458900 DNQ458559:DNQ458900 DXM458559:DXM458900 EHI458559:EHI458900 ERE458559:ERE458900 FBA458559:FBA458900 FKW458559:FKW458900 FUS458559:FUS458900 GEO458559:GEO458900 GOK458559:GOK458900 GYG458559:GYG458900 HIC458559:HIC458900 HRY458559:HRY458900 IBU458559:IBU458900 ILQ458559:ILQ458900 IVM458559:IVM458900 JFI458559:JFI458900 JPE458559:JPE458900 JZA458559:JZA458900 KIW458559:KIW458900 KSS458559:KSS458900 LCO458559:LCO458900 LMK458559:LMK458900 LWG458559:LWG458900 MGC458559:MGC458900 MPY458559:MPY458900 MZU458559:MZU458900 NJQ458559:NJQ458900 NTM458559:NTM458900 ODI458559:ODI458900 ONE458559:ONE458900 OXA458559:OXA458900 PGW458559:PGW458900 PQS458559:PQS458900 QAO458559:QAO458900 QKK458559:QKK458900 QUG458559:QUG458900 REC458559:REC458900 RNY458559:RNY458900 RXU458559:RXU458900 SHQ458559:SHQ458900 SRM458559:SRM458900 TBI458559:TBI458900 TLE458559:TLE458900 TVA458559:TVA458900 UEW458559:UEW458900 UOS458559:UOS458900 UYO458559:UYO458900 VIK458559:VIK458900 VSG458559:VSG458900 WCC458559:WCC458900 WLY458559:WLY458900 WVU458559:WVU458900 N524095:N524436 JI524095:JI524436 TE524095:TE524436 ADA524095:ADA524436 AMW524095:AMW524436 AWS524095:AWS524436 BGO524095:BGO524436 BQK524095:BQK524436 CAG524095:CAG524436 CKC524095:CKC524436 CTY524095:CTY524436 DDU524095:DDU524436 DNQ524095:DNQ524436 DXM524095:DXM524436 EHI524095:EHI524436 ERE524095:ERE524436 FBA524095:FBA524436 FKW524095:FKW524436 FUS524095:FUS524436 GEO524095:GEO524436 GOK524095:GOK524436 GYG524095:GYG524436 HIC524095:HIC524436 HRY524095:HRY524436 IBU524095:IBU524436 ILQ524095:ILQ524436 IVM524095:IVM524436 JFI524095:JFI524436 JPE524095:JPE524436 JZA524095:JZA524436 KIW524095:KIW524436 KSS524095:KSS524436 LCO524095:LCO524436 LMK524095:LMK524436 LWG524095:LWG524436 MGC524095:MGC524436 MPY524095:MPY524436 MZU524095:MZU524436 NJQ524095:NJQ524436 NTM524095:NTM524436 ODI524095:ODI524436 ONE524095:ONE524436 OXA524095:OXA524436 PGW524095:PGW524436 PQS524095:PQS524436 QAO524095:QAO524436 QKK524095:QKK524436 QUG524095:QUG524436 REC524095:REC524436 RNY524095:RNY524436 RXU524095:RXU524436 SHQ524095:SHQ524436 SRM524095:SRM524436 TBI524095:TBI524436 TLE524095:TLE524436 TVA524095:TVA524436 UEW524095:UEW524436 UOS524095:UOS524436 UYO524095:UYO524436 VIK524095:VIK524436 VSG524095:VSG524436 WCC524095:WCC524436 WLY524095:WLY524436 WVU524095:WVU524436 N589631:N589972 JI589631:JI589972 TE589631:TE589972 ADA589631:ADA589972 AMW589631:AMW589972 AWS589631:AWS589972 BGO589631:BGO589972 BQK589631:BQK589972 CAG589631:CAG589972 CKC589631:CKC589972 CTY589631:CTY589972 DDU589631:DDU589972 DNQ589631:DNQ589972 DXM589631:DXM589972 EHI589631:EHI589972 ERE589631:ERE589972 FBA589631:FBA589972 FKW589631:FKW589972 FUS589631:FUS589972 GEO589631:GEO589972 GOK589631:GOK589972 GYG589631:GYG589972 HIC589631:HIC589972 HRY589631:HRY589972 IBU589631:IBU589972 ILQ589631:ILQ589972 IVM589631:IVM589972 JFI589631:JFI589972 JPE589631:JPE589972 JZA589631:JZA589972 KIW589631:KIW589972 KSS589631:KSS589972 LCO589631:LCO589972 LMK589631:LMK589972 LWG589631:LWG589972 MGC589631:MGC589972 MPY589631:MPY589972 MZU589631:MZU589972 NJQ589631:NJQ589972 NTM589631:NTM589972 ODI589631:ODI589972 ONE589631:ONE589972 OXA589631:OXA589972 PGW589631:PGW589972 PQS589631:PQS589972 QAO589631:QAO589972 QKK589631:QKK589972 QUG589631:QUG589972 REC589631:REC589972 RNY589631:RNY589972 RXU589631:RXU589972 SHQ589631:SHQ589972 SRM589631:SRM589972 TBI589631:TBI589972 TLE589631:TLE589972 TVA589631:TVA589972 UEW589631:UEW589972 UOS589631:UOS589972 UYO589631:UYO589972 VIK589631:VIK589972 VSG589631:VSG589972 WCC589631:WCC589972 WLY589631:WLY589972 WVU589631:WVU589972 N655167:N655508 JI655167:JI655508 TE655167:TE655508 ADA655167:ADA655508 AMW655167:AMW655508 AWS655167:AWS655508 BGO655167:BGO655508 BQK655167:BQK655508 CAG655167:CAG655508 CKC655167:CKC655508 CTY655167:CTY655508 DDU655167:DDU655508 DNQ655167:DNQ655508 DXM655167:DXM655508 EHI655167:EHI655508 ERE655167:ERE655508 FBA655167:FBA655508 FKW655167:FKW655508 FUS655167:FUS655508 GEO655167:GEO655508 GOK655167:GOK655508 GYG655167:GYG655508 HIC655167:HIC655508 HRY655167:HRY655508 IBU655167:IBU655508 ILQ655167:ILQ655508 IVM655167:IVM655508 JFI655167:JFI655508 JPE655167:JPE655508 JZA655167:JZA655508 KIW655167:KIW655508 KSS655167:KSS655508 LCO655167:LCO655508 LMK655167:LMK655508 LWG655167:LWG655508 MGC655167:MGC655508 MPY655167:MPY655508 MZU655167:MZU655508 NJQ655167:NJQ655508 NTM655167:NTM655508 ODI655167:ODI655508 ONE655167:ONE655508 OXA655167:OXA655508 PGW655167:PGW655508 PQS655167:PQS655508 QAO655167:QAO655508 QKK655167:QKK655508 QUG655167:QUG655508 REC655167:REC655508 RNY655167:RNY655508 RXU655167:RXU655508 SHQ655167:SHQ655508 SRM655167:SRM655508 TBI655167:TBI655508 TLE655167:TLE655508 TVA655167:TVA655508 UEW655167:UEW655508 UOS655167:UOS655508 UYO655167:UYO655508 VIK655167:VIK655508 VSG655167:VSG655508 WCC655167:WCC655508 WLY655167:WLY655508 WVU655167:WVU655508 N720703:N721044 JI720703:JI721044 TE720703:TE721044 ADA720703:ADA721044 AMW720703:AMW721044 AWS720703:AWS721044 BGO720703:BGO721044 BQK720703:BQK721044 CAG720703:CAG721044 CKC720703:CKC721044 CTY720703:CTY721044 DDU720703:DDU721044 DNQ720703:DNQ721044 DXM720703:DXM721044 EHI720703:EHI721044 ERE720703:ERE721044 FBA720703:FBA721044 FKW720703:FKW721044 FUS720703:FUS721044 GEO720703:GEO721044 GOK720703:GOK721044 GYG720703:GYG721044 HIC720703:HIC721044 HRY720703:HRY721044 IBU720703:IBU721044 ILQ720703:ILQ721044 IVM720703:IVM721044 JFI720703:JFI721044 JPE720703:JPE721044 JZA720703:JZA721044 KIW720703:KIW721044 KSS720703:KSS721044 LCO720703:LCO721044 LMK720703:LMK721044 LWG720703:LWG721044 MGC720703:MGC721044 MPY720703:MPY721044 MZU720703:MZU721044 NJQ720703:NJQ721044 NTM720703:NTM721044 ODI720703:ODI721044 ONE720703:ONE721044 OXA720703:OXA721044 PGW720703:PGW721044 PQS720703:PQS721044 QAO720703:QAO721044 QKK720703:QKK721044 QUG720703:QUG721044 REC720703:REC721044 RNY720703:RNY721044 RXU720703:RXU721044 SHQ720703:SHQ721044 SRM720703:SRM721044 TBI720703:TBI721044 TLE720703:TLE721044 TVA720703:TVA721044 UEW720703:UEW721044 UOS720703:UOS721044 UYO720703:UYO721044 VIK720703:VIK721044 VSG720703:VSG721044 WCC720703:WCC721044 WLY720703:WLY721044 WVU720703:WVU721044 N786239:N786580 JI786239:JI786580 TE786239:TE786580 ADA786239:ADA786580 AMW786239:AMW786580 AWS786239:AWS786580 BGO786239:BGO786580 BQK786239:BQK786580 CAG786239:CAG786580 CKC786239:CKC786580 CTY786239:CTY786580 DDU786239:DDU786580 DNQ786239:DNQ786580 DXM786239:DXM786580 EHI786239:EHI786580 ERE786239:ERE786580 FBA786239:FBA786580 FKW786239:FKW786580 FUS786239:FUS786580 GEO786239:GEO786580 GOK786239:GOK786580 GYG786239:GYG786580 HIC786239:HIC786580 HRY786239:HRY786580 IBU786239:IBU786580 ILQ786239:ILQ786580 IVM786239:IVM786580 JFI786239:JFI786580 JPE786239:JPE786580 JZA786239:JZA786580 KIW786239:KIW786580 KSS786239:KSS786580 LCO786239:LCO786580 LMK786239:LMK786580 LWG786239:LWG786580 MGC786239:MGC786580 MPY786239:MPY786580 MZU786239:MZU786580 NJQ786239:NJQ786580 NTM786239:NTM786580 ODI786239:ODI786580 ONE786239:ONE786580 OXA786239:OXA786580 PGW786239:PGW786580 PQS786239:PQS786580 QAO786239:QAO786580 QKK786239:QKK786580 QUG786239:QUG786580 REC786239:REC786580 RNY786239:RNY786580 RXU786239:RXU786580 SHQ786239:SHQ786580 SRM786239:SRM786580 TBI786239:TBI786580 TLE786239:TLE786580 TVA786239:TVA786580 UEW786239:UEW786580 UOS786239:UOS786580 UYO786239:UYO786580 VIK786239:VIK786580 VSG786239:VSG786580 WCC786239:WCC786580 WLY786239:WLY786580 WVU786239:WVU786580 N851775:N852116 JI851775:JI852116 TE851775:TE852116 ADA851775:ADA852116 AMW851775:AMW852116 AWS851775:AWS852116 BGO851775:BGO852116 BQK851775:BQK852116 CAG851775:CAG852116 CKC851775:CKC852116 CTY851775:CTY852116 DDU851775:DDU852116 DNQ851775:DNQ852116 DXM851775:DXM852116 EHI851775:EHI852116 ERE851775:ERE852116 FBA851775:FBA852116 FKW851775:FKW852116 FUS851775:FUS852116 GEO851775:GEO852116 GOK851775:GOK852116 GYG851775:GYG852116 HIC851775:HIC852116 HRY851775:HRY852116 IBU851775:IBU852116 ILQ851775:ILQ852116 IVM851775:IVM852116 JFI851775:JFI852116 JPE851775:JPE852116 JZA851775:JZA852116 KIW851775:KIW852116 KSS851775:KSS852116 LCO851775:LCO852116 LMK851775:LMK852116 LWG851775:LWG852116 MGC851775:MGC852116 MPY851775:MPY852116 MZU851775:MZU852116 NJQ851775:NJQ852116 NTM851775:NTM852116 ODI851775:ODI852116 ONE851775:ONE852116 OXA851775:OXA852116 PGW851775:PGW852116 PQS851775:PQS852116 QAO851775:QAO852116 QKK851775:QKK852116 QUG851775:QUG852116 REC851775:REC852116 RNY851775:RNY852116 RXU851775:RXU852116 SHQ851775:SHQ852116 SRM851775:SRM852116 TBI851775:TBI852116 TLE851775:TLE852116 TVA851775:TVA852116 UEW851775:UEW852116 UOS851775:UOS852116 UYO851775:UYO852116 VIK851775:VIK852116 VSG851775:VSG852116 WCC851775:WCC852116 WLY851775:WLY852116 WVU851775:WVU852116 N917311:N917652 JI917311:JI917652 TE917311:TE917652 ADA917311:ADA917652 AMW917311:AMW917652 AWS917311:AWS917652 BGO917311:BGO917652 BQK917311:BQK917652 CAG917311:CAG917652 CKC917311:CKC917652 CTY917311:CTY917652 DDU917311:DDU917652 DNQ917311:DNQ917652 DXM917311:DXM917652 EHI917311:EHI917652 ERE917311:ERE917652 FBA917311:FBA917652 FKW917311:FKW917652 FUS917311:FUS917652 GEO917311:GEO917652 GOK917311:GOK917652 GYG917311:GYG917652 HIC917311:HIC917652 HRY917311:HRY917652 IBU917311:IBU917652 ILQ917311:ILQ917652 IVM917311:IVM917652 JFI917311:JFI917652 JPE917311:JPE917652 JZA917311:JZA917652 KIW917311:KIW917652 KSS917311:KSS917652 LCO917311:LCO917652 LMK917311:LMK917652 LWG917311:LWG917652 MGC917311:MGC917652 MPY917311:MPY917652 MZU917311:MZU917652 NJQ917311:NJQ917652 NTM917311:NTM917652 ODI917311:ODI917652 ONE917311:ONE917652 OXA917311:OXA917652 PGW917311:PGW917652 PQS917311:PQS917652 QAO917311:QAO917652 QKK917311:QKK917652 QUG917311:QUG917652 REC917311:REC917652 RNY917311:RNY917652 RXU917311:RXU917652 SHQ917311:SHQ917652 SRM917311:SRM917652 TBI917311:TBI917652 TLE917311:TLE917652 TVA917311:TVA917652 UEW917311:UEW917652 UOS917311:UOS917652 UYO917311:UYO917652 VIK917311:VIK917652 VSG917311:VSG917652 WCC917311:WCC917652 WLY917311:WLY917652 WVU917311:WVU917652 N982847:N983188 JI982847:JI983188 TE982847:TE983188 ADA982847:ADA983188 AMW982847:AMW983188 AWS982847:AWS983188 BGO982847:BGO983188 BQK982847:BQK983188 CAG982847:CAG983188 CKC982847:CKC983188 CTY982847:CTY983188 DDU982847:DDU983188 DNQ982847:DNQ983188 DXM982847:DXM983188 EHI982847:EHI983188 ERE982847:ERE983188 FBA982847:FBA983188 FKW982847:FKW983188 FUS982847:FUS983188 GEO982847:GEO983188 GOK982847:GOK983188 GYG982847:GYG983188 HIC982847:HIC983188 HRY982847:HRY983188 IBU982847:IBU983188 ILQ982847:ILQ983188 IVM982847:IVM983188 JFI982847:JFI983188 JPE982847:JPE983188 JZA982847:JZA983188 KIW982847:KIW983188 KSS982847:KSS983188 LCO982847:LCO983188 LMK982847:LMK983188 LWG982847:LWG983188 MGC982847:MGC983188 MPY982847:MPY983188 MZU982847:MZU983188 NJQ982847:NJQ983188 NTM982847:NTM983188 ODI982847:ODI983188 ONE982847:ONE983188 OXA982847:OXA983188 PGW982847:PGW983188 PQS982847:PQS983188 QAO982847:QAO983188 QKK982847:QKK983188 QUG982847:QUG983188 REC982847:REC983188 RNY982847:RNY983188 RXU982847:RXU983188 SHQ982847:SHQ983188 SRM982847:SRM983188 TBI982847:TBI983188 TLE982847:TLE983188 TVA982847:TVA983188 UEW982847:UEW983188 UOS982847:UOS983188 UYO982847:UYO983188 VIK982847:VIK983188 VSG982847:VSG983188 WCC982847:WCC983188 WLY982847:WLY983188 WVU7:WVU150 WLY7:WLY150 WCC7:WCC150 VSG7:VSG150 VIK7:VIK150 UYO7:UYO150 UOS7:UOS150 UEW7:UEW150 TVA7:TVA150 TLE7:TLE150 TBI7:TBI150 SRM7:SRM150 SHQ7:SHQ150 RXU7:RXU150 RNY7:RNY150 REC7:REC150 QUG7:QUG150 QKK7:QKK150 QAO7:QAO150 PQS7:PQS150 PGW7:PGW150 OXA7:OXA150 ONE7:ONE150 ODI7:ODI150 NTM7:NTM150 NJQ7:NJQ150 MZU7:MZU150 MPY7:MPY150 MGC7:MGC150 LWG7:LWG150 LMK7:LMK150 LCO7:LCO150 KSS7:KSS150 KIW7:KIW150 JZA7:JZA150 JPE7:JPE150 JFI7:JFI150 IVM7:IVM150 ILQ7:ILQ150 IBU7:IBU150 HRY7:HRY150 HIC7:HIC150 GYG7:GYG150 GOK7:GOK150 GEO7:GEO150 FUS7:FUS150 FKW7:FKW150 FBA7:FBA150 ERE7:ERE150 EHI7:EHI150 DXM7:DXM150 DNQ7:DNQ150 DDU7:DDU150 CTY7:CTY150 CKC7:CKC150 CAG7:CAG150 BQK7:BQK150 BGO7:BGO150 AWS7:AWS150 AMW7:AMW150 ADA7:ADA150 TE7:TE150 JI7:JI150" xr:uid="{00000000-0002-0000-0000-000001000000}">
      <formula1>20000</formula1>
    </dataValidation>
    <dataValidation type="whole" allowBlank="1" showInputMessage="1" showErrorMessage="1" prompt="inserire solo i giorni di assenza fatturati/da fatturare" sqref="WVR982847:WVR983188 J65343:J65684 JF65343:JF65684 TB65343:TB65684 ACX65343:ACX65684 AMT65343:AMT65684 AWP65343:AWP65684 BGL65343:BGL65684 BQH65343:BQH65684 CAD65343:CAD65684 CJZ65343:CJZ65684 CTV65343:CTV65684 DDR65343:DDR65684 DNN65343:DNN65684 DXJ65343:DXJ65684 EHF65343:EHF65684 ERB65343:ERB65684 FAX65343:FAX65684 FKT65343:FKT65684 FUP65343:FUP65684 GEL65343:GEL65684 GOH65343:GOH65684 GYD65343:GYD65684 HHZ65343:HHZ65684 HRV65343:HRV65684 IBR65343:IBR65684 ILN65343:ILN65684 IVJ65343:IVJ65684 JFF65343:JFF65684 JPB65343:JPB65684 JYX65343:JYX65684 KIT65343:KIT65684 KSP65343:KSP65684 LCL65343:LCL65684 LMH65343:LMH65684 LWD65343:LWD65684 MFZ65343:MFZ65684 MPV65343:MPV65684 MZR65343:MZR65684 NJN65343:NJN65684 NTJ65343:NTJ65684 ODF65343:ODF65684 ONB65343:ONB65684 OWX65343:OWX65684 PGT65343:PGT65684 PQP65343:PQP65684 QAL65343:QAL65684 QKH65343:QKH65684 QUD65343:QUD65684 RDZ65343:RDZ65684 RNV65343:RNV65684 RXR65343:RXR65684 SHN65343:SHN65684 SRJ65343:SRJ65684 TBF65343:TBF65684 TLB65343:TLB65684 TUX65343:TUX65684 UET65343:UET65684 UOP65343:UOP65684 UYL65343:UYL65684 VIH65343:VIH65684 VSD65343:VSD65684 WBZ65343:WBZ65684 WLV65343:WLV65684 WVR65343:WVR65684 J130879:J131220 JF130879:JF131220 TB130879:TB131220 ACX130879:ACX131220 AMT130879:AMT131220 AWP130879:AWP131220 BGL130879:BGL131220 BQH130879:BQH131220 CAD130879:CAD131220 CJZ130879:CJZ131220 CTV130879:CTV131220 DDR130879:DDR131220 DNN130879:DNN131220 DXJ130879:DXJ131220 EHF130879:EHF131220 ERB130879:ERB131220 FAX130879:FAX131220 FKT130879:FKT131220 FUP130879:FUP131220 GEL130879:GEL131220 GOH130879:GOH131220 GYD130879:GYD131220 HHZ130879:HHZ131220 HRV130879:HRV131220 IBR130879:IBR131220 ILN130879:ILN131220 IVJ130879:IVJ131220 JFF130879:JFF131220 JPB130879:JPB131220 JYX130879:JYX131220 KIT130879:KIT131220 KSP130879:KSP131220 LCL130879:LCL131220 LMH130879:LMH131220 LWD130879:LWD131220 MFZ130879:MFZ131220 MPV130879:MPV131220 MZR130879:MZR131220 NJN130879:NJN131220 NTJ130879:NTJ131220 ODF130879:ODF131220 ONB130879:ONB131220 OWX130879:OWX131220 PGT130879:PGT131220 PQP130879:PQP131220 QAL130879:QAL131220 QKH130879:QKH131220 QUD130879:QUD131220 RDZ130879:RDZ131220 RNV130879:RNV131220 RXR130879:RXR131220 SHN130879:SHN131220 SRJ130879:SRJ131220 TBF130879:TBF131220 TLB130879:TLB131220 TUX130879:TUX131220 UET130879:UET131220 UOP130879:UOP131220 UYL130879:UYL131220 VIH130879:VIH131220 VSD130879:VSD131220 WBZ130879:WBZ131220 WLV130879:WLV131220 WVR130879:WVR131220 J196415:J196756 JF196415:JF196756 TB196415:TB196756 ACX196415:ACX196756 AMT196415:AMT196756 AWP196415:AWP196756 BGL196415:BGL196756 BQH196415:BQH196756 CAD196415:CAD196756 CJZ196415:CJZ196756 CTV196415:CTV196756 DDR196415:DDR196756 DNN196415:DNN196756 DXJ196415:DXJ196756 EHF196415:EHF196756 ERB196415:ERB196756 FAX196415:FAX196756 FKT196415:FKT196756 FUP196415:FUP196756 GEL196415:GEL196756 GOH196415:GOH196756 GYD196415:GYD196756 HHZ196415:HHZ196756 HRV196415:HRV196756 IBR196415:IBR196756 ILN196415:ILN196756 IVJ196415:IVJ196756 JFF196415:JFF196756 JPB196415:JPB196756 JYX196415:JYX196756 KIT196415:KIT196756 KSP196415:KSP196756 LCL196415:LCL196756 LMH196415:LMH196756 LWD196415:LWD196756 MFZ196415:MFZ196756 MPV196415:MPV196756 MZR196415:MZR196756 NJN196415:NJN196756 NTJ196415:NTJ196756 ODF196415:ODF196756 ONB196415:ONB196756 OWX196415:OWX196756 PGT196415:PGT196756 PQP196415:PQP196756 QAL196415:QAL196756 QKH196415:QKH196756 QUD196415:QUD196756 RDZ196415:RDZ196756 RNV196415:RNV196756 RXR196415:RXR196756 SHN196415:SHN196756 SRJ196415:SRJ196756 TBF196415:TBF196756 TLB196415:TLB196756 TUX196415:TUX196756 UET196415:UET196756 UOP196415:UOP196756 UYL196415:UYL196756 VIH196415:VIH196756 VSD196415:VSD196756 WBZ196415:WBZ196756 WLV196415:WLV196756 WVR196415:WVR196756 J261951:J262292 JF261951:JF262292 TB261951:TB262292 ACX261951:ACX262292 AMT261951:AMT262292 AWP261951:AWP262292 BGL261951:BGL262292 BQH261951:BQH262292 CAD261951:CAD262292 CJZ261951:CJZ262292 CTV261951:CTV262292 DDR261951:DDR262292 DNN261951:DNN262292 DXJ261951:DXJ262292 EHF261951:EHF262292 ERB261951:ERB262292 FAX261951:FAX262292 FKT261951:FKT262292 FUP261951:FUP262292 GEL261951:GEL262292 GOH261951:GOH262292 GYD261951:GYD262292 HHZ261951:HHZ262292 HRV261951:HRV262292 IBR261951:IBR262292 ILN261951:ILN262292 IVJ261951:IVJ262292 JFF261951:JFF262292 JPB261951:JPB262292 JYX261951:JYX262292 KIT261951:KIT262292 KSP261951:KSP262292 LCL261951:LCL262292 LMH261951:LMH262292 LWD261951:LWD262292 MFZ261951:MFZ262292 MPV261951:MPV262292 MZR261951:MZR262292 NJN261951:NJN262292 NTJ261951:NTJ262292 ODF261951:ODF262292 ONB261951:ONB262292 OWX261951:OWX262292 PGT261951:PGT262292 PQP261951:PQP262292 QAL261951:QAL262292 QKH261951:QKH262292 QUD261951:QUD262292 RDZ261951:RDZ262292 RNV261951:RNV262292 RXR261951:RXR262292 SHN261951:SHN262292 SRJ261951:SRJ262292 TBF261951:TBF262292 TLB261951:TLB262292 TUX261951:TUX262292 UET261951:UET262292 UOP261951:UOP262292 UYL261951:UYL262292 VIH261951:VIH262292 VSD261951:VSD262292 WBZ261951:WBZ262292 WLV261951:WLV262292 WVR261951:WVR262292 J327487:J327828 JF327487:JF327828 TB327487:TB327828 ACX327487:ACX327828 AMT327487:AMT327828 AWP327487:AWP327828 BGL327487:BGL327828 BQH327487:BQH327828 CAD327487:CAD327828 CJZ327487:CJZ327828 CTV327487:CTV327828 DDR327487:DDR327828 DNN327487:DNN327828 DXJ327487:DXJ327828 EHF327487:EHF327828 ERB327487:ERB327828 FAX327487:FAX327828 FKT327487:FKT327828 FUP327487:FUP327828 GEL327487:GEL327828 GOH327487:GOH327828 GYD327487:GYD327828 HHZ327487:HHZ327828 HRV327487:HRV327828 IBR327487:IBR327828 ILN327487:ILN327828 IVJ327487:IVJ327828 JFF327487:JFF327828 JPB327487:JPB327828 JYX327487:JYX327828 KIT327487:KIT327828 KSP327487:KSP327828 LCL327487:LCL327828 LMH327487:LMH327828 LWD327487:LWD327828 MFZ327487:MFZ327828 MPV327487:MPV327828 MZR327487:MZR327828 NJN327487:NJN327828 NTJ327487:NTJ327828 ODF327487:ODF327828 ONB327487:ONB327828 OWX327487:OWX327828 PGT327487:PGT327828 PQP327487:PQP327828 QAL327487:QAL327828 QKH327487:QKH327828 QUD327487:QUD327828 RDZ327487:RDZ327828 RNV327487:RNV327828 RXR327487:RXR327828 SHN327487:SHN327828 SRJ327487:SRJ327828 TBF327487:TBF327828 TLB327487:TLB327828 TUX327487:TUX327828 UET327487:UET327828 UOP327487:UOP327828 UYL327487:UYL327828 VIH327487:VIH327828 VSD327487:VSD327828 WBZ327487:WBZ327828 WLV327487:WLV327828 WVR327487:WVR327828 J393023:J393364 JF393023:JF393364 TB393023:TB393364 ACX393023:ACX393364 AMT393023:AMT393364 AWP393023:AWP393364 BGL393023:BGL393364 BQH393023:BQH393364 CAD393023:CAD393364 CJZ393023:CJZ393364 CTV393023:CTV393364 DDR393023:DDR393364 DNN393023:DNN393364 DXJ393023:DXJ393364 EHF393023:EHF393364 ERB393023:ERB393364 FAX393023:FAX393364 FKT393023:FKT393364 FUP393023:FUP393364 GEL393023:GEL393364 GOH393023:GOH393364 GYD393023:GYD393364 HHZ393023:HHZ393364 HRV393023:HRV393364 IBR393023:IBR393364 ILN393023:ILN393364 IVJ393023:IVJ393364 JFF393023:JFF393364 JPB393023:JPB393364 JYX393023:JYX393364 KIT393023:KIT393364 KSP393023:KSP393364 LCL393023:LCL393364 LMH393023:LMH393364 LWD393023:LWD393364 MFZ393023:MFZ393364 MPV393023:MPV393364 MZR393023:MZR393364 NJN393023:NJN393364 NTJ393023:NTJ393364 ODF393023:ODF393364 ONB393023:ONB393364 OWX393023:OWX393364 PGT393023:PGT393364 PQP393023:PQP393364 QAL393023:QAL393364 QKH393023:QKH393364 QUD393023:QUD393364 RDZ393023:RDZ393364 RNV393023:RNV393364 RXR393023:RXR393364 SHN393023:SHN393364 SRJ393023:SRJ393364 TBF393023:TBF393364 TLB393023:TLB393364 TUX393023:TUX393364 UET393023:UET393364 UOP393023:UOP393364 UYL393023:UYL393364 VIH393023:VIH393364 VSD393023:VSD393364 WBZ393023:WBZ393364 WLV393023:WLV393364 WVR393023:WVR393364 J458559:J458900 JF458559:JF458900 TB458559:TB458900 ACX458559:ACX458900 AMT458559:AMT458900 AWP458559:AWP458900 BGL458559:BGL458900 BQH458559:BQH458900 CAD458559:CAD458900 CJZ458559:CJZ458900 CTV458559:CTV458900 DDR458559:DDR458900 DNN458559:DNN458900 DXJ458559:DXJ458900 EHF458559:EHF458900 ERB458559:ERB458900 FAX458559:FAX458900 FKT458559:FKT458900 FUP458559:FUP458900 GEL458559:GEL458900 GOH458559:GOH458900 GYD458559:GYD458900 HHZ458559:HHZ458900 HRV458559:HRV458900 IBR458559:IBR458900 ILN458559:ILN458900 IVJ458559:IVJ458900 JFF458559:JFF458900 JPB458559:JPB458900 JYX458559:JYX458900 KIT458559:KIT458900 KSP458559:KSP458900 LCL458559:LCL458900 LMH458559:LMH458900 LWD458559:LWD458900 MFZ458559:MFZ458900 MPV458559:MPV458900 MZR458559:MZR458900 NJN458559:NJN458900 NTJ458559:NTJ458900 ODF458559:ODF458900 ONB458559:ONB458900 OWX458559:OWX458900 PGT458559:PGT458900 PQP458559:PQP458900 QAL458559:QAL458900 QKH458559:QKH458900 QUD458559:QUD458900 RDZ458559:RDZ458900 RNV458559:RNV458900 RXR458559:RXR458900 SHN458559:SHN458900 SRJ458559:SRJ458900 TBF458559:TBF458900 TLB458559:TLB458900 TUX458559:TUX458900 UET458559:UET458900 UOP458559:UOP458900 UYL458559:UYL458900 VIH458559:VIH458900 VSD458559:VSD458900 WBZ458559:WBZ458900 WLV458559:WLV458900 WVR458559:WVR458900 J524095:J524436 JF524095:JF524436 TB524095:TB524436 ACX524095:ACX524436 AMT524095:AMT524436 AWP524095:AWP524436 BGL524095:BGL524436 BQH524095:BQH524436 CAD524095:CAD524436 CJZ524095:CJZ524436 CTV524095:CTV524436 DDR524095:DDR524436 DNN524095:DNN524436 DXJ524095:DXJ524436 EHF524095:EHF524436 ERB524095:ERB524436 FAX524095:FAX524436 FKT524095:FKT524436 FUP524095:FUP524436 GEL524095:GEL524436 GOH524095:GOH524436 GYD524095:GYD524436 HHZ524095:HHZ524436 HRV524095:HRV524436 IBR524095:IBR524436 ILN524095:ILN524436 IVJ524095:IVJ524436 JFF524095:JFF524436 JPB524095:JPB524436 JYX524095:JYX524436 KIT524095:KIT524436 KSP524095:KSP524436 LCL524095:LCL524436 LMH524095:LMH524436 LWD524095:LWD524436 MFZ524095:MFZ524436 MPV524095:MPV524436 MZR524095:MZR524436 NJN524095:NJN524436 NTJ524095:NTJ524436 ODF524095:ODF524436 ONB524095:ONB524436 OWX524095:OWX524436 PGT524095:PGT524436 PQP524095:PQP524436 QAL524095:QAL524436 QKH524095:QKH524436 QUD524095:QUD524436 RDZ524095:RDZ524436 RNV524095:RNV524436 RXR524095:RXR524436 SHN524095:SHN524436 SRJ524095:SRJ524436 TBF524095:TBF524436 TLB524095:TLB524436 TUX524095:TUX524436 UET524095:UET524436 UOP524095:UOP524436 UYL524095:UYL524436 VIH524095:VIH524436 VSD524095:VSD524436 WBZ524095:WBZ524436 WLV524095:WLV524436 WVR524095:WVR524436 J589631:J589972 JF589631:JF589972 TB589631:TB589972 ACX589631:ACX589972 AMT589631:AMT589972 AWP589631:AWP589972 BGL589631:BGL589972 BQH589631:BQH589972 CAD589631:CAD589972 CJZ589631:CJZ589972 CTV589631:CTV589972 DDR589631:DDR589972 DNN589631:DNN589972 DXJ589631:DXJ589972 EHF589631:EHF589972 ERB589631:ERB589972 FAX589631:FAX589972 FKT589631:FKT589972 FUP589631:FUP589972 GEL589631:GEL589972 GOH589631:GOH589972 GYD589631:GYD589972 HHZ589631:HHZ589972 HRV589631:HRV589972 IBR589631:IBR589972 ILN589631:ILN589972 IVJ589631:IVJ589972 JFF589631:JFF589972 JPB589631:JPB589972 JYX589631:JYX589972 KIT589631:KIT589972 KSP589631:KSP589972 LCL589631:LCL589972 LMH589631:LMH589972 LWD589631:LWD589972 MFZ589631:MFZ589972 MPV589631:MPV589972 MZR589631:MZR589972 NJN589631:NJN589972 NTJ589631:NTJ589972 ODF589631:ODF589972 ONB589631:ONB589972 OWX589631:OWX589972 PGT589631:PGT589972 PQP589631:PQP589972 QAL589631:QAL589972 QKH589631:QKH589972 QUD589631:QUD589972 RDZ589631:RDZ589972 RNV589631:RNV589972 RXR589631:RXR589972 SHN589631:SHN589972 SRJ589631:SRJ589972 TBF589631:TBF589972 TLB589631:TLB589972 TUX589631:TUX589972 UET589631:UET589972 UOP589631:UOP589972 UYL589631:UYL589972 VIH589631:VIH589972 VSD589631:VSD589972 WBZ589631:WBZ589972 WLV589631:WLV589972 WVR589631:WVR589972 J655167:J655508 JF655167:JF655508 TB655167:TB655508 ACX655167:ACX655508 AMT655167:AMT655508 AWP655167:AWP655508 BGL655167:BGL655508 BQH655167:BQH655508 CAD655167:CAD655508 CJZ655167:CJZ655508 CTV655167:CTV655508 DDR655167:DDR655508 DNN655167:DNN655508 DXJ655167:DXJ655508 EHF655167:EHF655508 ERB655167:ERB655508 FAX655167:FAX655508 FKT655167:FKT655508 FUP655167:FUP655508 GEL655167:GEL655508 GOH655167:GOH655508 GYD655167:GYD655508 HHZ655167:HHZ655508 HRV655167:HRV655508 IBR655167:IBR655508 ILN655167:ILN655508 IVJ655167:IVJ655508 JFF655167:JFF655508 JPB655167:JPB655508 JYX655167:JYX655508 KIT655167:KIT655508 KSP655167:KSP655508 LCL655167:LCL655508 LMH655167:LMH655508 LWD655167:LWD655508 MFZ655167:MFZ655508 MPV655167:MPV655508 MZR655167:MZR655508 NJN655167:NJN655508 NTJ655167:NTJ655508 ODF655167:ODF655508 ONB655167:ONB655508 OWX655167:OWX655508 PGT655167:PGT655508 PQP655167:PQP655508 QAL655167:QAL655508 QKH655167:QKH655508 QUD655167:QUD655508 RDZ655167:RDZ655508 RNV655167:RNV655508 RXR655167:RXR655508 SHN655167:SHN655508 SRJ655167:SRJ655508 TBF655167:TBF655508 TLB655167:TLB655508 TUX655167:TUX655508 UET655167:UET655508 UOP655167:UOP655508 UYL655167:UYL655508 VIH655167:VIH655508 VSD655167:VSD655508 WBZ655167:WBZ655508 WLV655167:WLV655508 WVR655167:WVR655508 J720703:J721044 JF720703:JF721044 TB720703:TB721044 ACX720703:ACX721044 AMT720703:AMT721044 AWP720703:AWP721044 BGL720703:BGL721044 BQH720703:BQH721044 CAD720703:CAD721044 CJZ720703:CJZ721044 CTV720703:CTV721044 DDR720703:DDR721044 DNN720703:DNN721044 DXJ720703:DXJ721044 EHF720703:EHF721044 ERB720703:ERB721044 FAX720703:FAX721044 FKT720703:FKT721044 FUP720703:FUP721044 GEL720703:GEL721044 GOH720703:GOH721044 GYD720703:GYD721044 HHZ720703:HHZ721044 HRV720703:HRV721044 IBR720703:IBR721044 ILN720703:ILN721044 IVJ720703:IVJ721044 JFF720703:JFF721044 JPB720703:JPB721044 JYX720703:JYX721044 KIT720703:KIT721044 KSP720703:KSP721044 LCL720703:LCL721044 LMH720703:LMH721044 LWD720703:LWD721044 MFZ720703:MFZ721044 MPV720703:MPV721044 MZR720703:MZR721044 NJN720703:NJN721044 NTJ720703:NTJ721044 ODF720703:ODF721044 ONB720703:ONB721044 OWX720703:OWX721044 PGT720703:PGT721044 PQP720703:PQP721044 QAL720703:QAL721044 QKH720703:QKH721044 QUD720703:QUD721044 RDZ720703:RDZ721044 RNV720703:RNV721044 RXR720703:RXR721044 SHN720703:SHN721044 SRJ720703:SRJ721044 TBF720703:TBF721044 TLB720703:TLB721044 TUX720703:TUX721044 UET720703:UET721044 UOP720703:UOP721044 UYL720703:UYL721044 VIH720703:VIH721044 VSD720703:VSD721044 WBZ720703:WBZ721044 WLV720703:WLV721044 WVR720703:WVR721044 J786239:J786580 JF786239:JF786580 TB786239:TB786580 ACX786239:ACX786580 AMT786239:AMT786580 AWP786239:AWP786580 BGL786239:BGL786580 BQH786239:BQH786580 CAD786239:CAD786580 CJZ786239:CJZ786580 CTV786239:CTV786580 DDR786239:DDR786580 DNN786239:DNN786580 DXJ786239:DXJ786580 EHF786239:EHF786580 ERB786239:ERB786580 FAX786239:FAX786580 FKT786239:FKT786580 FUP786239:FUP786580 GEL786239:GEL786580 GOH786239:GOH786580 GYD786239:GYD786580 HHZ786239:HHZ786580 HRV786239:HRV786580 IBR786239:IBR786580 ILN786239:ILN786580 IVJ786239:IVJ786580 JFF786239:JFF786580 JPB786239:JPB786580 JYX786239:JYX786580 KIT786239:KIT786580 KSP786239:KSP786580 LCL786239:LCL786580 LMH786239:LMH786580 LWD786239:LWD786580 MFZ786239:MFZ786580 MPV786239:MPV786580 MZR786239:MZR786580 NJN786239:NJN786580 NTJ786239:NTJ786580 ODF786239:ODF786580 ONB786239:ONB786580 OWX786239:OWX786580 PGT786239:PGT786580 PQP786239:PQP786580 QAL786239:QAL786580 QKH786239:QKH786580 QUD786239:QUD786580 RDZ786239:RDZ786580 RNV786239:RNV786580 RXR786239:RXR786580 SHN786239:SHN786580 SRJ786239:SRJ786580 TBF786239:TBF786580 TLB786239:TLB786580 TUX786239:TUX786580 UET786239:UET786580 UOP786239:UOP786580 UYL786239:UYL786580 VIH786239:VIH786580 VSD786239:VSD786580 WBZ786239:WBZ786580 WLV786239:WLV786580 WVR786239:WVR786580 J851775:J852116 JF851775:JF852116 TB851775:TB852116 ACX851775:ACX852116 AMT851775:AMT852116 AWP851775:AWP852116 BGL851775:BGL852116 BQH851775:BQH852116 CAD851775:CAD852116 CJZ851775:CJZ852116 CTV851775:CTV852116 DDR851775:DDR852116 DNN851775:DNN852116 DXJ851775:DXJ852116 EHF851775:EHF852116 ERB851775:ERB852116 FAX851775:FAX852116 FKT851775:FKT852116 FUP851775:FUP852116 GEL851775:GEL852116 GOH851775:GOH852116 GYD851775:GYD852116 HHZ851775:HHZ852116 HRV851775:HRV852116 IBR851775:IBR852116 ILN851775:ILN852116 IVJ851775:IVJ852116 JFF851775:JFF852116 JPB851775:JPB852116 JYX851775:JYX852116 KIT851775:KIT852116 KSP851775:KSP852116 LCL851775:LCL852116 LMH851775:LMH852116 LWD851775:LWD852116 MFZ851775:MFZ852116 MPV851775:MPV852116 MZR851775:MZR852116 NJN851775:NJN852116 NTJ851775:NTJ852116 ODF851775:ODF852116 ONB851775:ONB852116 OWX851775:OWX852116 PGT851775:PGT852116 PQP851775:PQP852116 QAL851775:QAL852116 QKH851775:QKH852116 QUD851775:QUD852116 RDZ851775:RDZ852116 RNV851775:RNV852116 RXR851775:RXR852116 SHN851775:SHN852116 SRJ851775:SRJ852116 TBF851775:TBF852116 TLB851775:TLB852116 TUX851775:TUX852116 UET851775:UET852116 UOP851775:UOP852116 UYL851775:UYL852116 VIH851775:VIH852116 VSD851775:VSD852116 WBZ851775:WBZ852116 WLV851775:WLV852116 WVR851775:WVR852116 J917311:J917652 JF917311:JF917652 TB917311:TB917652 ACX917311:ACX917652 AMT917311:AMT917652 AWP917311:AWP917652 BGL917311:BGL917652 BQH917311:BQH917652 CAD917311:CAD917652 CJZ917311:CJZ917652 CTV917311:CTV917652 DDR917311:DDR917652 DNN917311:DNN917652 DXJ917311:DXJ917652 EHF917311:EHF917652 ERB917311:ERB917652 FAX917311:FAX917652 FKT917311:FKT917652 FUP917311:FUP917652 GEL917311:GEL917652 GOH917311:GOH917652 GYD917311:GYD917652 HHZ917311:HHZ917652 HRV917311:HRV917652 IBR917311:IBR917652 ILN917311:ILN917652 IVJ917311:IVJ917652 JFF917311:JFF917652 JPB917311:JPB917652 JYX917311:JYX917652 KIT917311:KIT917652 KSP917311:KSP917652 LCL917311:LCL917652 LMH917311:LMH917652 LWD917311:LWD917652 MFZ917311:MFZ917652 MPV917311:MPV917652 MZR917311:MZR917652 NJN917311:NJN917652 NTJ917311:NTJ917652 ODF917311:ODF917652 ONB917311:ONB917652 OWX917311:OWX917652 PGT917311:PGT917652 PQP917311:PQP917652 QAL917311:QAL917652 QKH917311:QKH917652 QUD917311:QUD917652 RDZ917311:RDZ917652 RNV917311:RNV917652 RXR917311:RXR917652 SHN917311:SHN917652 SRJ917311:SRJ917652 TBF917311:TBF917652 TLB917311:TLB917652 TUX917311:TUX917652 UET917311:UET917652 UOP917311:UOP917652 UYL917311:UYL917652 VIH917311:VIH917652 VSD917311:VSD917652 WBZ917311:WBZ917652 WLV917311:WLV917652 WVR917311:WVR917652 J982847:J983188 JF982847:JF983188 TB982847:TB983188 ACX982847:ACX983188 AMT982847:AMT983188 AWP982847:AWP983188 BGL982847:BGL983188 BQH982847:BQH983188 CAD982847:CAD983188 CJZ982847:CJZ983188 CTV982847:CTV983188 DDR982847:DDR983188 DNN982847:DNN983188 DXJ982847:DXJ983188 EHF982847:EHF983188 ERB982847:ERB983188 FAX982847:FAX983188 FKT982847:FKT983188 FUP982847:FUP983188 GEL982847:GEL983188 GOH982847:GOH983188 GYD982847:GYD983188 HHZ982847:HHZ983188 HRV982847:HRV983188 IBR982847:IBR983188 ILN982847:ILN983188 IVJ982847:IVJ983188 JFF982847:JFF983188 JPB982847:JPB983188 JYX982847:JYX983188 KIT982847:KIT983188 KSP982847:KSP983188 LCL982847:LCL983188 LMH982847:LMH983188 LWD982847:LWD983188 MFZ982847:MFZ983188 MPV982847:MPV983188 MZR982847:MZR983188 NJN982847:NJN983188 NTJ982847:NTJ983188 ODF982847:ODF983188 ONB982847:ONB983188 OWX982847:OWX983188 PGT982847:PGT983188 PQP982847:PQP983188 QAL982847:QAL983188 QKH982847:QKH983188 QUD982847:QUD983188 RDZ982847:RDZ983188 RNV982847:RNV983188 RXR982847:RXR983188 SHN982847:SHN983188 SRJ982847:SRJ983188 TBF982847:TBF983188 TLB982847:TLB983188 TUX982847:TUX983188 UET982847:UET983188 UOP982847:UOP983188 UYL982847:UYL983188 VIH982847:VIH983188 VSD982847:VSD983188 WBZ982847:WBZ983188 WLV982847:WLV983188 J7:J149 WVR7:WVR150 WLV7:WLV150 WBZ7:WBZ150 VSD7:VSD150 VIH7:VIH150 UYL7:UYL150 UOP7:UOP150 UET7:UET150 TUX7:TUX150 TLB7:TLB150 TBF7:TBF150 SRJ7:SRJ150 SHN7:SHN150 RXR7:RXR150 RNV7:RNV150 RDZ7:RDZ150 QUD7:QUD150 QKH7:QKH150 QAL7:QAL150 PQP7:PQP150 PGT7:PGT150 OWX7:OWX150 ONB7:ONB150 ODF7:ODF150 NTJ7:NTJ150 NJN7:NJN150 MZR7:MZR150 MPV7:MPV150 MFZ7:MFZ150 LWD7:LWD150 LMH7:LMH150 LCL7:LCL150 KSP7:KSP150 KIT7:KIT150 JYX7:JYX150 JPB7:JPB150 JFF7:JFF150 IVJ7:IVJ150 ILN7:ILN150 IBR7:IBR150 HRV7:HRV150 HHZ7:HHZ150 GYD7:GYD150 GOH7:GOH150 GEL7:GEL150 FUP7:FUP150 FKT7:FKT150 FAX7:FAX150 ERB7:ERB150 EHF7:EHF150 DXJ7:DXJ150 DNN7:DNN150 DDR7:DDR150 CTV7:CTV150 CJZ7:CJZ150 CAD7:CAD150 BQH7:BQH150 BGL7:BGL150 AWP7:AWP150 AMT7:AMT150 ACX7:ACX150 TB7:TB150 JF7:JF150" xr:uid="{00000000-0002-0000-0000-000002000000}">
      <formula1>0</formula1>
      <formula2>365</formula2>
    </dataValidation>
    <dataValidation type="whole" allowBlank="1" showInputMessage="1" showErrorMessage="1" error="massimo 366" sqref="WVQ982847:WVQ983188 I65343:I65684 JE65343:JE65684 TA65343:TA65684 ACW65343:ACW65684 AMS65343:AMS65684 AWO65343:AWO65684 BGK65343:BGK65684 BQG65343:BQG65684 CAC65343:CAC65684 CJY65343:CJY65684 CTU65343:CTU65684 DDQ65343:DDQ65684 DNM65343:DNM65684 DXI65343:DXI65684 EHE65343:EHE65684 ERA65343:ERA65684 FAW65343:FAW65684 FKS65343:FKS65684 FUO65343:FUO65684 GEK65343:GEK65684 GOG65343:GOG65684 GYC65343:GYC65684 HHY65343:HHY65684 HRU65343:HRU65684 IBQ65343:IBQ65684 ILM65343:ILM65684 IVI65343:IVI65684 JFE65343:JFE65684 JPA65343:JPA65684 JYW65343:JYW65684 KIS65343:KIS65684 KSO65343:KSO65684 LCK65343:LCK65684 LMG65343:LMG65684 LWC65343:LWC65684 MFY65343:MFY65684 MPU65343:MPU65684 MZQ65343:MZQ65684 NJM65343:NJM65684 NTI65343:NTI65684 ODE65343:ODE65684 ONA65343:ONA65684 OWW65343:OWW65684 PGS65343:PGS65684 PQO65343:PQO65684 QAK65343:QAK65684 QKG65343:QKG65684 QUC65343:QUC65684 RDY65343:RDY65684 RNU65343:RNU65684 RXQ65343:RXQ65684 SHM65343:SHM65684 SRI65343:SRI65684 TBE65343:TBE65684 TLA65343:TLA65684 TUW65343:TUW65684 UES65343:UES65684 UOO65343:UOO65684 UYK65343:UYK65684 VIG65343:VIG65684 VSC65343:VSC65684 WBY65343:WBY65684 WLU65343:WLU65684 WVQ65343:WVQ65684 I130879:I131220 JE130879:JE131220 TA130879:TA131220 ACW130879:ACW131220 AMS130879:AMS131220 AWO130879:AWO131220 BGK130879:BGK131220 BQG130879:BQG131220 CAC130879:CAC131220 CJY130879:CJY131220 CTU130879:CTU131220 DDQ130879:DDQ131220 DNM130879:DNM131220 DXI130879:DXI131220 EHE130879:EHE131220 ERA130879:ERA131220 FAW130879:FAW131220 FKS130879:FKS131220 FUO130879:FUO131220 GEK130879:GEK131220 GOG130879:GOG131220 GYC130879:GYC131220 HHY130879:HHY131220 HRU130879:HRU131220 IBQ130879:IBQ131220 ILM130879:ILM131220 IVI130879:IVI131220 JFE130879:JFE131220 JPA130879:JPA131220 JYW130879:JYW131220 KIS130879:KIS131220 KSO130879:KSO131220 LCK130879:LCK131220 LMG130879:LMG131220 LWC130879:LWC131220 MFY130879:MFY131220 MPU130879:MPU131220 MZQ130879:MZQ131220 NJM130879:NJM131220 NTI130879:NTI131220 ODE130879:ODE131220 ONA130879:ONA131220 OWW130879:OWW131220 PGS130879:PGS131220 PQO130879:PQO131220 QAK130879:QAK131220 QKG130879:QKG131220 QUC130879:QUC131220 RDY130879:RDY131220 RNU130879:RNU131220 RXQ130879:RXQ131220 SHM130879:SHM131220 SRI130879:SRI131220 TBE130879:TBE131220 TLA130879:TLA131220 TUW130879:TUW131220 UES130879:UES131220 UOO130879:UOO131220 UYK130879:UYK131220 VIG130879:VIG131220 VSC130879:VSC131220 WBY130879:WBY131220 WLU130879:WLU131220 WVQ130879:WVQ131220 I196415:I196756 JE196415:JE196756 TA196415:TA196756 ACW196415:ACW196756 AMS196415:AMS196756 AWO196415:AWO196756 BGK196415:BGK196756 BQG196415:BQG196756 CAC196415:CAC196756 CJY196415:CJY196756 CTU196415:CTU196756 DDQ196415:DDQ196756 DNM196415:DNM196756 DXI196415:DXI196756 EHE196415:EHE196756 ERA196415:ERA196756 FAW196415:FAW196756 FKS196415:FKS196756 FUO196415:FUO196756 GEK196415:GEK196756 GOG196415:GOG196756 GYC196415:GYC196756 HHY196415:HHY196756 HRU196415:HRU196756 IBQ196415:IBQ196756 ILM196415:ILM196756 IVI196415:IVI196756 JFE196415:JFE196756 JPA196415:JPA196756 JYW196415:JYW196756 KIS196415:KIS196756 KSO196415:KSO196756 LCK196415:LCK196756 LMG196415:LMG196756 LWC196415:LWC196756 MFY196415:MFY196756 MPU196415:MPU196756 MZQ196415:MZQ196756 NJM196415:NJM196756 NTI196415:NTI196756 ODE196415:ODE196756 ONA196415:ONA196756 OWW196415:OWW196756 PGS196415:PGS196756 PQO196415:PQO196756 QAK196415:QAK196756 QKG196415:QKG196756 QUC196415:QUC196756 RDY196415:RDY196756 RNU196415:RNU196756 RXQ196415:RXQ196756 SHM196415:SHM196756 SRI196415:SRI196756 TBE196415:TBE196756 TLA196415:TLA196756 TUW196415:TUW196756 UES196415:UES196756 UOO196415:UOO196756 UYK196415:UYK196756 VIG196415:VIG196756 VSC196415:VSC196756 WBY196415:WBY196756 WLU196415:WLU196756 WVQ196415:WVQ196756 I261951:I262292 JE261951:JE262292 TA261951:TA262292 ACW261951:ACW262292 AMS261951:AMS262292 AWO261951:AWO262292 BGK261951:BGK262292 BQG261951:BQG262292 CAC261951:CAC262292 CJY261951:CJY262292 CTU261951:CTU262292 DDQ261951:DDQ262292 DNM261951:DNM262292 DXI261951:DXI262292 EHE261951:EHE262292 ERA261951:ERA262292 FAW261951:FAW262292 FKS261951:FKS262292 FUO261951:FUO262292 GEK261951:GEK262292 GOG261951:GOG262292 GYC261951:GYC262292 HHY261951:HHY262292 HRU261951:HRU262292 IBQ261951:IBQ262292 ILM261951:ILM262292 IVI261951:IVI262292 JFE261951:JFE262292 JPA261951:JPA262292 JYW261951:JYW262292 KIS261951:KIS262292 KSO261951:KSO262292 LCK261951:LCK262292 LMG261951:LMG262292 LWC261951:LWC262292 MFY261951:MFY262292 MPU261951:MPU262292 MZQ261951:MZQ262292 NJM261951:NJM262292 NTI261951:NTI262292 ODE261951:ODE262292 ONA261951:ONA262292 OWW261951:OWW262292 PGS261951:PGS262292 PQO261951:PQO262292 QAK261951:QAK262292 QKG261951:QKG262292 QUC261951:QUC262292 RDY261951:RDY262292 RNU261951:RNU262292 RXQ261951:RXQ262292 SHM261951:SHM262292 SRI261951:SRI262292 TBE261951:TBE262292 TLA261951:TLA262292 TUW261951:TUW262292 UES261951:UES262292 UOO261951:UOO262292 UYK261951:UYK262292 VIG261951:VIG262292 VSC261951:VSC262292 WBY261951:WBY262292 WLU261951:WLU262292 WVQ261951:WVQ262292 I327487:I327828 JE327487:JE327828 TA327487:TA327828 ACW327487:ACW327828 AMS327487:AMS327828 AWO327487:AWO327828 BGK327487:BGK327828 BQG327487:BQG327828 CAC327487:CAC327828 CJY327487:CJY327828 CTU327487:CTU327828 DDQ327487:DDQ327828 DNM327487:DNM327828 DXI327487:DXI327828 EHE327487:EHE327828 ERA327487:ERA327828 FAW327487:FAW327828 FKS327487:FKS327828 FUO327487:FUO327828 GEK327487:GEK327828 GOG327487:GOG327828 GYC327487:GYC327828 HHY327487:HHY327828 HRU327487:HRU327828 IBQ327487:IBQ327828 ILM327487:ILM327828 IVI327487:IVI327828 JFE327487:JFE327828 JPA327487:JPA327828 JYW327487:JYW327828 KIS327487:KIS327828 KSO327487:KSO327828 LCK327487:LCK327828 LMG327487:LMG327828 LWC327487:LWC327828 MFY327487:MFY327828 MPU327487:MPU327828 MZQ327487:MZQ327828 NJM327487:NJM327828 NTI327487:NTI327828 ODE327487:ODE327828 ONA327487:ONA327828 OWW327487:OWW327828 PGS327487:PGS327828 PQO327487:PQO327828 QAK327487:QAK327828 QKG327487:QKG327828 QUC327487:QUC327828 RDY327487:RDY327828 RNU327487:RNU327828 RXQ327487:RXQ327828 SHM327487:SHM327828 SRI327487:SRI327828 TBE327487:TBE327828 TLA327487:TLA327828 TUW327487:TUW327828 UES327487:UES327828 UOO327487:UOO327828 UYK327487:UYK327828 VIG327487:VIG327828 VSC327487:VSC327828 WBY327487:WBY327828 WLU327487:WLU327828 WVQ327487:WVQ327828 I393023:I393364 JE393023:JE393364 TA393023:TA393364 ACW393023:ACW393364 AMS393023:AMS393364 AWO393023:AWO393364 BGK393023:BGK393364 BQG393023:BQG393364 CAC393023:CAC393364 CJY393023:CJY393364 CTU393023:CTU393364 DDQ393023:DDQ393364 DNM393023:DNM393364 DXI393023:DXI393364 EHE393023:EHE393364 ERA393023:ERA393364 FAW393023:FAW393364 FKS393023:FKS393364 FUO393023:FUO393364 GEK393023:GEK393364 GOG393023:GOG393364 GYC393023:GYC393364 HHY393023:HHY393364 HRU393023:HRU393364 IBQ393023:IBQ393364 ILM393023:ILM393364 IVI393023:IVI393364 JFE393023:JFE393364 JPA393023:JPA393364 JYW393023:JYW393364 KIS393023:KIS393364 KSO393023:KSO393364 LCK393023:LCK393364 LMG393023:LMG393364 LWC393023:LWC393364 MFY393023:MFY393364 MPU393023:MPU393364 MZQ393023:MZQ393364 NJM393023:NJM393364 NTI393023:NTI393364 ODE393023:ODE393364 ONA393023:ONA393364 OWW393023:OWW393364 PGS393023:PGS393364 PQO393023:PQO393364 QAK393023:QAK393364 QKG393023:QKG393364 QUC393023:QUC393364 RDY393023:RDY393364 RNU393023:RNU393364 RXQ393023:RXQ393364 SHM393023:SHM393364 SRI393023:SRI393364 TBE393023:TBE393364 TLA393023:TLA393364 TUW393023:TUW393364 UES393023:UES393364 UOO393023:UOO393364 UYK393023:UYK393364 VIG393023:VIG393364 VSC393023:VSC393364 WBY393023:WBY393364 WLU393023:WLU393364 WVQ393023:WVQ393364 I458559:I458900 JE458559:JE458900 TA458559:TA458900 ACW458559:ACW458900 AMS458559:AMS458900 AWO458559:AWO458900 BGK458559:BGK458900 BQG458559:BQG458900 CAC458559:CAC458900 CJY458559:CJY458900 CTU458559:CTU458900 DDQ458559:DDQ458900 DNM458559:DNM458900 DXI458559:DXI458900 EHE458559:EHE458900 ERA458559:ERA458900 FAW458559:FAW458900 FKS458559:FKS458900 FUO458559:FUO458900 GEK458559:GEK458900 GOG458559:GOG458900 GYC458559:GYC458900 HHY458559:HHY458900 HRU458559:HRU458900 IBQ458559:IBQ458900 ILM458559:ILM458900 IVI458559:IVI458900 JFE458559:JFE458900 JPA458559:JPA458900 JYW458559:JYW458900 KIS458559:KIS458900 KSO458559:KSO458900 LCK458559:LCK458900 LMG458559:LMG458900 LWC458559:LWC458900 MFY458559:MFY458900 MPU458559:MPU458900 MZQ458559:MZQ458900 NJM458559:NJM458900 NTI458559:NTI458900 ODE458559:ODE458900 ONA458559:ONA458900 OWW458559:OWW458900 PGS458559:PGS458900 PQO458559:PQO458900 QAK458559:QAK458900 QKG458559:QKG458900 QUC458559:QUC458900 RDY458559:RDY458900 RNU458559:RNU458900 RXQ458559:RXQ458900 SHM458559:SHM458900 SRI458559:SRI458900 TBE458559:TBE458900 TLA458559:TLA458900 TUW458559:TUW458900 UES458559:UES458900 UOO458559:UOO458900 UYK458559:UYK458900 VIG458559:VIG458900 VSC458559:VSC458900 WBY458559:WBY458900 WLU458559:WLU458900 WVQ458559:WVQ458900 I524095:I524436 JE524095:JE524436 TA524095:TA524436 ACW524095:ACW524436 AMS524095:AMS524436 AWO524095:AWO524436 BGK524095:BGK524436 BQG524095:BQG524436 CAC524095:CAC524436 CJY524095:CJY524436 CTU524095:CTU524436 DDQ524095:DDQ524436 DNM524095:DNM524436 DXI524095:DXI524436 EHE524095:EHE524436 ERA524095:ERA524436 FAW524095:FAW524436 FKS524095:FKS524436 FUO524095:FUO524436 GEK524095:GEK524436 GOG524095:GOG524436 GYC524095:GYC524436 HHY524095:HHY524436 HRU524095:HRU524436 IBQ524095:IBQ524436 ILM524095:ILM524436 IVI524095:IVI524436 JFE524095:JFE524436 JPA524095:JPA524436 JYW524095:JYW524436 KIS524095:KIS524436 KSO524095:KSO524436 LCK524095:LCK524436 LMG524095:LMG524436 LWC524095:LWC524436 MFY524095:MFY524436 MPU524095:MPU524436 MZQ524095:MZQ524436 NJM524095:NJM524436 NTI524095:NTI524436 ODE524095:ODE524436 ONA524095:ONA524436 OWW524095:OWW524436 PGS524095:PGS524436 PQO524095:PQO524436 QAK524095:QAK524436 QKG524095:QKG524436 QUC524095:QUC524436 RDY524095:RDY524436 RNU524095:RNU524436 RXQ524095:RXQ524436 SHM524095:SHM524436 SRI524095:SRI524436 TBE524095:TBE524436 TLA524095:TLA524436 TUW524095:TUW524436 UES524095:UES524436 UOO524095:UOO524436 UYK524095:UYK524436 VIG524095:VIG524436 VSC524095:VSC524436 WBY524095:WBY524436 WLU524095:WLU524436 WVQ524095:WVQ524436 I589631:I589972 JE589631:JE589972 TA589631:TA589972 ACW589631:ACW589972 AMS589631:AMS589972 AWO589631:AWO589972 BGK589631:BGK589972 BQG589631:BQG589972 CAC589631:CAC589972 CJY589631:CJY589972 CTU589631:CTU589972 DDQ589631:DDQ589972 DNM589631:DNM589972 DXI589631:DXI589972 EHE589631:EHE589972 ERA589631:ERA589972 FAW589631:FAW589972 FKS589631:FKS589972 FUO589631:FUO589972 GEK589631:GEK589972 GOG589631:GOG589972 GYC589631:GYC589972 HHY589631:HHY589972 HRU589631:HRU589972 IBQ589631:IBQ589972 ILM589631:ILM589972 IVI589631:IVI589972 JFE589631:JFE589972 JPA589631:JPA589972 JYW589631:JYW589972 KIS589631:KIS589972 KSO589631:KSO589972 LCK589631:LCK589972 LMG589631:LMG589972 LWC589631:LWC589972 MFY589631:MFY589972 MPU589631:MPU589972 MZQ589631:MZQ589972 NJM589631:NJM589972 NTI589631:NTI589972 ODE589631:ODE589972 ONA589631:ONA589972 OWW589631:OWW589972 PGS589631:PGS589972 PQO589631:PQO589972 QAK589631:QAK589972 QKG589631:QKG589972 QUC589631:QUC589972 RDY589631:RDY589972 RNU589631:RNU589972 RXQ589631:RXQ589972 SHM589631:SHM589972 SRI589631:SRI589972 TBE589631:TBE589972 TLA589631:TLA589972 TUW589631:TUW589972 UES589631:UES589972 UOO589631:UOO589972 UYK589631:UYK589972 VIG589631:VIG589972 VSC589631:VSC589972 WBY589631:WBY589972 WLU589631:WLU589972 WVQ589631:WVQ589972 I655167:I655508 JE655167:JE655508 TA655167:TA655508 ACW655167:ACW655508 AMS655167:AMS655508 AWO655167:AWO655508 BGK655167:BGK655508 BQG655167:BQG655508 CAC655167:CAC655508 CJY655167:CJY655508 CTU655167:CTU655508 DDQ655167:DDQ655508 DNM655167:DNM655508 DXI655167:DXI655508 EHE655167:EHE655508 ERA655167:ERA655508 FAW655167:FAW655508 FKS655167:FKS655508 FUO655167:FUO655508 GEK655167:GEK655508 GOG655167:GOG655508 GYC655167:GYC655508 HHY655167:HHY655508 HRU655167:HRU655508 IBQ655167:IBQ655508 ILM655167:ILM655508 IVI655167:IVI655508 JFE655167:JFE655508 JPA655167:JPA655508 JYW655167:JYW655508 KIS655167:KIS655508 KSO655167:KSO655508 LCK655167:LCK655508 LMG655167:LMG655508 LWC655167:LWC655508 MFY655167:MFY655508 MPU655167:MPU655508 MZQ655167:MZQ655508 NJM655167:NJM655508 NTI655167:NTI655508 ODE655167:ODE655508 ONA655167:ONA655508 OWW655167:OWW655508 PGS655167:PGS655508 PQO655167:PQO655508 QAK655167:QAK655508 QKG655167:QKG655508 QUC655167:QUC655508 RDY655167:RDY655508 RNU655167:RNU655508 RXQ655167:RXQ655508 SHM655167:SHM655508 SRI655167:SRI655508 TBE655167:TBE655508 TLA655167:TLA655508 TUW655167:TUW655508 UES655167:UES655508 UOO655167:UOO655508 UYK655167:UYK655508 VIG655167:VIG655508 VSC655167:VSC655508 WBY655167:WBY655508 WLU655167:WLU655508 WVQ655167:WVQ655508 I720703:I721044 JE720703:JE721044 TA720703:TA721044 ACW720703:ACW721044 AMS720703:AMS721044 AWO720703:AWO721044 BGK720703:BGK721044 BQG720703:BQG721044 CAC720703:CAC721044 CJY720703:CJY721044 CTU720703:CTU721044 DDQ720703:DDQ721044 DNM720703:DNM721044 DXI720703:DXI721044 EHE720703:EHE721044 ERA720703:ERA721044 FAW720703:FAW721044 FKS720703:FKS721044 FUO720703:FUO721044 GEK720703:GEK721044 GOG720703:GOG721044 GYC720703:GYC721044 HHY720703:HHY721044 HRU720703:HRU721044 IBQ720703:IBQ721044 ILM720703:ILM721044 IVI720703:IVI721044 JFE720703:JFE721044 JPA720703:JPA721044 JYW720703:JYW721044 KIS720703:KIS721044 KSO720703:KSO721044 LCK720703:LCK721044 LMG720703:LMG721044 LWC720703:LWC721044 MFY720703:MFY721044 MPU720703:MPU721044 MZQ720703:MZQ721044 NJM720703:NJM721044 NTI720703:NTI721044 ODE720703:ODE721044 ONA720703:ONA721044 OWW720703:OWW721044 PGS720703:PGS721044 PQO720703:PQO721044 QAK720703:QAK721044 QKG720703:QKG721044 QUC720703:QUC721044 RDY720703:RDY721044 RNU720703:RNU721044 RXQ720703:RXQ721044 SHM720703:SHM721044 SRI720703:SRI721044 TBE720703:TBE721044 TLA720703:TLA721044 TUW720703:TUW721044 UES720703:UES721044 UOO720703:UOO721044 UYK720703:UYK721044 VIG720703:VIG721044 VSC720703:VSC721044 WBY720703:WBY721044 WLU720703:WLU721044 WVQ720703:WVQ721044 I786239:I786580 JE786239:JE786580 TA786239:TA786580 ACW786239:ACW786580 AMS786239:AMS786580 AWO786239:AWO786580 BGK786239:BGK786580 BQG786239:BQG786580 CAC786239:CAC786580 CJY786239:CJY786580 CTU786239:CTU786580 DDQ786239:DDQ786580 DNM786239:DNM786580 DXI786239:DXI786580 EHE786239:EHE786580 ERA786239:ERA786580 FAW786239:FAW786580 FKS786239:FKS786580 FUO786239:FUO786580 GEK786239:GEK786580 GOG786239:GOG786580 GYC786239:GYC786580 HHY786239:HHY786580 HRU786239:HRU786580 IBQ786239:IBQ786580 ILM786239:ILM786580 IVI786239:IVI786580 JFE786239:JFE786580 JPA786239:JPA786580 JYW786239:JYW786580 KIS786239:KIS786580 KSO786239:KSO786580 LCK786239:LCK786580 LMG786239:LMG786580 LWC786239:LWC786580 MFY786239:MFY786580 MPU786239:MPU786580 MZQ786239:MZQ786580 NJM786239:NJM786580 NTI786239:NTI786580 ODE786239:ODE786580 ONA786239:ONA786580 OWW786239:OWW786580 PGS786239:PGS786580 PQO786239:PQO786580 QAK786239:QAK786580 QKG786239:QKG786580 QUC786239:QUC786580 RDY786239:RDY786580 RNU786239:RNU786580 RXQ786239:RXQ786580 SHM786239:SHM786580 SRI786239:SRI786580 TBE786239:TBE786580 TLA786239:TLA786580 TUW786239:TUW786580 UES786239:UES786580 UOO786239:UOO786580 UYK786239:UYK786580 VIG786239:VIG786580 VSC786239:VSC786580 WBY786239:WBY786580 WLU786239:WLU786580 WVQ786239:WVQ786580 I851775:I852116 JE851775:JE852116 TA851775:TA852116 ACW851775:ACW852116 AMS851775:AMS852116 AWO851775:AWO852116 BGK851775:BGK852116 BQG851775:BQG852116 CAC851775:CAC852116 CJY851775:CJY852116 CTU851775:CTU852116 DDQ851775:DDQ852116 DNM851775:DNM852116 DXI851775:DXI852116 EHE851775:EHE852116 ERA851775:ERA852116 FAW851775:FAW852116 FKS851775:FKS852116 FUO851775:FUO852116 GEK851775:GEK852116 GOG851775:GOG852116 GYC851775:GYC852116 HHY851775:HHY852116 HRU851775:HRU852116 IBQ851775:IBQ852116 ILM851775:ILM852116 IVI851775:IVI852116 JFE851775:JFE852116 JPA851775:JPA852116 JYW851775:JYW852116 KIS851775:KIS852116 KSO851775:KSO852116 LCK851775:LCK852116 LMG851775:LMG852116 LWC851775:LWC852116 MFY851775:MFY852116 MPU851775:MPU852116 MZQ851775:MZQ852116 NJM851775:NJM852116 NTI851775:NTI852116 ODE851775:ODE852116 ONA851775:ONA852116 OWW851775:OWW852116 PGS851775:PGS852116 PQO851775:PQO852116 QAK851775:QAK852116 QKG851775:QKG852116 QUC851775:QUC852116 RDY851775:RDY852116 RNU851775:RNU852116 RXQ851775:RXQ852116 SHM851775:SHM852116 SRI851775:SRI852116 TBE851775:TBE852116 TLA851775:TLA852116 TUW851775:TUW852116 UES851775:UES852116 UOO851775:UOO852116 UYK851775:UYK852116 VIG851775:VIG852116 VSC851775:VSC852116 WBY851775:WBY852116 WLU851775:WLU852116 WVQ851775:WVQ852116 I917311:I917652 JE917311:JE917652 TA917311:TA917652 ACW917311:ACW917652 AMS917311:AMS917652 AWO917311:AWO917652 BGK917311:BGK917652 BQG917311:BQG917652 CAC917311:CAC917652 CJY917311:CJY917652 CTU917311:CTU917652 DDQ917311:DDQ917652 DNM917311:DNM917652 DXI917311:DXI917652 EHE917311:EHE917652 ERA917311:ERA917652 FAW917311:FAW917652 FKS917311:FKS917652 FUO917311:FUO917652 GEK917311:GEK917652 GOG917311:GOG917652 GYC917311:GYC917652 HHY917311:HHY917652 HRU917311:HRU917652 IBQ917311:IBQ917652 ILM917311:ILM917652 IVI917311:IVI917652 JFE917311:JFE917652 JPA917311:JPA917652 JYW917311:JYW917652 KIS917311:KIS917652 KSO917311:KSO917652 LCK917311:LCK917652 LMG917311:LMG917652 LWC917311:LWC917652 MFY917311:MFY917652 MPU917311:MPU917652 MZQ917311:MZQ917652 NJM917311:NJM917652 NTI917311:NTI917652 ODE917311:ODE917652 ONA917311:ONA917652 OWW917311:OWW917652 PGS917311:PGS917652 PQO917311:PQO917652 QAK917311:QAK917652 QKG917311:QKG917652 QUC917311:QUC917652 RDY917311:RDY917652 RNU917311:RNU917652 RXQ917311:RXQ917652 SHM917311:SHM917652 SRI917311:SRI917652 TBE917311:TBE917652 TLA917311:TLA917652 TUW917311:TUW917652 UES917311:UES917652 UOO917311:UOO917652 UYK917311:UYK917652 VIG917311:VIG917652 VSC917311:VSC917652 WBY917311:WBY917652 WLU917311:WLU917652 WVQ917311:WVQ917652 I982847:I983188 JE982847:JE983188 TA982847:TA983188 ACW982847:ACW983188 AMS982847:AMS983188 AWO982847:AWO983188 BGK982847:BGK983188 BQG982847:BQG983188 CAC982847:CAC983188 CJY982847:CJY983188 CTU982847:CTU983188 DDQ982847:DDQ983188 DNM982847:DNM983188 DXI982847:DXI983188 EHE982847:EHE983188 ERA982847:ERA983188 FAW982847:FAW983188 FKS982847:FKS983188 FUO982847:FUO983188 GEK982847:GEK983188 GOG982847:GOG983188 GYC982847:GYC983188 HHY982847:HHY983188 HRU982847:HRU983188 IBQ982847:IBQ983188 ILM982847:ILM983188 IVI982847:IVI983188 JFE982847:JFE983188 JPA982847:JPA983188 JYW982847:JYW983188 KIS982847:KIS983188 KSO982847:KSO983188 LCK982847:LCK983188 LMG982847:LMG983188 LWC982847:LWC983188 MFY982847:MFY983188 MPU982847:MPU983188 MZQ982847:MZQ983188 NJM982847:NJM983188 NTI982847:NTI983188 ODE982847:ODE983188 ONA982847:ONA983188 OWW982847:OWW983188 PGS982847:PGS983188 PQO982847:PQO983188 QAK982847:QAK983188 QKG982847:QKG983188 QUC982847:QUC983188 RDY982847:RDY983188 RNU982847:RNU983188 RXQ982847:RXQ983188 SHM982847:SHM983188 SRI982847:SRI983188 TBE982847:TBE983188 TLA982847:TLA983188 TUW982847:TUW983188 UES982847:UES983188 UOO982847:UOO983188 UYK982847:UYK983188 VIG982847:VIG983188 VSC982847:VSC983188 WBY982847:WBY983188 WLU982847:WLU983188 I7:I149 WVQ7:WVQ150 WLU7:WLU150 WBY7:WBY150 VSC7:VSC150 VIG7:VIG150 UYK7:UYK150 UOO7:UOO150 UES7:UES150 TUW7:TUW150 TLA7:TLA150 TBE7:TBE150 SRI7:SRI150 SHM7:SHM150 RXQ7:RXQ150 RNU7:RNU150 RDY7:RDY150 QUC7:QUC150 QKG7:QKG150 QAK7:QAK150 PQO7:PQO150 PGS7:PGS150 OWW7:OWW150 ONA7:ONA150 ODE7:ODE150 NTI7:NTI150 NJM7:NJM150 MZQ7:MZQ150 MPU7:MPU150 MFY7:MFY150 LWC7:LWC150 LMG7:LMG150 LCK7:LCK150 KSO7:KSO150 KIS7:KIS150 JYW7:JYW150 JPA7:JPA150 JFE7:JFE150 IVI7:IVI150 ILM7:ILM150 IBQ7:IBQ150 HRU7:HRU150 HHY7:HHY150 GYC7:GYC150 GOG7:GOG150 GEK7:GEK150 FUO7:FUO150 FKS7:FKS150 FAW7:FAW150 ERA7:ERA150 EHE7:EHE150 DXI7:DXI150 DNM7:DNM150 DDQ7:DDQ150 CTU7:CTU150 CJY7:CJY150 CAC7:CAC150 BQG7:BQG150 BGK7:BGK150 AWO7:AWO150 AMS7:AMS150 ACW7:ACW150 TA7:TA150 JE7:JE150" xr:uid="{00000000-0002-0000-0000-000003000000}">
      <formula1>1</formula1>
      <formula2>366</formula2>
    </dataValidation>
    <dataValidation type="list" allowBlank="1" showInputMessage="1" showErrorMessage="1" sqref="RED982847:RED983188 RNZ982847:RNZ983188 JJ65343:JJ65684 TF65343:TF65684 ADB65343:ADB65684 AMX65343:AMX65684 AWT65343:AWT65684 BGP65343:BGP65684 BQL65343:BQL65684 CAH65343:CAH65684 CKD65343:CKD65684 CTZ65343:CTZ65684 DDV65343:DDV65684 DNR65343:DNR65684 DXN65343:DXN65684 EHJ65343:EHJ65684 ERF65343:ERF65684 FBB65343:FBB65684 FKX65343:FKX65684 FUT65343:FUT65684 GEP65343:GEP65684 GOL65343:GOL65684 GYH65343:GYH65684 HID65343:HID65684 HRZ65343:HRZ65684 IBV65343:IBV65684 ILR65343:ILR65684 IVN65343:IVN65684 JFJ65343:JFJ65684 JPF65343:JPF65684 JZB65343:JZB65684 KIX65343:KIX65684 KST65343:KST65684 LCP65343:LCP65684 LML65343:LML65684 LWH65343:LWH65684 MGD65343:MGD65684 MPZ65343:MPZ65684 MZV65343:MZV65684 NJR65343:NJR65684 NTN65343:NTN65684 ODJ65343:ODJ65684 ONF65343:ONF65684 OXB65343:OXB65684 PGX65343:PGX65684 PQT65343:PQT65684 QAP65343:QAP65684 QKL65343:QKL65684 QUH65343:QUH65684 RED65343:RED65684 RNZ65343:RNZ65684 RXV65343:RXV65684 SHR65343:SHR65684 SRN65343:SRN65684 TBJ65343:TBJ65684 TLF65343:TLF65684 TVB65343:TVB65684 UEX65343:UEX65684 UOT65343:UOT65684 UYP65343:UYP65684 VIL65343:VIL65684 VSH65343:VSH65684 WCD65343:WCD65684 WLZ65343:WLZ65684 WVV65343:WVV65684 RXV982847:RXV983188 JJ130879:JJ131220 TF130879:TF131220 ADB130879:ADB131220 AMX130879:AMX131220 AWT130879:AWT131220 BGP130879:BGP131220 BQL130879:BQL131220 CAH130879:CAH131220 CKD130879:CKD131220 CTZ130879:CTZ131220 DDV130879:DDV131220 DNR130879:DNR131220 DXN130879:DXN131220 EHJ130879:EHJ131220 ERF130879:ERF131220 FBB130879:FBB131220 FKX130879:FKX131220 FUT130879:FUT131220 GEP130879:GEP131220 GOL130879:GOL131220 GYH130879:GYH131220 HID130879:HID131220 HRZ130879:HRZ131220 IBV130879:IBV131220 ILR130879:ILR131220 IVN130879:IVN131220 JFJ130879:JFJ131220 JPF130879:JPF131220 JZB130879:JZB131220 KIX130879:KIX131220 KST130879:KST131220 LCP130879:LCP131220 LML130879:LML131220 LWH130879:LWH131220 MGD130879:MGD131220 MPZ130879:MPZ131220 MZV130879:MZV131220 NJR130879:NJR131220 NTN130879:NTN131220 ODJ130879:ODJ131220 ONF130879:ONF131220 OXB130879:OXB131220 PGX130879:PGX131220 PQT130879:PQT131220 QAP130879:QAP131220 QKL130879:QKL131220 QUH130879:QUH131220 RED130879:RED131220 RNZ130879:RNZ131220 RXV130879:RXV131220 SHR130879:SHR131220 SRN130879:SRN131220 TBJ130879:TBJ131220 TLF130879:TLF131220 TVB130879:TVB131220 UEX130879:UEX131220 UOT130879:UOT131220 UYP130879:UYP131220 VIL130879:VIL131220 VSH130879:VSH131220 WCD130879:WCD131220 WLZ130879:WLZ131220 WVV130879:WVV131220 SHR982847:SHR983188 JJ196415:JJ196756 TF196415:TF196756 ADB196415:ADB196756 AMX196415:AMX196756 AWT196415:AWT196756 BGP196415:BGP196756 BQL196415:BQL196756 CAH196415:CAH196756 CKD196415:CKD196756 CTZ196415:CTZ196756 DDV196415:DDV196756 DNR196415:DNR196756 DXN196415:DXN196756 EHJ196415:EHJ196756 ERF196415:ERF196756 FBB196415:FBB196756 FKX196415:FKX196756 FUT196415:FUT196756 GEP196415:GEP196756 GOL196415:GOL196756 GYH196415:GYH196756 HID196415:HID196756 HRZ196415:HRZ196756 IBV196415:IBV196756 ILR196415:ILR196756 IVN196415:IVN196756 JFJ196415:JFJ196756 JPF196415:JPF196756 JZB196415:JZB196756 KIX196415:KIX196756 KST196415:KST196756 LCP196415:LCP196756 LML196415:LML196756 LWH196415:LWH196756 MGD196415:MGD196756 MPZ196415:MPZ196756 MZV196415:MZV196756 NJR196415:NJR196756 NTN196415:NTN196756 ODJ196415:ODJ196756 ONF196415:ONF196756 OXB196415:OXB196756 PGX196415:PGX196756 PQT196415:PQT196756 QAP196415:QAP196756 QKL196415:QKL196756 QUH196415:QUH196756 RED196415:RED196756 RNZ196415:RNZ196756 RXV196415:RXV196756 SHR196415:SHR196756 SRN196415:SRN196756 TBJ196415:TBJ196756 TLF196415:TLF196756 TVB196415:TVB196756 UEX196415:UEX196756 UOT196415:UOT196756 UYP196415:UYP196756 VIL196415:VIL196756 VSH196415:VSH196756 WCD196415:WCD196756 WLZ196415:WLZ196756 WVV196415:WVV196756 SRN982847:SRN983188 JJ261951:JJ262292 TF261951:TF262292 ADB261951:ADB262292 AMX261951:AMX262292 AWT261951:AWT262292 BGP261951:BGP262292 BQL261951:BQL262292 CAH261951:CAH262292 CKD261951:CKD262292 CTZ261951:CTZ262292 DDV261951:DDV262292 DNR261951:DNR262292 DXN261951:DXN262292 EHJ261951:EHJ262292 ERF261951:ERF262292 FBB261951:FBB262292 FKX261951:FKX262292 FUT261951:FUT262292 GEP261951:GEP262292 GOL261951:GOL262292 GYH261951:GYH262292 HID261951:HID262292 HRZ261951:HRZ262292 IBV261951:IBV262292 ILR261951:ILR262292 IVN261951:IVN262292 JFJ261951:JFJ262292 JPF261951:JPF262292 JZB261951:JZB262292 KIX261951:KIX262292 KST261951:KST262292 LCP261951:LCP262292 LML261951:LML262292 LWH261951:LWH262292 MGD261951:MGD262292 MPZ261951:MPZ262292 MZV261951:MZV262292 NJR261951:NJR262292 NTN261951:NTN262292 ODJ261951:ODJ262292 ONF261951:ONF262292 OXB261951:OXB262292 PGX261951:PGX262292 PQT261951:PQT262292 QAP261951:QAP262292 QKL261951:QKL262292 QUH261951:QUH262292 RED261951:RED262292 RNZ261951:RNZ262292 RXV261951:RXV262292 SHR261951:SHR262292 SRN261951:SRN262292 TBJ261951:TBJ262292 TLF261951:TLF262292 TVB261951:TVB262292 UEX261951:UEX262292 UOT261951:UOT262292 UYP261951:UYP262292 VIL261951:VIL262292 VSH261951:VSH262292 WCD261951:WCD262292 WLZ261951:WLZ262292 WVV261951:WVV262292 TBJ982847:TBJ983188 JJ327487:JJ327828 TF327487:TF327828 ADB327487:ADB327828 AMX327487:AMX327828 AWT327487:AWT327828 BGP327487:BGP327828 BQL327487:BQL327828 CAH327487:CAH327828 CKD327487:CKD327828 CTZ327487:CTZ327828 DDV327487:DDV327828 DNR327487:DNR327828 DXN327487:DXN327828 EHJ327487:EHJ327828 ERF327487:ERF327828 FBB327487:FBB327828 FKX327487:FKX327828 FUT327487:FUT327828 GEP327487:GEP327828 GOL327487:GOL327828 GYH327487:GYH327828 HID327487:HID327828 HRZ327487:HRZ327828 IBV327487:IBV327828 ILR327487:ILR327828 IVN327487:IVN327828 JFJ327487:JFJ327828 JPF327487:JPF327828 JZB327487:JZB327828 KIX327487:KIX327828 KST327487:KST327828 LCP327487:LCP327828 LML327487:LML327828 LWH327487:LWH327828 MGD327487:MGD327828 MPZ327487:MPZ327828 MZV327487:MZV327828 NJR327487:NJR327828 NTN327487:NTN327828 ODJ327487:ODJ327828 ONF327487:ONF327828 OXB327487:OXB327828 PGX327487:PGX327828 PQT327487:PQT327828 QAP327487:QAP327828 QKL327487:QKL327828 QUH327487:QUH327828 RED327487:RED327828 RNZ327487:RNZ327828 RXV327487:RXV327828 SHR327487:SHR327828 SRN327487:SRN327828 TBJ327487:TBJ327828 TLF327487:TLF327828 TVB327487:TVB327828 UEX327487:UEX327828 UOT327487:UOT327828 UYP327487:UYP327828 VIL327487:VIL327828 VSH327487:VSH327828 WCD327487:WCD327828 WLZ327487:WLZ327828 WVV327487:WVV327828 TLF982847:TLF983188 JJ393023:JJ393364 TF393023:TF393364 ADB393023:ADB393364 AMX393023:AMX393364 AWT393023:AWT393364 BGP393023:BGP393364 BQL393023:BQL393364 CAH393023:CAH393364 CKD393023:CKD393364 CTZ393023:CTZ393364 DDV393023:DDV393364 DNR393023:DNR393364 DXN393023:DXN393364 EHJ393023:EHJ393364 ERF393023:ERF393364 FBB393023:FBB393364 FKX393023:FKX393364 FUT393023:FUT393364 GEP393023:GEP393364 GOL393023:GOL393364 GYH393023:GYH393364 HID393023:HID393364 HRZ393023:HRZ393364 IBV393023:IBV393364 ILR393023:ILR393364 IVN393023:IVN393364 JFJ393023:JFJ393364 JPF393023:JPF393364 JZB393023:JZB393364 KIX393023:KIX393364 KST393023:KST393364 LCP393023:LCP393364 LML393023:LML393364 LWH393023:LWH393364 MGD393023:MGD393364 MPZ393023:MPZ393364 MZV393023:MZV393364 NJR393023:NJR393364 NTN393023:NTN393364 ODJ393023:ODJ393364 ONF393023:ONF393364 OXB393023:OXB393364 PGX393023:PGX393364 PQT393023:PQT393364 QAP393023:QAP393364 QKL393023:QKL393364 QUH393023:QUH393364 RED393023:RED393364 RNZ393023:RNZ393364 RXV393023:RXV393364 SHR393023:SHR393364 SRN393023:SRN393364 TBJ393023:TBJ393364 TLF393023:TLF393364 TVB393023:TVB393364 UEX393023:UEX393364 UOT393023:UOT393364 UYP393023:UYP393364 VIL393023:VIL393364 VSH393023:VSH393364 WCD393023:WCD393364 WLZ393023:WLZ393364 WVV393023:WVV393364 TVB982847:TVB983188 JJ458559:JJ458900 TF458559:TF458900 ADB458559:ADB458900 AMX458559:AMX458900 AWT458559:AWT458900 BGP458559:BGP458900 BQL458559:BQL458900 CAH458559:CAH458900 CKD458559:CKD458900 CTZ458559:CTZ458900 DDV458559:DDV458900 DNR458559:DNR458900 DXN458559:DXN458900 EHJ458559:EHJ458900 ERF458559:ERF458900 FBB458559:FBB458900 FKX458559:FKX458900 FUT458559:FUT458900 GEP458559:GEP458900 GOL458559:GOL458900 GYH458559:GYH458900 HID458559:HID458900 HRZ458559:HRZ458900 IBV458559:IBV458900 ILR458559:ILR458900 IVN458559:IVN458900 JFJ458559:JFJ458900 JPF458559:JPF458900 JZB458559:JZB458900 KIX458559:KIX458900 KST458559:KST458900 LCP458559:LCP458900 LML458559:LML458900 LWH458559:LWH458900 MGD458559:MGD458900 MPZ458559:MPZ458900 MZV458559:MZV458900 NJR458559:NJR458900 NTN458559:NTN458900 ODJ458559:ODJ458900 ONF458559:ONF458900 OXB458559:OXB458900 PGX458559:PGX458900 PQT458559:PQT458900 QAP458559:QAP458900 QKL458559:QKL458900 QUH458559:QUH458900 RED458559:RED458900 RNZ458559:RNZ458900 RXV458559:RXV458900 SHR458559:SHR458900 SRN458559:SRN458900 TBJ458559:TBJ458900 TLF458559:TLF458900 TVB458559:TVB458900 UEX458559:UEX458900 UOT458559:UOT458900 UYP458559:UYP458900 VIL458559:VIL458900 VSH458559:VSH458900 WCD458559:WCD458900 WLZ458559:WLZ458900 WVV458559:WVV458900 UEX982847:UEX983188 JJ524095:JJ524436 TF524095:TF524436 ADB524095:ADB524436 AMX524095:AMX524436 AWT524095:AWT524436 BGP524095:BGP524436 BQL524095:BQL524436 CAH524095:CAH524436 CKD524095:CKD524436 CTZ524095:CTZ524436 DDV524095:DDV524436 DNR524095:DNR524436 DXN524095:DXN524436 EHJ524095:EHJ524436 ERF524095:ERF524436 FBB524095:FBB524436 FKX524095:FKX524436 FUT524095:FUT524436 GEP524095:GEP524436 GOL524095:GOL524436 GYH524095:GYH524436 HID524095:HID524436 HRZ524095:HRZ524436 IBV524095:IBV524436 ILR524095:ILR524436 IVN524095:IVN524436 JFJ524095:JFJ524436 JPF524095:JPF524436 JZB524095:JZB524436 KIX524095:KIX524436 KST524095:KST524436 LCP524095:LCP524436 LML524095:LML524436 LWH524095:LWH524436 MGD524095:MGD524436 MPZ524095:MPZ524436 MZV524095:MZV524436 NJR524095:NJR524436 NTN524095:NTN524436 ODJ524095:ODJ524436 ONF524095:ONF524436 OXB524095:OXB524436 PGX524095:PGX524436 PQT524095:PQT524436 QAP524095:QAP524436 QKL524095:QKL524436 QUH524095:QUH524436 RED524095:RED524436 RNZ524095:RNZ524436 RXV524095:RXV524436 SHR524095:SHR524436 SRN524095:SRN524436 TBJ524095:TBJ524436 TLF524095:TLF524436 TVB524095:TVB524436 UEX524095:UEX524436 UOT524095:UOT524436 UYP524095:UYP524436 VIL524095:VIL524436 VSH524095:VSH524436 WCD524095:WCD524436 WLZ524095:WLZ524436 WVV524095:WVV524436 UOT982847:UOT983188 JJ589631:JJ589972 TF589631:TF589972 ADB589631:ADB589972 AMX589631:AMX589972 AWT589631:AWT589972 BGP589631:BGP589972 BQL589631:BQL589972 CAH589631:CAH589972 CKD589631:CKD589972 CTZ589631:CTZ589972 DDV589631:DDV589972 DNR589631:DNR589972 DXN589631:DXN589972 EHJ589631:EHJ589972 ERF589631:ERF589972 FBB589631:FBB589972 FKX589631:FKX589972 FUT589631:FUT589972 GEP589631:GEP589972 GOL589631:GOL589972 GYH589631:GYH589972 HID589631:HID589972 HRZ589631:HRZ589972 IBV589631:IBV589972 ILR589631:ILR589972 IVN589631:IVN589972 JFJ589631:JFJ589972 JPF589631:JPF589972 JZB589631:JZB589972 KIX589631:KIX589972 KST589631:KST589972 LCP589631:LCP589972 LML589631:LML589972 LWH589631:LWH589972 MGD589631:MGD589972 MPZ589631:MPZ589972 MZV589631:MZV589972 NJR589631:NJR589972 NTN589631:NTN589972 ODJ589631:ODJ589972 ONF589631:ONF589972 OXB589631:OXB589972 PGX589631:PGX589972 PQT589631:PQT589972 QAP589631:QAP589972 QKL589631:QKL589972 QUH589631:QUH589972 RED589631:RED589972 RNZ589631:RNZ589972 RXV589631:RXV589972 SHR589631:SHR589972 SRN589631:SRN589972 TBJ589631:TBJ589972 TLF589631:TLF589972 TVB589631:TVB589972 UEX589631:UEX589972 UOT589631:UOT589972 UYP589631:UYP589972 VIL589631:VIL589972 VSH589631:VSH589972 WCD589631:WCD589972 WLZ589631:WLZ589972 WVV589631:WVV589972 UYP982847:UYP983188 JJ655167:JJ655508 TF655167:TF655508 ADB655167:ADB655508 AMX655167:AMX655508 AWT655167:AWT655508 BGP655167:BGP655508 BQL655167:BQL655508 CAH655167:CAH655508 CKD655167:CKD655508 CTZ655167:CTZ655508 DDV655167:DDV655508 DNR655167:DNR655508 DXN655167:DXN655508 EHJ655167:EHJ655508 ERF655167:ERF655508 FBB655167:FBB655508 FKX655167:FKX655508 FUT655167:FUT655508 GEP655167:GEP655508 GOL655167:GOL655508 GYH655167:GYH655508 HID655167:HID655508 HRZ655167:HRZ655508 IBV655167:IBV655508 ILR655167:ILR655508 IVN655167:IVN655508 JFJ655167:JFJ655508 JPF655167:JPF655508 JZB655167:JZB655508 KIX655167:KIX655508 KST655167:KST655508 LCP655167:LCP655508 LML655167:LML655508 LWH655167:LWH655508 MGD655167:MGD655508 MPZ655167:MPZ655508 MZV655167:MZV655508 NJR655167:NJR655508 NTN655167:NTN655508 ODJ655167:ODJ655508 ONF655167:ONF655508 OXB655167:OXB655508 PGX655167:PGX655508 PQT655167:PQT655508 QAP655167:QAP655508 QKL655167:QKL655508 QUH655167:QUH655508 RED655167:RED655508 RNZ655167:RNZ655508 RXV655167:RXV655508 SHR655167:SHR655508 SRN655167:SRN655508 TBJ655167:TBJ655508 TLF655167:TLF655508 TVB655167:TVB655508 UEX655167:UEX655508 UOT655167:UOT655508 UYP655167:UYP655508 VIL655167:VIL655508 VSH655167:VSH655508 WCD655167:WCD655508 WLZ655167:WLZ655508 WVV655167:WVV655508 VIL982847:VIL983188 JJ720703:JJ721044 TF720703:TF721044 ADB720703:ADB721044 AMX720703:AMX721044 AWT720703:AWT721044 BGP720703:BGP721044 BQL720703:BQL721044 CAH720703:CAH721044 CKD720703:CKD721044 CTZ720703:CTZ721044 DDV720703:DDV721044 DNR720703:DNR721044 DXN720703:DXN721044 EHJ720703:EHJ721044 ERF720703:ERF721044 FBB720703:FBB721044 FKX720703:FKX721044 FUT720703:FUT721044 GEP720703:GEP721044 GOL720703:GOL721044 GYH720703:GYH721044 HID720703:HID721044 HRZ720703:HRZ721044 IBV720703:IBV721044 ILR720703:ILR721044 IVN720703:IVN721044 JFJ720703:JFJ721044 JPF720703:JPF721044 JZB720703:JZB721044 KIX720703:KIX721044 KST720703:KST721044 LCP720703:LCP721044 LML720703:LML721044 LWH720703:LWH721044 MGD720703:MGD721044 MPZ720703:MPZ721044 MZV720703:MZV721044 NJR720703:NJR721044 NTN720703:NTN721044 ODJ720703:ODJ721044 ONF720703:ONF721044 OXB720703:OXB721044 PGX720703:PGX721044 PQT720703:PQT721044 QAP720703:QAP721044 QKL720703:QKL721044 QUH720703:QUH721044 RED720703:RED721044 RNZ720703:RNZ721044 RXV720703:RXV721044 SHR720703:SHR721044 SRN720703:SRN721044 TBJ720703:TBJ721044 TLF720703:TLF721044 TVB720703:TVB721044 UEX720703:UEX721044 UOT720703:UOT721044 UYP720703:UYP721044 VIL720703:VIL721044 VSH720703:VSH721044 WCD720703:WCD721044 WLZ720703:WLZ721044 WVV720703:WVV721044 VSH982847:VSH983188 JJ786239:JJ786580 TF786239:TF786580 ADB786239:ADB786580 AMX786239:AMX786580 AWT786239:AWT786580 BGP786239:BGP786580 BQL786239:BQL786580 CAH786239:CAH786580 CKD786239:CKD786580 CTZ786239:CTZ786580 DDV786239:DDV786580 DNR786239:DNR786580 DXN786239:DXN786580 EHJ786239:EHJ786580 ERF786239:ERF786580 FBB786239:FBB786580 FKX786239:FKX786580 FUT786239:FUT786580 GEP786239:GEP786580 GOL786239:GOL786580 GYH786239:GYH786580 HID786239:HID786580 HRZ786239:HRZ786580 IBV786239:IBV786580 ILR786239:ILR786580 IVN786239:IVN786580 JFJ786239:JFJ786580 JPF786239:JPF786580 JZB786239:JZB786580 KIX786239:KIX786580 KST786239:KST786580 LCP786239:LCP786580 LML786239:LML786580 LWH786239:LWH786580 MGD786239:MGD786580 MPZ786239:MPZ786580 MZV786239:MZV786580 NJR786239:NJR786580 NTN786239:NTN786580 ODJ786239:ODJ786580 ONF786239:ONF786580 OXB786239:OXB786580 PGX786239:PGX786580 PQT786239:PQT786580 QAP786239:QAP786580 QKL786239:QKL786580 QUH786239:QUH786580 RED786239:RED786580 RNZ786239:RNZ786580 RXV786239:RXV786580 SHR786239:SHR786580 SRN786239:SRN786580 TBJ786239:TBJ786580 TLF786239:TLF786580 TVB786239:TVB786580 UEX786239:UEX786580 UOT786239:UOT786580 UYP786239:UYP786580 VIL786239:VIL786580 VSH786239:VSH786580 WCD786239:WCD786580 WLZ786239:WLZ786580 WVV786239:WVV786580 WCD982847:WCD983188 JJ851775:JJ852116 TF851775:TF852116 ADB851775:ADB852116 AMX851775:AMX852116 AWT851775:AWT852116 BGP851775:BGP852116 BQL851775:BQL852116 CAH851775:CAH852116 CKD851775:CKD852116 CTZ851775:CTZ852116 DDV851775:DDV852116 DNR851775:DNR852116 DXN851775:DXN852116 EHJ851775:EHJ852116 ERF851775:ERF852116 FBB851775:FBB852116 FKX851775:FKX852116 FUT851775:FUT852116 GEP851775:GEP852116 GOL851775:GOL852116 GYH851775:GYH852116 HID851775:HID852116 HRZ851775:HRZ852116 IBV851775:IBV852116 ILR851775:ILR852116 IVN851775:IVN852116 JFJ851775:JFJ852116 JPF851775:JPF852116 JZB851775:JZB852116 KIX851775:KIX852116 KST851775:KST852116 LCP851775:LCP852116 LML851775:LML852116 LWH851775:LWH852116 MGD851775:MGD852116 MPZ851775:MPZ852116 MZV851775:MZV852116 NJR851775:NJR852116 NTN851775:NTN852116 ODJ851775:ODJ852116 ONF851775:ONF852116 OXB851775:OXB852116 PGX851775:PGX852116 PQT851775:PQT852116 QAP851775:QAP852116 QKL851775:QKL852116 QUH851775:QUH852116 RED851775:RED852116 RNZ851775:RNZ852116 RXV851775:RXV852116 SHR851775:SHR852116 SRN851775:SRN852116 TBJ851775:TBJ852116 TLF851775:TLF852116 TVB851775:TVB852116 UEX851775:UEX852116 UOT851775:UOT852116 UYP851775:UYP852116 VIL851775:VIL852116 VSH851775:VSH852116 WCD851775:WCD852116 WLZ851775:WLZ852116 WVV851775:WVV852116 WLZ982847:WLZ983188 JJ917311:JJ917652 TF917311:TF917652 ADB917311:ADB917652 AMX917311:AMX917652 AWT917311:AWT917652 BGP917311:BGP917652 BQL917311:BQL917652 CAH917311:CAH917652 CKD917311:CKD917652 CTZ917311:CTZ917652 DDV917311:DDV917652 DNR917311:DNR917652 DXN917311:DXN917652 EHJ917311:EHJ917652 ERF917311:ERF917652 FBB917311:FBB917652 FKX917311:FKX917652 FUT917311:FUT917652 GEP917311:GEP917652 GOL917311:GOL917652 GYH917311:GYH917652 HID917311:HID917652 HRZ917311:HRZ917652 IBV917311:IBV917652 ILR917311:ILR917652 IVN917311:IVN917652 JFJ917311:JFJ917652 JPF917311:JPF917652 JZB917311:JZB917652 KIX917311:KIX917652 KST917311:KST917652 LCP917311:LCP917652 LML917311:LML917652 LWH917311:LWH917652 MGD917311:MGD917652 MPZ917311:MPZ917652 MZV917311:MZV917652 NJR917311:NJR917652 NTN917311:NTN917652 ODJ917311:ODJ917652 ONF917311:ONF917652 OXB917311:OXB917652 PGX917311:PGX917652 PQT917311:PQT917652 QAP917311:QAP917652 QKL917311:QKL917652 QUH917311:QUH917652 RED917311:RED917652 RNZ917311:RNZ917652 RXV917311:RXV917652 SHR917311:SHR917652 SRN917311:SRN917652 TBJ917311:TBJ917652 TLF917311:TLF917652 TVB917311:TVB917652 UEX917311:UEX917652 UOT917311:UOT917652 UYP917311:UYP917652 VIL917311:VIL917652 VSH917311:VSH917652 WCD917311:WCD917652 WLZ917311:WLZ917652 WVV917311:WVV917652 WVV982847:WVV983188 JJ982847:JJ983188 TF982847:TF983188 ADB982847:ADB983188 AMX982847:AMX983188 AWT982847:AWT983188 BGP982847:BGP983188 BQL982847:BQL983188 CAH982847:CAH983188 CKD982847:CKD983188 CTZ982847:CTZ983188 DDV982847:DDV983188 DNR982847:DNR983188 DXN982847:DXN983188 EHJ982847:EHJ983188 ERF982847:ERF983188 FBB982847:FBB983188 FKX982847:FKX983188 FUT982847:FUT983188 GEP982847:GEP983188 GOL982847:GOL983188 GYH982847:GYH983188 HID982847:HID983188 HRZ982847:HRZ983188 IBV982847:IBV983188 ILR982847:ILR983188 IVN982847:IVN983188 JFJ982847:JFJ983188 JPF982847:JPF983188 JZB982847:JZB983188 KIX982847:KIX983188 KST982847:KST983188 LCP982847:LCP983188 LML982847:LML983188 LWH982847:LWH983188 MGD982847:MGD983188 MPZ982847:MPZ983188 MZV982847:MZV983188 NJR982847:NJR983188 NTN982847:NTN983188 ODJ982847:ODJ983188 ONF982847:ONF983188 OXB982847:OXB983188 PGX982847:PGX983188 PQT982847:PQT983188 QAP982847:QAP983188 QKL982847:QKL983188 QUH982847:QUH983188 WVV7:WVV150 WLZ7:WLZ150 WCD7:WCD150 VSH7:VSH150 VIL7:VIL150 UYP7:UYP150 UOT7:UOT150 UEX7:UEX150 TVB7:TVB150 TLF7:TLF150 TBJ7:TBJ150 SRN7:SRN150 SHR7:SHR150 RXV7:RXV150 RNZ7:RNZ150 RED7:RED150 QUH7:QUH150 QKL7:QKL150 QAP7:QAP150 PQT7:PQT150 PGX7:PGX150 OXB7:OXB150 ONF7:ONF150 ODJ7:ODJ150 NTN7:NTN150 NJR7:NJR150 MZV7:MZV150 MPZ7:MPZ150 MGD7:MGD150 LWH7:LWH150 LML7:LML150 LCP7:LCP150 KST7:KST150 KIX7:KIX150 JZB7:JZB150 JPF7:JPF150 JFJ7:JFJ150 IVN7:IVN150 ILR7:ILR150 IBV7:IBV150 HRZ7:HRZ150 HID7:HID150 GYH7:GYH150 GOL7:GOL150 GEP7:GEP150 FUT7:FUT150 FKX7:FKX150 FBB7:FBB150 ERF7:ERF150 EHJ7:EHJ150 DXN7:DXN150 DNR7:DNR150 DDV7:DDV150 CTZ7:CTZ150 CKD7:CKD150 CAH7:CAH150 BQL7:BQL150 BGP7:BGP150 AWT7:AWT150 AMX7:AMX150 ADB7:ADB150 TF7:TF150 JJ7:JJ150" xr:uid="{00000000-0002-0000-0000-000004000000}">
      <formula1>ACCOMPAGNO</formula1>
    </dataValidation>
    <dataValidation type="list" allowBlank="1" showInputMessage="1" showErrorMessage="1" sqref="RDU982847:RDU983188 RNQ982847:RNQ983188 JA65343:JA65684 SW65343:SW65684 ACS65343:ACS65684 AMO65343:AMO65684 AWK65343:AWK65684 BGG65343:BGG65684 BQC65343:BQC65684 BZY65343:BZY65684 CJU65343:CJU65684 CTQ65343:CTQ65684 DDM65343:DDM65684 DNI65343:DNI65684 DXE65343:DXE65684 EHA65343:EHA65684 EQW65343:EQW65684 FAS65343:FAS65684 FKO65343:FKO65684 FUK65343:FUK65684 GEG65343:GEG65684 GOC65343:GOC65684 GXY65343:GXY65684 HHU65343:HHU65684 HRQ65343:HRQ65684 IBM65343:IBM65684 ILI65343:ILI65684 IVE65343:IVE65684 JFA65343:JFA65684 JOW65343:JOW65684 JYS65343:JYS65684 KIO65343:KIO65684 KSK65343:KSK65684 LCG65343:LCG65684 LMC65343:LMC65684 LVY65343:LVY65684 MFU65343:MFU65684 MPQ65343:MPQ65684 MZM65343:MZM65684 NJI65343:NJI65684 NTE65343:NTE65684 ODA65343:ODA65684 OMW65343:OMW65684 OWS65343:OWS65684 PGO65343:PGO65684 PQK65343:PQK65684 QAG65343:QAG65684 QKC65343:QKC65684 QTY65343:QTY65684 RDU65343:RDU65684 RNQ65343:RNQ65684 RXM65343:RXM65684 SHI65343:SHI65684 SRE65343:SRE65684 TBA65343:TBA65684 TKW65343:TKW65684 TUS65343:TUS65684 UEO65343:UEO65684 UOK65343:UOK65684 UYG65343:UYG65684 VIC65343:VIC65684 VRY65343:VRY65684 WBU65343:WBU65684 WLQ65343:WLQ65684 WVM65343:WVM65684 RXM982847:RXM983188 JA130879:JA131220 SW130879:SW131220 ACS130879:ACS131220 AMO130879:AMO131220 AWK130879:AWK131220 BGG130879:BGG131220 BQC130879:BQC131220 BZY130879:BZY131220 CJU130879:CJU131220 CTQ130879:CTQ131220 DDM130879:DDM131220 DNI130879:DNI131220 DXE130879:DXE131220 EHA130879:EHA131220 EQW130879:EQW131220 FAS130879:FAS131220 FKO130879:FKO131220 FUK130879:FUK131220 GEG130879:GEG131220 GOC130879:GOC131220 GXY130879:GXY131220 HHU130879:HHU131220 HRQ130879:HRQ131220 IBM130879:IBM131220 ILI130879:ILI131220 IVE130879:IVE131220 JFA130879:JFA131220 JOW130879:JOW131220 JYS130879:JYS131220 KIO130879:KIO131220 KSK130879:KSK131220 LCG130879:LCG131220 LMC130879:LMC131220 LVY130879:LVY131220 MFU130879:MFU131220 MPQ130879:MPQ131220 MZM130879:MZM131220 NJI130879:NJI131220 NTE130879:NTE131220 ODA130879:ODA131220 OMW130879:OMW131220 OWS130879:OWS131220 PGO130879:PGO131220 PQK130879:PQK131220 QAG130879:QAG131220 QKC130879:QKC131220 QTY130879:QTY131220 RDU130879:RDU131220 RNQ130879:RNQ131220 RXM130879:RXM131220 SHI130879:SHI131220 SRE130879:SRE131220 TBA130879:TBA131220 TKW130879:TKW131220 TUS130879:TUS131220 UEO130879:UEO131220 UOK130879:UOK131220 UYG130879:UYG131220 VIC130879:VIC131220 VRY130879:VRY131220 WBU130879:WBU131220 WLQ130879:WLQ131220 WVM130879:WVM131220 SHI982847:SHI983188 JA196415:JA196756 SW196415:SW196756 ACS196415:ACS196756 AMO196415:AMO196756 AWK196415:AWK196756 BGG196415:BGG196756 BQC196415:BQC196756 BZY196415:BZY196756 CJU196415:CJU196756 CTQ196415:CTQ196756 DDM196415:DDM196756 DNI196415:DNI196756 DXE196415:DXE196756 EHA196415:EHA196756 EQW196415:EQW196756 FAS196415:FAS196756 FKO196415:FKO196756 FUK196415:FUK196756 GEG196415:GEG196756 GOC196415:GOC196756 GXY196415:GXY196756 HHU196415:HHU196756 HRQ196415:HRQ196756 IBM196415:IBM196756 ILI196415:ILI196756 IVE196415:IVE196756 JFA196415:JFA196756 JOW196415:JOW196756 JYS196415:JYS196756 KIO196415:KIO196756 KSK196415:KSK196756 LCG196415:LCG196756 LMC196415:LMC196756 LVY196415:LVY196756 MFU196415:MFU196756 MPQ196415:MPQ196756 MZM196415:MZM196756 NJI196415:NJI196756 NTE196415:NTE196756 ODA196415:ODA196756 OMW196415:OMW196756 OWS196415:OWS196756 PGO196415:PGO196756 PQK196415:PQK196756 QAG196415:QAG196756 QKC196415:QKC196756 QTY196415:QTY196756 RDU196415:RDU196756 RNQ196415:RNQ196756 RXM196415:RXM196756 SHI196415:SHI196756 SRE196415:SRE196756 TBA196415:TBA196756 TKW196415:TKW196756 TUS196415:TUS196756 UEO196415:UEO196756 UOK196415:UOK196756 UYG196415:UYG196756 VIC196415:VIC196756 VRY196415:VRY196756 WBU196415:WBU196756 WLQ196415:WLQ196756 WVM196415:WVM196756 SRE982847:SRE983188 JA261951:JA262292 SW261951:SW262292 ACS261951:ACS262292 AMO261951:AMO262292 AWK261951:AWK262292 BGG261951:BGG262292 BQC261951:BQC262292 BZY261951:BZY262292 CJU261951:CJU262292 CTQ261951:CTQ262292 DDM261951:DDM262292 DNI261951:DNI262292 DXE261951:DXE262292 EHA261951:EHA262292 EQW261951:EQW262292 FAS261951:FAS262292 FKO261951:FKO262292 FUK261951:FUK262292 GEG261951:GEG262292 GOC261951:GOC262292 GXY261951:GXY262292 HHU261951:HHU262292 HRQ261951:HRQ262292 IBM261951:IBM262292 ILI261951:ILI262292 IVE261951:IVE262292 JFA261951:JFA262292 JOW261951:JOW262292 JYS261951:JYS262292 KIO261951:KIO262292 KSK261951:KSK262292 LCG261951:LCG262292 LMC261951:LMC262292 LVY261951:LVY262292 MFU261951:MFU262292 MPQ261951:MPQ262292 MZM261951:MZM262292 NJI261951:NJI262292 NTE261951:NTE262292 ODA261951:ODA262292 OMW261951:OMW262292 OWS261951:OWS262292 PGO261951:PGO262292 PQK261951:PQK262292 QAG261951:QAG262292 QKC261951:QKC262292 QTY261951:QTY262292 RDU261951:RDU262292 RNQ261951:RNQ262292 RXM261951:RXM262292 SHI261951:SHI262292 SRE261951:SRE262292 TBA261951:TBA262292 TKW261951:TKW262292 TUS261951:TUS262292 UEO261951:UEO262292 UOK261951:UOK262292 UYG261951:UYG262292 VIC261951:VIC262292 VRY261951:VRY262292 WBU261951:WBU262292 WLQ261951:WLQ262292 WVM261951:WVM262292 TBA982847:TBA983188 JA327487:JA327828 SW327487:SW327828 ACS327487:ACS327828 AMO327487:AMO327828 AWK327487:AWK327828 BGG327487:BGG327828 BQC327487:BQC327828 BZY327487:BZY327828 CJU327487:CJU327828 CTQ327487:CTQ327828 DDM327487:DDM327828 DNI327487:DNI327828 DXE327487:DXE327828 EHA327487:EHA327828 EQW327487:EQW327828 FAS327487:FAS327828 FKO327487:FKO327828 FUK327487:FUK327828 GEG327487:GEG327828 GOC327487:GOC327828 GXY327487:GXY327828 HHU327487:HHU327828 HRQ327487:HRQ327828 IBM327487:IBM327828 ILI327487:ILI327828 IVE327487:IVE327828 JFA327487:JFA327828 JOW327487:JOW327828 JYS327487:JYS327828 KIO327487:KIO327828 KSK327487:KSK327828 LCG327487:LCG327828 LMC327487:LMC327828 LVY327487:LVY327828 MFU327487:MFU327828 MPQ327487:MPQ327828 MZM327487:MZM327828 NJI327487:NJI327828 NTE327487:NTE327828 ODA327487:ODA327828 OMW327487:OMW327828 OWS327487:OWS327828 PGO327487:PGO327828 PQK327487:PQK327828 QAG327487:QAG327828 QKC327487:QKC327828 QTY327487:QTY327828 RDU327487:RDU327828 RNQ327487:RNQ327828 RXM327487:RXM327828 SHI327487:SHI327828 SRE327487:SRE327828 TBA327487:TBA327828 TKW327487:TKW327828 TUS327487:TUS327828 UEO327487:UEO327828 UOK327487:UOK327828 UYG327487:UYG327828 VIC327487:VIC327828 VRY327487:VRY327828 WBU327487:WBU327828 WLQ327487:WLQ327828 WVM327487:WVM327828 TKW982847:TKW983188 JA393023:JA393364 SW393023:SW393364 ACS393023:ACS393364 AMO393023:AMO393364 AWK393023:AWK393364 BGG393023:BGG393364 BQC393023:BQC393364 BZY393023:BZY393364 CJU393023:CJU393364 CTQ393023:CTQ393364 DDM393023:DDM393364 DNI393023:DNI393364 DXE393023:DXE393364 EHA393023:EHA393364 EQW393023:EQW393364 FAS393023:FAS393364 FKO393023:FKO393364 FUK393023:FUK393364 GEG393023:GEG393364 GOC393023:GOC393364 GXY393023:GXY393364 HHU393023:HHU393364 HRQ393023:HRQ393364 IBM393023:IBM393364 ILI393023:ILI393364 IVE393023:IVE393364 JFA393023:JFA393364 JOW393023:JOW393364 JYS393023:JYS393364 KIO393023:KIO393364 KSK393023:KSK393364 LCG393023:LCG393364 LMC393023:LMC393364 LVY393023:LVY393364 MFU393023:MFU393364 MPQ393023:MPQ393364 MZM393023:MZM393364 NJI393023:NJI393364 NTE393023:NTE393364 ODA393023:ODA393364 OMW393023:OMW393364 OWS393023:OWS393364 PGO393023:PGO393364 PQK393023:PQK393364 QAG393023:QAG393364 QKC393023:QKC393364 QTY393023:QTY393364 RDU393023:RDU393364 RNQ393023:RNQ393364 RXM393023:RXM393364 SHI393023:SHI393364 SRE393023:SRE393364 TBA393023:TBA393364 TKW393023:TKW393364 TUS393023:TUS393364 UEO393023:UEO393364 UOK393023:UOK393364 UYG393023:UYG393364 VIC393023:VIC393364 VRY393023:VRY393364 WBU393023:WBU393364 WLQ393023:WLQ393364 WVM393023:WVM393364 TUS982847:TUS983188 JA458559:JA458900 SW458559:SW458900 ACS458559:ACS458900 AMO458559:AMO458900 AWK458559:AWK458900 BGG458559:BGG458900 BQC458559:BQC458900 BZY458559:BZY458900 CJU458559:CJU458900 CTQ458559:CTQ458900 DDM458559:DDM458900 DNI458559:DNI458900 DXE458559:DXE458900 EHA458559:EHA458900 EQW458559:EQW458900 FAS458559:FAS458900 FKO458559:FKO458900 FUK458559:FUK458900 GEG458559:GEG458900 GOC458559:GOC458900 GXY458559:GXY458900 HHU458559:HHU458900 HRQ458559:HRQ458900 IBM458559:IBM458900 ILI458559:ILI458900 IVE458559:IVE458900 JFA458559:JFA458900 JOW458559:JOW458900 JYS458559:JYS458900 KIO458559:KIO458900 KSK458559:KSK458900 LCG458559:LCG458900 LMC458559:LMC458900 LVY458559:LVY458900 MFU458559:MFU458900 MPQ458559:MPQ458900 MZM458559:MZM458900 NJI458559:NJI458900 NTE458559:NTE458900 ODA458559:ODA458900 OMW458559:OMW458900 OWS458559:OWS458900 PGO458559:PGO458900 PQK458559:PQK458900 QAG458559:QAG458900 QKC458559:QKC458900 QTY458559:QTY458900 RDU458559:RDU458900 RNQ458559:RNQ458900 RXM458559:RXM458900 SHI458559:SHI458900 SRE458559:SRE458900 TBA458559:TBA458900 TKW458559:TKW458900 TUS458559:TUS458900 UEO458559:UEO458900 UOK458559:UOK458900 UYG458559:UYG458900 VIC458559:VIC458900 VRY458559:VRY458900 WBU458559:WBU458900 WLQ458559:WLQ458900 WVM458559:WVM458900 UEO982847:UEO983188 JA524095:JA524436 SW524095:SW524436 ACS524095:ACS524436 AMO524095:AMO524436 AWK524095:AWK524436 BGG524095:BGG524436 BQC524095:BQC524436 BZY524095:BZY524436 CJU524095:CJU524436 CTQ524095:CTQ524436 DDM524095:DDM524436 DNI524095:DNI524436 DXE524095:DXE524436 EHA524095:EHA524436 EQW524095:EQW524436 FAS524095:FAS524436 FKO524095:FKO524436 FUK524095:FUK524436 GEG524095:GEG524436 GOC524095:GOC524436 GXY524095:GXY524436 HHU524095:HHU524436 HRQ524095:HRQ524436 IBM524095:IBM524436 ILI524095:ILI524436 IVE524095:IVE524436 JFA524095:JFA524436 JOW524095:JOW524436 JYS524095:JYS524436 KIO524095:KIO524436 KSK524095:KSK524436 LCG524095:LCG524436 LMC524095:LMC524436 LVY524095:LVY524436 MFU524095:MFU524436 MPQ524095:MPQ524436 MZM524095:MZM524436 NJI524095:NJI524436 NTE524095:NTE524436 ODA524095:ODA524436 OMW524095:OMW524436 OWS524095:OWS524436 PGO524095:PGO524436 PQK524095:PQK524436 QAG524095:QAG524436 QKC524095:QKC524436 QTY524095:QTY524436 RDU524095:RDU524436 RNQ524095:RNQ524436 RXM524095:RXM524436 SHI524095:SHI524436 SRE524095:SRE524436 TBA524095:TBA524436 TKW524095:TKW524436 TUS524095:TUS524436 UEO524095:UEO524436 UOK524095:UOK524436 UYG524095:UYG524436 VIC524095:VIC524436 VRY524095:VRY524436 WBU524095:WBU524436 WLQ524095:WLQ524436 WVM524095:WVM524436 UOK982847:UOK983188 JA589631:JA589972 SW589631:SW589972 ACS589631:ACS589972 AMO589631:AMO589972 AWK589631:AWK589972 BGG589631:BGG589972 BQC589631:BQC589972 BZY589631:BZY589972 CJU589631:CJU589972 CTQ589631:CTQ589972 DDM589631:DDM589972 DNI589631:DNI589972 DXE589631:DXE589972 EHA589631:EHA589972 EQW589631:EQW589972 FAS589631:FAS589972 FKO589631:FKO589972 FUK589631:FUK589972 GEG589631:GEG589972 GOC589631:GOC589972 GXY589631:GXY589972 HHU589631:HHU589972 HRQ589631:HRQ589972 IBM589631:IBM589972 ILI589631:ILI589972 IVE589631:IVE589972 JFA589631:JFA589972 JOW589631:JOW589972 JYS589631:JYS589972 KIO589631:KIO589972 KSK589631:KSK589972 LCG589631:LCG589972 LMC589631:LMC589972 LVY589631:LVY589972 MFU589631:MFU589972 MPQ589631:MPQ589972 MZM589631:MZM589972 NJI589631:NJI589972 NTE589631:NTE589972 ODA589631:ODA589972 OMW589631:OMW589972 OWS589631:OWS589972 PGO589631:PGO589972 PQK589631:PQK589972 QAG589631:QAG589972 QKC589631:QKC589972 QTY589631:QTY589972 RDU589631:RDU589972 RNQ589631:RNQ589972 RXM589631:RXM589972 SHI589631:SHI589972 SRE589631:SRE589972 TBA589631:TBA589972 TKW589631:TKW589972 TUS589631:TUS589972 UEO589631:UEO589972 UOK589631:UOK589972 UYG589631:UYG589972 VIC589631:VIC589972 VRY589631:VRY589972 WBU589631:WBU589972 WLQ589631:WLQ589972 WVM589631:WVM589972 UYG982847:UYG983188 JA655167:JA655508 SW655167:SW655508 ACS655167:ACS655508 AMO655167:AMO655508 AWK655167:AWK655508 BGG655167:BGG655508 BQC655167:BQC655508 BZY655167:BZY655508 CJU655167:CJU655508 CTQ655167:CTQ655508 DDM655167:DDM655508 DNI655167:DNI655508 DXE655167:DXE655508 EHA655167:EHA655508 EQW655167:EQW655508 FAS655167:FAS655508 FKO655167:FKO655508 FUK655167:FUK655508 GEG655167:GEG655508 GOC655167:GOC655508 GXY655167:GXY655508 HHU655167:HHU655508 HRQ655167:HRQ655508 IBM655167:IBM655508 ILI655167:ILI655508 IVE655167:IVE655508 JFA655167:JFA655508 JOW655167:JOW655508 JYS655167:JYS655508 KIO655167:KIO655508 KSK655167:KSK655508 LCG655167:LCG655508 LMC655167:LMC655508 LVY655167:LVY655508 MFU655167:MFU655508 MPQ655167:MPQ655508 MZM655167:MZM655508 NJI655167:NJI655508 NTE655167:NTE655508 ODA655167:ODA655508 OMW655167:OMW655508 OWS655167:OWS655508 PGO655167:PGO655508 PQK655167:PQK655508 QAG655167:QAG655508 QKC655167:QKC655508 QTY655167:QTY655508 RDU655167:RDU655508 RNQ655167:RNQ655508 RXM655167:RXM655508 SHI655167:SHI655508 SRE655167:SRE655508 TBA655167:TBA655508 TKW655167:TKW655508 TUS655167:TUS655508 UEO655167:UEO655508 UOK655167:UOK655508 UYG655167:UYG655508 VIC655167:VIC655508 VRY655167:VRY655508 WBU655167:WBU655508 WLQ655167:WLQ655508 WVM655167:WVM655508 VIC982847:VIC983188 JA720703:JA721044 SW720703:SW721044 ACS720703:ACS721044 AMO720703:AMO721044 AWK720703:AWK721044 BGG720703:BGG721044 BQC720703:BQC721044 BZY720703:BZY721044 CJU720703:CJU721044 CTQ720703:CTQ721044 DDM720703:DDM721044 DNI720703:DNI721044 DXE720703:DXE721044 EHA720703:EHA721044 EQW720703:EQW721044 FAS720703:FAS721044 FKO720703:FKO721044 FUK720703:FUK721044 GEG720703:GEG721044 GOC720703:GOC721044 GXY720703:GXY721044 HHU720703:HHU721044 HRQ720703:HRQ721044 IBM720703:IBM721044 ILI720703:ILI721044 IVE720703:IVE721044 JFA720703:JFA721044 JOW720703:JOW721044 JYS720703:JYS721044 KIO720703:KIO721044 KSK720703:KSK721044 LCG720703:LCG721044 LMC720703:LMC721044 LVY720703:LVY721044 MFU720703:MFU721044 MPQ720703:MPQ721044 MZM720703:MZM721044 NJI720703:NJI721044 NTE720703:NTE721044 ODA720703:ODA721044 OMW720703:OMW721044 OWS720703:OWS721044 PGO720703:PGO721044 PQK720703:PQK721044 QAG720703:QAG721044 QKC720703:QKC721044 QTY720703:QTY721044 RDU720703:RDU721044 RNQ720703:RNQ721044 RXM720703:RXM721044 SHI720703:SHI721044 SRE720703:SRE721044 TBA720703:TBA721044 TKW720703:TKW721044 TUS720703:TUS721044 UEO720703:UEO721044 UOK720703:UOK721044 UYG720703:UYG721044 VIC720703:VIC721044 VRY720703:VRY721044 WBU720703:WBU721044 WLQ720703:WLQ721044 WVM720703:WVM721044 VRY982847:VRY983188 JA786239:JA786580 SW786239:SW786580 ACS786239:ACS786580 AMO786239:AMO786580 AWK786239:AWK786580 BGG786239:BGG786580 BQC786239:BQC786580 BZY786239:BZY786580 CJU786239:CJU786580 CTQ786239:CTQ786580 DDM786239:DDM786580 DNI786239:DNI786580 DXE786239:DXE786580 EHA786239:EHA786580 EQW786239:EQW786580 FAS786239:FAS786580 FKO786239:FKO786580 FUK786239:FUK786580 GEG786239:GEG786580 GOC786239:GOC786580 GXY786239:GXY786580 HHU786239:HHU786580 HRQ786239:HRQ786580 IBM786239:IBM786580 ILI786239:ILI786580 IVE786239:IVE786580 JFA786239:JFA786580 JOW786239:JOW786580 JYS786239:JYS786580 KIO786239:KIO786580 KSK786239:KSK786580 LCG786239:LCG786580 LMC786239:LMC786580 LVY786239:LVY786580 MFU786239:MFU786580 MPQ786239:MPQ786580 MZM786239:MZM786580 NJI786239:NJI786580 NTE786239:NTE786580 ODA786239:ODA786580 OMW786239:OMW786580 OWS786239:OWS786580 PGO786239:PGO786580 PQK786239:PQK786580 QAG786239:QAG786580 QKC786239:QKC786580 QTY786239:QTY786580 RDU786239:RDU786580 RNQ786239:RNQ786580 RXM786239:RXM786580 SHI786239:SHI786580 SRE786239:SRE786580 TBA786239:TBA786580 TKW786239:TKW786580 TUS786239:TUS786580 UEO786239:UEO786580 UOK786239:UOK786580 UYG786239:UYG786580 VIC786239:VIC786580 VRY786239:VRY786580 WBU786239:WBU786580 WLQ786239:WLQ786580 WVM786239:WVM786580 WBU982847:WBU983188 JA851775:JA852116 SW851775:SW852116 ACS851775:ACS852116 AMO851775:AMO852116 AWK851775:AWK852116 BGG851775:BGG852116 BQC851775:BQC852116 BZY851775:BZY852116 CJU851775:CJU852116 CTQ851775:CTQ852116 DDM851775:DDM852116 DNI851775:DNI852116 DXE851775:DXE852116 EHA851775:EHA852116 EQW851775:EQW852116 FAS851775:FAS852116 FKO851775:FKO852116 FUK851775:FUK852116 GEG851775:GEG852116 GOC851775:GOC852116 GXY851775:GXY852116 HHU851775:HHU852116 HRQ851775:HRQ852116 IBM851775:IBM852116 ILI851775:ILI852116 IVE851775:IVE852116 JFA851775:JFA852116 JOW851775:JOW852116 JYS851775:JYS852116 KIO851775:KIO852116 KSK851775:KSK852116 LCG851775:LCG852116 LMC851775:LMC852116 LVY851775:LVY852116 MFU851775:MFU852116 MPQ851775:MPQ852116 MZM851775:MZM852116 NJI851775:NJI852116 NTE851775:NTE852116 ODA851775:ODA852116 OMW851775:OMW852116 OWS851775:OWS852116 PGO851775:PGO852116 PQK851775:PQK852116 QAG851775:QAG852116 QKC851775:QKC852116 QTY851775:QTY852116 RDU851775:RDU852116 RNQ851775:RNQ852116 RXM851775:RXM852116 SHI851775:SHI852116 SRE851775:SRE852116 TBA851775:TBA852116 TKW851775:TKW852116 TUS851775:TUS852116 UEO851775:UEO852116 UOK851775:UOK852116 UYG851775:UYG852116 VIC851775:VIC852116 VRY851775:VRY852116 WBU851775:WBU852116 WLQ851775:WLQ852116 WVM851775:WVM852116 WLQ982847:WLQ983188 JA917311:JA917652 SW917311:SW917652 ACS917311:ACS917652 AMO917311:AMO917652 AWK917311:AWK917652 BGG917311:BGG917652 BQC917311:BQC917652 BZY917311:BZY917652 CJU917311:CJU917652 CTQ917311:CTQ917652 DDM917311:DDM917652 DNI917311:DNI917652 DXE917311:DXE917652 EHA917311:EHA917652 EQW917311:EQW917652 FAS917311:FAS917652 FKO917311:FKO917652 FUK917311:FUK917652 GEG917311:GEG917652 GOC917311:GOC917652 GXY917311:GXY917652 HHU917311:HHU917652 HRQ917311:HRQ917652 IBM917311:IBM917652 ILI917311:ILI917652 IVE917311:IVE917652 JFA917311:JFA917652 JOW917311:JOW917652 JYS917311:JYS917652 KIO917311:KIO917652 KSK917311:KSK917652 LCG917311:LCG917652 LMC917311:LMC917652 LVY917311:LVY917652 MFU917311:MFU917652 MPQ917311:MPQ917652 MZM917311:MZM917652 NJI917311:NJI917652 NTE917311:NTE917652 ODA917311:ODA917652 OMW917311:OMW917652 OWS917311:OWS917652 PGO917311:PGO917652 PQK917311:PQK917652 QAG917311:QAG917652 QKC917311:QKC917652 QTY917311:QTY917652 RDU917311:RDU917652 RNQ917311:RNQ917652 RXM917311:RXM917652 SHI917311:SHI917652 SRE917311:SRE917652 TBA917311:TBA917652 TKW917311:TKW917652 TUS917311:TUS917652 UEO917311:UEO917652 UOK917311:UOK917652 UYG917311:UYG917652 VIC917311:VIC917652 VRY917311:VRY917652 WBU917311:WBU917652 WLQ917311:WLQ917652 WVM917311:WVM917652 WVM982847:WVM983188 JA982847:JA983188 SW982847:SW983188 ACS982847:ACS983188 AMO982847:AMO983188 AWK982847:AWK983188 BGG982847:BGG983188 BQC982847:BQC983188 BZY982847:BZY983188 CJU982847:CJU983188 CTQ982847:CTQ983188 DDM982847:DDM983188 DNI982847:DNI983188 DXE982847:DXE983188 EHA982847:EHA983188 EQW982847:EQW983188 FAS982847:FAS983188 FKO982847:FKO983188 FUK982847:FUK983188 GEG982847:GEG983188 GOC982847:GOC983188 GXY982847:GXY983188 HHU982847:HHU983188 HRQ982847:HRQ983188 IBM982847:IBM983188 ILI982847:ILI983188 IVE982847:IVE983188 JFA982847:JFA983188 JOW982847:JOW983188 JYS982847:JYS983188 KIO982847:KIO983188 KSK982847:KSK983188 LCG982847:LCG983188 LMC982847:LMC983188 LVY982847:LVY983188 MFU982847:MFU983188 MPQ982847:MPQ983188 MZM982847:MZM983188 NJI982847:NJI983188 NTE982847:NTE983188 ODA982847:ODA983188 OMW982847:OMW983188 OWS982847:OWS983188 PGO982847:PGO983188 PQK982847:PQK983188 QAG982847:QAG983188 QKC982847:QKC983188 QTY982847:QTY983188 WVM7:WVM150 WLQ7:WLQ150 WBU7:WBU150 VRY7:VRY150 VIC7:VIC150 UYG7:UYG150 UOK7:UOK150 UEO7:UEO150 TUS7:TUS150 TKW7:TKW150 TBA7:TBA150 SRE7:SRE150 SHI7:SHI150 RXM7:RXM150 RNQ7:RNQ150 RDU7:RDU150 QTY7:QTY150 QKC7:QKC150 QAG7:QAG150 PQK7:PQK150 PGO7:PGO150 OWS7:OWS150 OMW7:OMW150 ODA7:ODA150 NTE7:NTE150 NJI7:NJI150 MZM7:MZM150 MPQ7:MPQ150 MFU7:MFU150 LVY7:LVY150 LMC7:LMC150 LCG7:LCG150 KSK7:KSK150 KIO7:KIO150 JYS7:JYS150 JOW7:JOW150 JFA7:JFA150 IVE7:IVE150 ILI7:ILI150 IBM7:IBM150 HRQ7:HRQ150 HHU7:HHU150 GXY7:GXY150 GOC7:GOC150 GEG7:GEG150 FUK7:FUK150 FKO7:FKO150 FAS7:FAS150 EQW7:EQW150 EHA7:EHA150 DXE7:DXE150 DNI7:DNI150 DDM7:DDM150 CTQ7:CTQ150 CJU7:CJU150 BZY7:BZY150 BQC7:BQC150 BGG7:BGG150 AWK7:AWK150 AMO7:AMO150 ACS7:ACS150 SW7:SW150 JA7:JA150" xr:uid="{00000000-0002-0000-0000-000005000000}">
      <formula1>STRUTTURE_SRSR24H</formula1>
    </dataValidation>
    <dataValidation type="date" allowBlank="1" showInputMessage="1" showErrorMessage="1" error="inserire anno 2020 (01/01/2020 - 31/12/2020)" sqref="G7:H149" xr:uid="{00000000-0002-0000-0000-000006000000}">
      <formula1>43831</formula1>
      <formula2>44196</formula2>
    </dataValidation>
    <dataValidation type="decimal" allowBlank="1" showInputMessage="1" showErrorMessage="1" error="ISEE tra 0,00 e 20.000,00" sqref="N7:N149" xr:uid="{00000000-0002-0000-0000-000007000000}">
      <formula1>0</formula1>
      <formula2>20000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2" yWindow="583" count="2">
        <x14:dataValidation type="list" allowBlank="1" showInputMessage="1" showErrorMessage="1" xr:uid="{00000000-0002-0000-0000-000008000000}">
          <x14:formula1>
            <xm:f>'MENU TENDINA'!$A$2:$A$3</xm:f>
          </x14:formula1>
          <xm:sqref>O7:O149</xm:sqref>
        </x14:dataValidation>
        <x14:dataValidation type="list" allowBlank="1" showInputMessage="1" showErrorMessage="1" xr:uid="{00000000-0002-0000-0000-000009000000}">
          <x14:formula1>
            <xm:f>'MENU TENDINA'!$B$2:$B$102</xm:f>
          </x14:formula1>
          <xm:sqref>D7:D149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50"/>
  <sheetViews>
    <sheetView topLeftCell="J1" workbookViewId="0">
      <selection activeCell="N6" sqref="L6:N6"/>
    </sheetView>
  </sheetViews>
  <sheetFormatPr defaultRowHeight="15" x14ac:dyDescent="0.25"/>
  <cols>
    <col min="1" max="1" width="7.7109375" style="41" customWidth="1"/>
    <col min="2" max="2" width="9" style="41" customWidth="1"/>
    <col min="3" max="3" width="14" style="41" customWidth="1"/>
    <col min="4" max="4" width="27" style="41" bestFit="1" customWidth="1"/>
    <col min="5" max="5" width="21.7109375" style="41" customWidth="1"/>
    <col min="6" max="6" width="22.28515625" style="41" customWidth="1"/>
    <col min="7" max="7" width="12.5703125" style="41" customWidth="1"/>
    <col min="8" max="8" width="12.28515625" style="41" customWidth="1"/>
    <col min="9" max="9" width="12.42578125" style="41" customWidth="1"/>
    <col min="10" max="10" width="12.28515625" style="41" customWidth="1"/>
    <col min="11" max="11" width="9.85546875" style="41" customWidth="1"/>
    <col min="12" max="12" width="19" style="41" customWidth="1"/>
    <col min="13" max="13" width="0.85546875" style="92" hidden="1" customWidth="1"/>
    <col min="14" max="14" width="11" style="65" customWidth="1"/>
    <col min="15" max="15" width="10.42578125" style="66" bestFit="1" customWidth="1"/>
    <col min="16" max="17" width="11" style="41" customWidth="1"/>
    <col min="18" max="19" width="17" style="41" customWidth="1"/>
    <col min="20" max="20" width="13.7109375" style="41" customWidth="1"/>
    <col min="21" max="21" width="15.5703125" style="67" customWidth="1"/>
    <col min="22" max="22" width="15" style="41" customWidth="1"/>
    <col min="23" max="23" width="15.85546875" style="41" customWidth="1"/>
    <col min="24" max="24" width="12.85546875" style="41" customWidth="1"/>
    <col min="25" max="25" width="13.42578125" style="41" customWidth="1"/>
    <col min="26" max="26" width="10.7109375" style="41" customWidth="1"/>
    <col min="27" max="27" width="10.140625" style="41" customWidth="1"/>
    <col min="28" max="28" width="14.42578125" style="41" customWidth="1"/>
    <col min="29" max="29" width="21.140625" style="41" customWidth="1"/>
    <col min="30" max="30" width="12.28515625" style="41" customWidth="1"/>
    <col min="31" max="257" width="8.85546875" style="41"/>
    <col min="258" max="258" width="5.28515625" style="41" customWidth="1"/>
    <col min="259" max="259" width="9" style="41" customWidth="1"/>
    <col min="260" max="260" width="14" style="41" customWidth="1"/>
    <col min="261" max="261" width="27" style="41" bestFit="1" customWidth="1"/>
    <col min="262" max="262" width="26.28515625" style="41" customWidth="1"/>
    <col min="263" max="263" width="11" style="41" customWidth="1"/>
    <col min="264" max="264" width="11.42578125" style="41" customWidth="1"/>
    <col min="265" max="265" width="9.28515625" style="41" customWidth="1"/>
    <col min="266" max="266" width="10" style="41" customWidth="1"/>
    <col min="267" max="267" width="9.85546875" style="41" customWidth="1"/>
    <col min="268" max="268" width="11.7109375" style="41" customWidth="1"/>
    <col min="269" max="269" width="11" style="41" customWidth="1"/>
    <col min="270" max="270" width="10.42578125" style="41" bestFit="1" customWidth="1"/>
    <col min="271" max="272" width="11" style="41" customWidth="1"/>
    <col min="273" max="274" width="17" style="41" customWidth="1"/>
    <col min="275" max="275" width="12.28515625" style="41" customWidth="1"/>
    <col min="276" max="276" width="15.5703125" style="41" customWidth="1"/>
    <col min="277" max="277" width="15" style="41" customWidth="1"/>
    <col min="278" max="278" width="26.140625" style="41" customWidth="1"/>
    <col min="279" max="279" width="12.85546875" style="41" customWidth="1"/>
    <col min="280" max="280" width="13.42578125" style="41" customWidth="1"/>
    <col min="281" max="281" width="10.7109375" style="41" customWidth="1"/>
    <col min="282" max="282" width="10.140625" style="41" customWidth="1"/>
    <col min="283" max="283" width="11.7109375" style="41" customWidth="1"/>
    <col min="284" max="284" width="13.140625" style="41" customWidth="1"/>
    <col min="285" max="285" width="14.5703125" style="41" customWidth="1"/>
    <col min="286" max="286" width="9.5703125" style="41" bestFit="1" customWidth="1"/>
    <col min="287" max="513" width="8.85546875" style="41"/>
    <col min="514" max="514" width="5.28515625" style="41" customWidth="1"/>
    <col min="515" max="515" width="9" style="41" customWidth="1"/>
    <col min="516" max="516" width="14" style="41" customWidth="1"/>
    <col min="517" max="517" width="27" style="41" bestFit="1" customWidth="1"/>
    <col min="518" max="518" width="26.28515625" style="41" customWidth="1"/>
    <col min="519" max="519" width="11" style="41" customWidth="1"/>
    <col min="520" max="520" width="11.42578125" style="41" customWidth="1"/>
    <col min="521" max="521" width="9.28515625" style="41" customWidth="1"/>
    <col min="522" max="522" width="10" style="41" customWidth="1"/>
    <col min="523" max="523" width="9.85546875" style="41" customWidth="1"/>
    <col min="524" max="524" width="11.7109375" style="41" customWidth="1"/>
    <col min="525" max="525" width="11" style="41" customWidth="1"/>
    <col min="526" max="526" width="10.42578125" style="41" bestFit="1" customWidth="1"/>
    <col min="527" max="528" width="11" style="41" customWidth="1"/>
    <col min="529" max="530" width="17" style="41" customWidth="1"/>
    <col min="531" max="531" width="12.28515625" style="41" customWidth="1"/>
    <col min="532" max="532" width="15.5703125" style="41" customWidth="1"/>
    <col min="533" max="533" width="15" style="41" customWidth="1"/>
    <col min="534" max="534" width="26.140625" style="41" customWidth="1"/>
    <col min="535" max="535" width="12.85546875" style="41" customWidth="1"/>
    <col min="536" max="536" width="13.42578125" style="41" customWidth="1"/>
    <col min="537" max="537" width="10.7109375" style="41" customWidth="1"/>
    <col min="538" max="538" width="10.140625" style="41" customWidth="1"/>
    <col min="539" max="539" width="11.7109375" style="41" customWidth="1"/>
    <col min="540" max="540" width="13.140625" style="41" customWidth="1"/>
    <col min="541" max="541" width="14.5703125" style="41" customWidth="1"/>
    <col min="542" max="542" width="9.5703125" style="41" bestFit="1" customWidth="1"/>
    <col min="543" max="769" width="8.85546875" style="41"/>
    <col min="770" max="770" width="5.28515625" style="41" customWidth="1"/>
    <col min="771" max="771" width="9" style="41" customWidth="1"/>
    <col min="772" max="772" width="14" style="41" customWidth="1"/>
    <col min="773" max="773" width="27" style="41" bestFit="1" customWidth="1"/>
    <col min="774" max="774" width="26.28515625" style="41" customWidth="1"/>
    <col min="775" max="775" width="11" style="41" customWidth="1"/>
    <col min="776" max="776" width="11.42578125" style="41" customWidth="1"/>
    <col min="777" max="777" width="9.28515625" style="41" customWidth="1"/>
    <col min="778" max="778" width="10" style="41" customWidth="1"/>
    <col min="779" max="779" width="9.85546875" style="41" customWidth="1"/>
    <col min="780" max="780" width="11.7109375" style="41" customWidth="1"/>
    <col min="781" max="781" width="11" style="41" customWidth="1"/>
    <col min="782" max="782" width="10.42578125" style="41" bestFit="1" customWidth="1"/>
    <col min="783" max="784" width="11" style="41" customWidth="1"/>
    <col min="785" max="786" width="17" style="41" customWidth="1"/>
    <col min="787" max="787" width="12.28515625" style="41" customWidth="1"/>
    <col min="788" max="788" width="15.5703125" style="41" customWidth="1"/>
    <col min="789" max="789" width="15" style="41" customWidth="1"/>
    <col min="790" max="790" width="26.140625" style="41" customWidth="1"/>
    <col min="791" max="791" width="12.85546875" style="41" customWidth="1"/>
    <col min="792" max="792" width="13.42578125" style="41" customWidth="1"/>
    <col min="793" max="793" width="10.7109375" style="41" customWidth="1"/>
    <col min="794" max="794" width="10.140625" style="41" customWidth="1"/>
    <col min="795" max="795" width="11.7109375" style="41" customWidth="1"/>
    <col min="796" max="796" width="13.140625" style="41" customWidth="1"/>
    <col min="797" max="797" width="14.5703125" style="41" customWidth="1"/>
    <col min="798" max="798" width="9.5703125" style="41" bestFit="1" customWidth="1"/>
    <col min="799" max="1025" width="8.85546875" style="41"/>
    <col min="1026" max="1026" width="5.28515625" style="41" customWidth="1"/>
    <col min="1027" max="1027" width="9" style="41" customWidth="1"/>
    <col min="1028" max="1028" width="14" style="41" customWidth="1"/>
    <col min="1029" max="1029" width="27" style="41" bestFit="1" customWidth="1"/>
    <col min="1030" max="1030" width="26.28515625" style="41" customWidth="1"/>
    <col min="1031" max="1031" width="11" style="41" customWidth="1"/>
    <col min="1032" max="1032" width="11.42578125" style="41" customWidth="1"/>
    <col min="1033" max="1033" width="9.28515625" style="41" customWidth="1"/>
    <col min="1034" max="1034" width="10" style="41" customWidth="1"/>
    <col min="1035" max="1035" width="9.85546875" style="41" customWidth="1"/>
    <col min="1036" max="1036" width="11.7109375" style="41" customWidth="1"/>
    <col min="1037" max="1037" width="11" style="41" customWidth="1"/>
    <col min="1038" max="1038" width="10.42578125" style="41" bestFit="1" customWidth="1"/>
    <col min="1039" max="1040" width="11" style="41" customWidth="1"/>
    <col min="1041" max="1042" width="17" style="41" customWidth="1"/>
    <col min="1043" max="1043" width="12.28515625" style="41" customWidth="1"/>
    <col min="1044" max="1044" width="15.5703125" style="41" customWidth="1"/>
    <col min="1045" max="1045" width="15" style="41" customWidth="1"/>
    <col min="1046" max="1046" width="26.140625" style="41" customWidth="1"/>
    <col min="1047" max="1047" width="12.85546875" style="41" customWidth="1"/>
    <col min="1048" max="1048" width="13.42578125" style="41" customWidth="1"/>
    <col min="1049" max="1049" width="10.7109375" style="41" customWidth="1"/>
    <col min="1050" max="1050" width="10.140625" style="41" customWidth="1"/>
    <col min="1051" max="1051" width="11.7109375" style="41" customWidth="1"/>
    <col min="1052" max="1052" width="13.140625" style="41" customWidth="1"/>
    <col min="1053" max="1053" width="14.5703125" style="41" customWidth="1"/>
    <col min="1054" max="1054" width="9.5703125" style="41" bestFit="1" customWidth="1"/>
    <col min="1055" max="1281" width="8.85546875" style="41"/>
    <col min="1282" max="1282" width="5.28515625" style="41" customWidth="1"/>
    <col min="1283" max="1283" width="9" style="41" customWidth="1"/>
    <col min="1284" max="1284" width="14" style="41" customWidth="1"/>
    <col min="1285" max="1285" width="27" style="41" bestFit="1" customWidth="1"/>
    <col min="1286" max="1286" width="26.28515625" style="41" customWidth="1"/>
    <col min="1287" max="1287" width="11" style="41" customWidth="1"/>
    <col min="1288" max="1288" width="11.42578125" style="41" customWidth="1"/>
    <col min="1289" max="1289" width="9.28515625" style="41" customWidth="1"/>
    <col min="1290" max="1290" width="10" style="41" customWidth="1"/>
    <col min="1291" max="1291" width="9.85546875" style="41" customWidth="1"/>
    <col min="1292" max="1292" width="11.7109375" style="41" customWidth="1"/>
    <col min="1293" max="1293" width="11" style="41" customWidth="1"/>
    <col min="1294" max="1294" width="10.42578125" style="41" bestFit="1" customWidth="1"/>
    <col min="1295" max="1296" width="11" style="41" customWidth="1"/>
    <col min="1297" max="1298" width="17" style="41" customWidth="1"/>
    <col min="1299" max="1299" width="12.28515625" style="41" customWidth="1"/>
    <col min="1300" max="1300" width="15.5703125" style="41" customWidth="1"/>
    <col min="1301" max="1301" width="15" style="41" customWidth="1"/>
    <col min="1302" max="1302" width="26.140625" style="41" customWidth="1"/>
    <col min="1303" max="1303" width="12.85546875" style="41" customWidth="1"/>
    <col min="1304" max="1304" width="13.42578125" style="41" customWidth="1"/>
    <col min="1305" max="1305" width="10.7109375" style="41" customWidth="1"/>
    <col min="1306" max="1306" width="10.140625" style="41" customWidth="1"/>
    <col min="1307" max="1307" width="11.7109375" style="41" customWidth="1"/>
    <col min="1308" max="1308" width="13.140625" style="41" customWidth="1"/>
    <col min="1309" max="1309" width="14.5703125" style="41" customWidth="1"/>
    <col min="1310" max="1310" width="9.5703125" style="41" bestFit="1" customWidth="1"/>
    <col min="1311" max="1537" width="8.85546875" style="41"/>
    <col min="1538" max="1538" width="5.28515625" style="41" customWidth="1"/>
    <col min="1539" max="1539" width="9" style="41" customWidth="1"/>
    <col min="1540" max="1540" width="14" style="41" customWidth="1"/>
    <col min="1541" max="1541" width="27" style="41" bestFit="1" customWidth="1"/>
    <col min="1542" max="1542" width="26.28515625" style="41" customWidth="1"/>
    <col min="1543" max="1543" width="11" style="41" customWidth="1"/>
    <col min="1544" max="1544" width="11.42578125" style="41" customWidth="1"/>
    <col min="1545" max="1545" width="9.28515625" style="41" customWidth="1"/>
    <col min="1546" max="1546" width="10" style="41" customWidth="1"/>
    <col min="1547" max="1547" width="9.85546875" style="41" customWidth="1"/>
    <col min="1548" max="1548" width="11.7109375" style="41" customWidth="1"/>
    <col min="1549" max="1549" width="11" style="41" customWidth="1"/>
    <col min="1550" max="1550" width="10.42578125" style="41" bestFit="1" customWidth="1"/>
    <col min="1551" max="1552" width="11" style="41" customWidth="1"/>
    <col min="1553" max="1554" width="17" style="41" customWidth="1"/>
    <col min="1555" max="1555" width="12.28515625" style="41" customWidth="1"/>
    <col min="1556" max="1556" width="15.5703125" style="41" customWidth="1"/>
    <col min="1557" max="1557" width="15" style="41" customWidth="1"/>
    <col min="1558" max="1558" width="26.140625" style="41" customWidth="1"/>
    <col min="1559" max="1559" width="12.85546875" style="41" customWidth="1"/>
    <col min="1560" max="1560" width="13.42578125" style="41" customWidth="1"/>
    <col min="1561" max="1561" width="10.7109375" style="41" customWidth="1"/>
    <col min="1562" max="1562" width="10.140625" style="41" customWidth="1"/>
    <col min="1563" max="1563" width="11.7109375" style="41" customWidth="1"/>
    <col min="1564" max="1564" width="13.140625" style="41" customWidth="1"/>
    <col min="1565" max="1565" width="14.5703125" style="41" customWidth="1"/>
    <col min="1566" max="1566" width="9.5703125" style="41" bestFit="1" customWidth="1"/>
    <col min="1567" max="1793" width="8.85546875" style="41"/>
    <col min="1794" max="1794" width="5.28515625" style="41" customWidth="1"/>
    <col min="1795" max="1795" width="9" style="41" customWidth="1"/>
    <col min="1796" max="1796" width="14" style="41" customWidth="1"/>
    <col min="1797" max="1797" width="27" style="41" bestFit="1" customWidth="1"/>
    <col min="1798" max="1798" width="26.28515625" style="41" customWidth="1"/>
    <col min="1799" max="1799" width="11" style="41" customWidth="1"/>
    <col min="1800" max="1800" width="11.42578125" style="41" customWidth="1"/>
    <col min="1801" max="1801" width="9.28515625" style="41" customWidth="1"/>
    <col min="1802" max="1802" width="10" style="41" customWidth="1"/>
    <col min="1803" max="1803" width="9.85546875" style="41" customWidth="1"/>
    <col min="1804" max="1804" width="11.7109375" style="41" customWidth="1"/>
    <col min="1805" max="1805" width="11" style="41" customWidth="1"/>
    <col min="1806" max="1806" width="10.42578125" style="41" bestFit="1" customWidth="1"/>
    <col min="1807" max="1808" width="11" style="41" customWidth="1"/>
    <col min="1809" max="1810" width="17" style="41" customWidth="1"/>
    <col min="1811" max="1811" width="12.28515625" style="41" customWidth="1"/>
    <col min="1812" max="1812" width="15.5703125" style="41" customWidth="1"/>
    <col min="1813" max="1813" width="15" style="41" customWidth="1"/>
    <col min="1814" max="1814" width="26.140625" style="41" customWidth="1"/>
    <col min="1815" max="1815" width="12.85546875" style="41" customWidth="1"/>
    <col min="1816" max="1816" width="13.42578125" style="41" customWidth="1"/>
    <col min="1817" max="1817" width="10.7109375" style="41" customWidth="1"/>
    <col min="1818" max="1818" width="10.140625" style="41" customWidth="1"/>
    <col min="1819" max="1819" width="11.7109375" style="41" customWidth="1"/>
    <col min="1820" max="1820" width="13.140625" style="41" customWidth="1"/>
    <col min="1821" max="1821" width="14.5703125" style="41" customWidth="1"/>
    <col min="1822" max="1822" width="9.5703125" style="41" bestFit="1" customWidth="1"/>
    <col min="1823" max="2049" width="8.85546875" style="41"/>
    <col min="2050" max="2050" width="5.28515625" style="41" customWidth="1"/>
    <col min="2051" max="2051" width="9" style="41" customWidth="1"/>
    <col min="2052" max="2052" width="14" style="41" customWidth="1"/>
    <col min="2053" max="2053" width="27" style="41" bestFit="1" customWidth="1"/>
    <col min="2054" max="2054" width="26.28515625" style="41" customWidth="1"/>
    <col min="2055" max="2055" width="11" style="41" customWidth="1"/>
    <col min="2056" max="2056" width="11.42578125" style="41" customWidth="1"/>
    <col min="2057" max="2057" width="9.28515625" style="41" customWidth="1"/>
    <col min="2058" max="2058" width="10" style="41" customWidth="1"/>
    <col min="2059" max="2059" width="9.85546875" style="41" customWidth="1"/>
    <col min="2060" max="2060" width="11.7109375" style="41" customWidth="1"/>
    <col min="2061" max="2061" width="11" style="41" customWidth="1"/>
    <col min="2062" max="2062" width="10.42578125" style="41" bestFit="1" customWidth="1"/>
    <col min="2063" max="2064" width="11" style="41" customWidth="1"/>
    <col min="2065" max="2066" width="17" style="41" customWidth="1"/>
    <col min="2067" max="2067" width="12.28515625" style="41" customWidth="1"/>
    <col min="2068" max="2068" width="15.5703125" style="41" customWidth="1"/>
    <col min="2069" max="2069" width="15" style="41" customWidth="1"/>
    <col min="2070" max="2070" width="26.140625" style="41" customWidth="1"/>
    <col min="2071" max="2071" width="12.85546875" style="41" customWidth="1"/>
    <col min="2072" max="2072" width="13.42578125" style="41" customWidth="1"/>
    <col min="2073" max="2073" width="10.7109375" style="41" customWidth="1"/>
    <col min="2074" max="2074" width="10.140625" style="41" customWidth="1"/>
    <col min="2075" max="2075" width="11.7109375" style="41" customWidth="1"/>
    <col min="2076" max="2076" width="13.140625" style="41" customWidth="1"/>
    <col min="2077" max="2077" width="14.5703125" style="41" customWidth="1"/>
    <col min="2078" max="2078" width="9.5703125" style="41" bestFit="1" customWidth="1"/>
    <col min="2079" max="2305" width="8.85546875" style="41"/>
    <col min="2306" max="2306" width="5.28515625" style="41" customWidth="1"/>
    <col min="2307" max="2307" width="9" style="41" customWidth="1"/>
    <col min="2308" max="2308" width="14" style="41" customWidth="1"/>
    <col min="2309" max="2309" width="27" style="41" bestFit="1" customWidth="1"/>
    <col min="2310" max="2310" width="26.28515625" style="41" customWidth="1"/>
    <col min="2311" max="2311" width="11" style="41" customWidth="1"/>
    <col min="2312" max="2312" width="11.42578125" style="41" customWidth="1"/>
    <col min="2313" max="2313" width="9.28515625" style="41" customWidth="1"/>
    <col min="2314" max="2314" width="10" style="41" customWidth="1"/>
    <col min="2315" max="2315" width="9.85546875" style="41" customWidth="1"/>
    <col min="2316" max="2316" width="11.7109375" style="41" customWidth="1"/>
    <col min="2317" max="2317" width="11" style="41" customWidth="1"/>
    <col min="2318" max="2318" width="10.42578125" style="41" bestFit="1" customWidth="1"/>
    <col min="2319" max="2320" width="11" style="41" customWidth="1"/>
    <col min="2321" max="2322" width="17" style="41" customWidth="1"/>
    <col min="2323" max="2323" width="12.28515625" style="41" customWidth="1"/>
    <col min="2324" max="2324" width="15.5703125" style="41" customWidth="1"/>
    <col min="2325" max="2325" width="15" style="41" customWidth="1"/>
    <col min="2326" max="2326" width="26.140625" style="41" customWidth="1"/>
    <col min="2327" max="2327" width="12.85546875" style="41" customWidth="1"/>
    <col min="2328" max="2328" width="13.42578125" style="41" customWidth="1"/>
    <col min="2329" max="2329" width="10.7109375" style="41" customWidth="1"/>
    <col min="2330" max="2330" width="10.140625" style="41" customWidth="1"/>
    <col min="2331" max="2331" width="11.7109375" style="41" customWidth="1"/>
    <col min="2332" max="2332" width="13.140625" style="41" customWidth="1"/>
    <col min="2333" max="2333" width="14.5703125" style="41" customWidth="1"/>
    <col min="2334" max="2334" width="9.5703125" style="41" bestFit="1" customWidth="1"/>
    <col min="2335" max="2561" width="8.85546875" style="41"/>
    <col min="2562" max="2562" width="5.28515625" style="41" customWidth="1"/>
    <col min="2563" max="2563" width="9" style="41" customWidth="1"/>
    <col min="2564" max="2564" width="14" style="41" customWidth="1"/>
    <col min="2565" max="2565" width="27" style="41" bestFit="1" customWidth="1"/>
    <col min="2566" max="2566" width="26.28515625" style="41" customWidth="1"/>
    <col min="2567" max="2567" width="11" style="41" customWidth="1"/>
    <col min="2568" max="2568" width="11.42578125" style="41" customWidth="1"/>
    <col min="2569" max="2569" width="9.28515625" style="41" customWidth="1"/>
    <col min="2570" max="2570" width="10" style="41" customWidth="1"/>
    <col min="2571" max="2571" width="9.85546875" style="41" customWidth="1"/>
    <col min="2572" max="2572" width="11.7109375" style="41" customWidth="1"/>
    <col min="2573" max="2573" width="11" style="41" customWidth="1"/>
    <col min="2574" max="2574" width="10.42578125" style="41" bestFit="1" customWidth="1"/>
    <col min="2575" max="2576" width="11" style="41" customWidth="1"/>
    <col min="2577" max="2578" width="17" style="41" customWidth="1"/>
    <col min="2579" max="2579" width="12.28515625" style="41" customWidth="1"/>
    <col min="2580" max="2580" width="15.5703125" style="41" customWidth="1"/>
    <col min="2581" max="2581" width="15" style="41" customWidth="1"/>
    <col min="2582" max="2582" width="26.140625" style="41" customWidth="1"/>
    <col min="2583" max="2583" width="12.85546875" style="41" customWidth="1"/>
    <col min="2584" max="2584" width="13.42578125" style="41" customWidth="1"/>
    <col min="2585" max="2585" width="10.7109375" style="41" customWidth="1"/>
    <col min="2586" max="2586" width="10.140625" style="41" customWidth="1"/>
    <col min="2587" max="2587" width="11.7109375" style="41" customWidth="1"/>
    <col min="2588" max="2588" width="13.140625" style="41" customWidth="1"/>
    <col min="2589" max="2589" width="14.5703125" style="41" customWidth="1"/>
    <col min="2590" max="2590" width="9.5703125" style="41" bestFit="1" customWidth="1"/>
    <col min="2591" max="2817" width="8.85546875" style="41"/>
    <col min="2818" max="2818" width="5.28515625" style="41" customWidth="1"/>
    <col min="2819" max="2819" width="9" style="41" customWidth="1"/>
    <col min="2820" max="2820" width="14" style="41" customWidth="1"/>
    <col min="2821" max="2821" width="27" style="41" bestFit="1" customWidth="1"/>
    <col min="2822" max="2822" width="26.28515625" style="41" customWidth="1"/>
    <col min="2823" max="2823" width="11" style="41" customWidth="1"/>
    <col min="2824" max="2824" width="11.42578125" style="41" customWidth="1"/>
    <col min="2825" max="2825" width="9.28515625" style="41" customWidth="1"/>
    <col min="2826" max="2826" width="10" style="41" customWidth="1"/>
    <col min="2827" max="2827" width="9.85546875" style="41" customWidth="1"/>
    <col min="2828" max="2828" width="11.7109375" style="41" customWidth="1"/>
    <col min="2829" max="2829" width="11" style="41" customWidth="1"/>
    <col min="2830" max="2830" width="10.42578125" style="41" bestFit="1" customWidth="1"/>
    <col min="2831" max="2832" width="11" style="41" customWidth="1"/>
    <col min="2833" max="2834" width="17" style="41" customWidth="1"/>
    <col min="2835" max="2835" width="12.28515625" style="41" customWidth="1"/>
    <col min="2836" max="2836" width="15.5703125" style="41" customWidth="1"/>
    <col min="2837" max="2837" width="15" style="41" customWidth="1"/>
    <col min="2838" max="2838" width="26.140625" style="41" customWidth="1"/>
    <col min="2839" max="2839" width="12.85546875" style="41" customWidth="1"/>
    <col min="2840" max="2840" width="13.42578125" style="41" customWidth="1"/>
    <col min="2841" max="2841" width="10.7109375" style="41" customWidth="1"/>
    <col min="2842" max="2842" width="10.140625" style="41" customWidth="1"/>
    <col min="2843" max="2843" width="11.7109375" style="41" customWidth="1"/>
    <col min="2844" max="2844" width="13.140625" style="41" customWidth="1"/>
    <col min="2845" max="2845" width="14.5703125" style="41" customWidth="1"/>
    <col min="2846" max="2846" width="9.5703125" style="41" bestFit="1" customWidth="1"/>
    <col min="2847" max="3073" width="8.85546875" style="41"/>
    <col min="3074" max="3074" width="5.28515625" style="41" customWidth="1"/>
    <col min="3075" max="3075" width="9" style="41" customWidth="1"/>
    <col min="3076" max="3076" width="14" style="41" customWidth="1"/>
    <col min="3077" max="3077" width="27" style="41" bestFit="1" customWidth="1"/>
    <col min="3078" max="3078" width="26.28515625" style="41" customWidth="1"/>
    <col min="3079" max="3079" width="11" style="41" customWidth="1"/>
    <col min="3080" max="3080" width="11.42578125" style="41" customWidth="1"/>
    <col min="3081" max="3081" width="9.28515625" style="41" customWidth="1"/>
    <col min="3082" max="3082" width="10" style="41" customWidth="1"/>
    <col min="3083" max="3083" width="9.85546875" style="41" customWidth="1"/>
    <col min="3084" max="3084" width="11.7109375" style="41" customWidth="1"/>
    <col min="3085" max="3085" width="11" style="41" customWidth="1"/>
    <col min="3086" max="3086" width="10.42578125" style="41" bestFit="1" customWidth="1"/>
    <col min="3087" max="3088" width="11" style="41" customWidth="1"/>
    <col min="3089" max="3090" width="17" style="41" customWidth="1"/>
    <col min="3091" max="3091" width="12.28515625" style="41" customWidth="1"/>
    <col min="3092" max="3092" width="15.5703125" style="41" customWidth="1"/>
    <col min="3093" max="3093" width="15" style="41" customWidth="1"/>
    <col min="3094" max="3094" width="26.140625" style="41" customWidth="1"/>
    <col min="3095" max="3095" width="12.85546875" style="41" customWidth="1"/>
    <col min="3096" max="3096" width="13.42578125" style="41" customWidth="1"/>
    <col min="3097" max="3097" width="10.7109375" style="41" customWidth="1"/>
    <col min="3098" max="3098" width="10.140625" style="41" customWidth="1"/>
    <col min="3099" max="3099" width="11.7109375" style="41" customWidth="1"/>
    <col min="3100" max="3100" width="13.140625" style="41" customWidth="1"/>
    <col min="3101" max="3101" width="14.5703125" style="41" customWidth="1"/>
    <col min="3102" max="3102" width="9.5703125" style="41" bestFit="1" customWidth="1"/>
    <col min="3103" max="3329" width="8.85546875" style="41"/>
    <col min="3330" max="3330" width="5.28515625" style="41" customWidth="1"/>
    <col min="3331" max="3331" width="9" style="41" customWidth="1"/>
    <col min="3332" max="3332" width="14" style="41" customWidth="1"/>
    <col min="3333" max="3333" width="27" style="41" bestFit="1" customWidth="1"/>
    <col min="3334" max="3334" width="26.28515625" style="41" customWidth="1"/>
    <col min="3335" max="3335" width="11" style="41" customWidth="1"/>
    <col min="3336" max="3336" width="11.42578125" style="41" customWidth="1"/>
    <col min="3337" max="3337" width="9.28515625" style="41" customWidth="1"/>
    <col min="3338" max="3338" width="10" style="41" customWidth="1"/>
    <col min="3339" max="3339" width="9.85546875" style="41" customWidth="1"/>
    <col min="3340" max="3340" width="11.7109375" style="41" customWidth="1"/>
    <col min="3341" max="3341" width="11" style="41" customWidth="1"/>
    <col min="3342" max="3342" width="10.42578125" style="41" bestFit="1" customWidth="1"/>
    <col min="3343" max="3344" width="11" style="41" customWidth="1"/>
    <col min="3345" max="3346" width="17" style="41" customWidth="1"/>
    <col min="3347" max="3347" width="12.28515625" style="41" customWidth="1"/>
    <col min="3348" max="3348" width="15.5703125" style="41" customWidth="1"/>
    <col min="3349" max="3349" width="15" style="41" customWidth="1"/>
    <col min="3350" max="3350" width="26.140625" style="41" customWidth="1"/>
    <col min="3351" max="3351" width="12.85546875" style="41" customWidth="1"/>
    <col min="3352" max="3352" width="13.42578125" style="41" customWidth="1"/>
    <col min="3353" max="3353" width="10.7109375" style="41" customWidth="1"/>
    <col min="3354" max="3354" width="10.140625" style="41" customWidth="1"/>
    <col min="3355" max="3355" width="11.7109375" style="41" customWidth="1"/>
    <col min="3356" max="3356" width="13.140625" style="41" customWidth="1"/>
    <col min="3357" max="3357" width="14.5703125" style="41" customWidth="1"/>
    <col min="3358" max="3358" width="9.5703125" style="41" bestFit="1" customWidth="1"/>
    <col min="3359" max="3585" width="8.85546875" style="41"/>
    <col min="3586" max="3586" width="5.28515625" style="41" customWidth="1"/>
    <col min="3587" max="3587" width="9" style="41" customWidth="1"/>
    <col min="3588" max="3588" width="14" style="41" customWidth="1"/>
    <col min="3589" max="3589" width="27" style="41" bestFit="1" customWidth="1"/>
    <col min="3590" max="3590" width="26.28515625" style="41" customWidth="1"/>
    <col min="3591" max="3591" width="11" style="41" customWidth="1"/>
    <col min="3592" max="3592" width="11.42578125" style="41" customWidth="1"/>
    <col min="3593" max="3593" width="9.28515625" style="41" customWidth="1"/>
    <col min="3594" max="3594" width="10" style="41" customWidth="1"/>
    <col min="3595" max="3595" width="9.85546875" style="41" customWidth="1"/>
    <col min="3596" max="3596" width="11.7109375" style="41" customWidth="1"/>
    <col min="3597" max="3597" width="11" style="41" customWidth="1"/>
    <col min="3598" max="3598" width="10.42578125" style="41" bestFit="1" customWidth="1"/>
    <col min="3599" max="3600" width="11" style="41" customWidth="1"/>
    <col min="3601" max="3602" width="17" style="41" customWidth="1"/>
    <col min="3603" max="3603" width="12.28515625" style="41" customWidth="1"/>
    <col min="3604" max="3604" width="15.5703125" style="41" customWidth="1"/>
    <col min="3605" max="3605" width="15" style="41" customWidth="1"/>
    <col min="3606" max="3606" width="26.140625" style="41" customWidth="1"/>
    <col min="3607" max="3607" width="12.85546875" style="41" customWidth="1"/>
    <col min="3608" max="3608" width="13.42578125" style="41" customWidth="1"/>
    <col min="3609" max="3609" width="10.7109375" style="41" customWidth="1"/>
    <col min="3610" max="3610" width="10.140625" style="41" customWidth="1"/>
    <col min="3611" max="3611" width="11.7109375" style="41" customWidth="1"/>
    <col min="3612" max="3612" width="13.140625" style="41" customWidth="1"/>
    <col min="3613" max="3613" width="14.5703125" style="41" customWidth="1"/>
    <col min="3614" max="3614" width="9.5703125" style="41" bestFit="1" customWidth="1"/>
    <col min="3615" max="3841" width="8.85546875" style="41"/>
    <col min="3842" max="3842" width="5.28515625" style="41" customWidth="1"/>
    <col min="3843" max="3843" width="9" style="41" customWidth="1"/>
    <col min="3844" max="3844" width="14" style="41" customWidth="1"/>
    <col min="3845" max="3845" width="27" style="41" bestFit="1" customWidth="1"/>
    <col min="3846" max="3846" width="26.28515625" style="41" customWidth="1"/>
    <col min="3847" max="3847" width="11" style="41" customWidth="1"/>
    <col min="3848" max="3848" width="11.42578125" style="41" customWidth="1"/>
    <col min="3849" max="3849" width="9.28515625" style="41" customWidth="1"/>
    <col min="3850" max="3850" width="10" style="41" customWidth="1"/>
    <col min="3851" max="3851" width="9.85546875" style="41" customWidth="1"/>
    <col min="3852" max="3852" width="11.7109375" style="41" customWidth="1"/>
    <col min="3853" max="3853" width="11" style="41" customWidth="1"/>
    <col min="3854" max="3854" width="10.42578125" style="41" bestFit="1" customWidth="1"/>
    <col min="3855" max="3856" width="11" style="41" customWidth="1"/>
    <col min="3857" max="3858" width="17" style="41" customWidth="1"/>
    <col min="3859" max="3859" width="12.28515625" style="41" customWidth="1"/>
    <col min="3860" max="3860" width="15.5703125" style="41" customWidth="1"/>
    <col min="3861" max="3861" width="15" style="41" customWidth="1"/>
    <col min="3862" max="3862" width="26.140625" style="41" customWidth="1"/>
    <col min="3863" max="3863" width="12.85546875" style="41" customWidth="1"/>
    <col min="3864" max="3864" width="13.42578125" style="41" customWidth="1"/>
    <col min="3865" max="3865" width="10.7109375" style="41" customWidth="1"/>
    <col min="3866" max="3866" width="10.140625" style="41" customWidth="1"/>
    <col min="3867" max="3867" width="11.7109375" style="41" customWidth="1"/>
    <col min="3868" max="3868" width="13.140625" style="41" customWidth="1"/>
    <col min="3869" max="3869" width="14.5703125" style="41" customWidth="1"/>
    <col min="3870" max="3870" width="9.5703125" style="41" bestFit="1" customWidth="1"/>
    <col min="3871" max="4097" width="8.85546875" style="41"/>
    <col min="4098" max="4098" width="5.28515625" style="41" customWidth="1"/>
    <col min="4099" max="4099" width="9" style="41" customWidth="1"/>
    <col min="4100" max="4100" width="14" style="41" customWidth="1"/>
    <col min="4101" max="4101" width="27" style="41" bestFit="1" customWidth="1"/>
    <col min="4102" max="4102" width="26.28515625" style="41" customWidth="1"/>
    <col min="4103" max="4103" width="11" style="41" customWidth="1"/>
    <col min="4104" max="4104" width="11.42578125" style="41" customWidth="1"/>
    <col min="4105" max="4105" width="9.28515625" style="41" customWidth="1"/>
    <col min="4106" max="4106" width="10" style="41" customWidth="1"/>
    <col min="4107" max="4107" width="9.85546875" style="41" customWidth="1"/>
    <col min="4108" max="4108" width="11.7109375" style="41" customWidth="1"/>
    <col min="4109" max="4109" width="11" style="41" customWidth="1"/>
    <col min="4110" max="4110" width="10.42578125" style="41" bestFit="1" customWidth="1"/>
    <col min="4111" max="4112" width="11" style="41" customWidth="1"/>
    <col min="4113" max="4114" width="17" style="41" customWidth="1"/>
    <col min="4115" max="4115" width="12.28515625" style="41" customWidth="1"/>
    <col min="4116" max="4116" width="15.5703125" style="41" customWidth="1"/>
    <col min="4117" max="4117" width="15" style="41" customWidth="1"/>
    <col min="4118" max="4118" width="26.140625" style="41" customWidth="1"/>
    <col min="4119" max="4119" width="12.85546875" style="41" customWidth="1"/>
    <col min="4120" max="4120" width="13.42578125" style="41" customWidth="1"/>
    <col min="4121" max="4121" width="10.7109375" style="41" customWidth="1"/>
    <col min="4122" max="4122" width="10.140625" style="41" customWidth="1"/>
    <col min="4123" max="4123" width="11.7109375" style="41" customWidth="1"/>
    <col min="4124" max="4124" width="13.140625" style="41" customWidth="1"/>
    <col min="4125" max="4125" width="14.5703125" style="41" customWidth="1"/>
    <col min="4126" max="4126" width="9.5703125" style="41" bestFit="1" customWidth="1"/>
    <col min="4127" max="4353" width="8.85546875" style="41"/>
    <col min="4354" max="4354" width="5.28515625" style="41" customWidth="1"/>
    <col min="4355" max="4355" width="9" style="41" customWidth="1"/>
    <col min="4356" max="4356" width="14" style="41" customWidth="1"/>
    <col min="4357" max="4357" width="27" style="41" bestFit="1" customWidth="1"/>
    <col min="4358" max="4358" width="26.28515625" style="41" customWidth="1"/>
    <col min="4359" max="4359" width="11" style="41" customWidth="1"/>
    <col min="4360" max="4360" width="11.42578125" style="41" customWidth="1"/>
    <col min="4361" max="4361" width="9.28515625" style="41" customWidth="1"/>
    <col min="4362" max="4362" width="10" style="41" customWidth="1"/>
    <col min="4363" max="4363" width="9.85546875" style="41" customWidth="1"/>
    <col min="4364" max="4364" width="11.7109375" style="41" customWidth="1"/>
    <col min="4365" max="4365" width="11" style="41" customWidth="1"/>
    <col min="4366" max="4366" width="10.42578125" style="41" bestFit="1" customWidth="1"/>
    <col min="4367" max="4368" width="11" style="41" customWidth="1"/>
    <col min="4369" max="4370" width="17" style="41" customWidth="1"/>
    <col min="4371" max="4371" width="12.28515625" style="41" customWidth="1"/>
    <col min="4372" max="4372" width="15.5703125" style="41" customWidth="1"/>
    <col min="4373" max="4373" width="15" style="41" customWidth="1"/>
    <col min="4374" max="4374" width="26.140625" style="41" customWidth="1"/>
    <col min="4375" max="4375" width="12.85546875" style="41" customWidth="1"/>
    <col min="4376" max="4376" width="13.42578125" style="41" customWidth="1"/>
    <col min="4377" max="4377" width="10.7109375" style="41" customWidth="1"/>
    <col min="4378" max="4378" width="10.140625" style="41" customWidth="1"/>
    <col min="4379" max="4379" width="11.7109375" style="41" customWidth="1"/>
    <col min="4380" max="4380" width="13.140625" style="41" customWidth="1"/>
    <col min="4381" max="4381" width="14.5703125" style="41" customWidth="1"/>
    <col min="4382" max="4382" width="9.5703125" style="41" bestFit="1" customWidth="1"/>
    <col min="4383" max="4609" width="8.85546875" style="41"/>
    <col min="4610" max="4610" width="5.28515625" style="41" customWidth="1"/>
    <col min="4611" max="4611" width="9" style="41" customWidth="1"/>
    <col min="4612" max="4612" width="14" style="41" customWidth="1"/>
    <col min="4613" max="4613" width="27" style="41" bestFit="1" customWidth="1"/>
    <col min="4614" max="4614" width="26.28515625" style="41" customWidth="1"/>
    <col min="4615" max="4615" width="11" style="41" customWidth="1"/>
    <col min="4616" max="4616" width="11.42578125" style="41" customWidth="1"/>
    <col min="4617" max="4617" width="9.28515625" style="41" customWidth="1"/>
    <col min="4618" max="4618" width="10" style="41" customWidth="1"/>
    <col min="4619" max="4619" width="9.85546875" style="41" customWidth="1"/>
    <col min="4620" max="4620" width="11.7109375" style="41" customWidth="1"/>
    <col min="4621" max="4621" width="11" style="41" customWidth="1"/>
    <col min="4622" max="4622" width="10.42578125" style="41" bestFit="1" customWidth="1"/>
    <col min="4623" max="4624" width="11" style="41" customWidth="1"/>
    <col min="4625" max="4626" width="17" style="41" customWidth="1"/>
    <col min="4627" max="4627" width="12.28515625" style="41" customWidth="1"/>
    <col min="4628" max="4628" width="15.5703125" style="41" customWidth="1"/>
    <col min="4629" max="4629" width="15" style="41" customWidth="1"/>
    <col min="4630" max="4630" width="26.140625" style="41" customWidth="1"/>
    <col min="4631" max="4631" width="12.85546875" style="41" customWidth="1"/>
    <col min="4632" max="4632" width="13.42578125" style="41" customWidth="1"/>
    <col min="4633" max="4633" width="10.7109375" style="41" customWidth="1"/>
    <col min="4634" max="4634" width="10.140625" style="41" customWidth="1"/>
    <col min="4635" max="4635" width="11.7109375" style="41" customWidth="1"/>
    <col min="4636" max="4636" width="13.140625" style="41" customWidth="1"/>
    <col min="4637" max="4637" width="14.5703125" style="41" customWidth="1"/>
    <col min="4638" max="4638" width="9.5703125" style="41" bestFit="1" customWidth="1"/>
    <col min="4639" max="4865" width="8.85546875" style="41"/>
    <col min="4866" max="4866" width="5.28515625" style="41" customWidth="1"/>
    <col min="4867" max="4867" width="9" style="41" customWidth="1"/>
    <col min="4868" max="4868" width="14" style="41" customWidth="1"/>
    <col min="4869" max="4869" width="27" style="41" bestFit="1" customWidth="1"/>
    <col min="4870" max="4870" width="26.28515625" style="41" customWidth="1"/>
    <col min="4871" max="4871" width="11" style="41" customWidth="1"/>
    <col min="4872" max="4872" width="11.42578125" style="41" customWidth="1"/>
    <col min="4873" max="4873" width="9.28515625" style="41" customWidth="1"/>
    <col min="4874" max="4874" width="10" style="41" customWidth="1"/>
    <col min="4875" max="4875" width="9.85546875" style="41" customWidth="1"/>
    <col min="4876" max="4876" width="11.7109375" style="41" customWidth="1"/>
    <col min="4877" max="4877" width="11" style="41" customWidth="1"/>
    <col min="4878" max="4878" width="10.42578125" style="41" bestFit="1" customWidth="1"/>
    <col min="4879" max="4880" width="11" style="41" customWidth="1"/>
    <col min="4881" max="4882" width="17" style="41" customWidth="1"/>
    <col min="4883" max="4883" width="12.28515625" style="41" customWidth="1"/>
    <col min="4884" max="4884" width="15.5703125" style="41" customWidth="1"/>
    <col min="4885" max="4885" width="15" style="41" customWidth="1"/>
    <col min="4886" max="4886" width="26.140625" style="41" customWidth="1"/>
    <col min="4887" max="4887" width="12.85546875" style="41" customWidth="1"/>
    <col min="4888" max="4888" width="13.42578125" style="41" customWidth="1"/>
    <col min="4889" max="4889" width="10.7109375" style="41" customWidth="1"/>
    <col min="4890" max="4890" width="10.140625" style="41" customWidth="1"/>
    <col min="4891" max="4891" width="11.7109375" style="41" customWidth="1"/>
    <col min="4892" max="4892" width="13.140625" style="41" customWidth="1"/>
    <col min="4893" max="4893" width="14.5703125" style="41" customWidth="1"/>
    <col min="4894" max="4894" width="9.5703125" style="41" bestFit="1" customWidth="1"/>
    <col min="4895" max="5121" width="8.85546875" style="41"/>
    <col min="5122" max="5122" width="5.28515625" style="41" customWidth="1"/>
    <col min="5123" max="5123" width="9" style="41" customWidth="1"/>
    <col min="5124" max="5124" width="14" style="41" customWidth="1"/>
    <col min="5125" max="5125" width="27" style="41" bestFit="1" customWidth="1"/>
    <col min="5126" max="5126" width="26.28515625" style="41" customWidth="1"/>
    <col min="5127" max="5127" width="11" style="41" customWidth="1"/>
    <col min="5128" max="5128" width="11.42578125" style="41" customWidth="1"/>
    <col min="5129" max="5129" width="9.28515625" style="41" customWidth="1"/>
    <col min="5130" max="5130" width="10" style="41" customWidth="1"/>
    <col min="5131" max="5131" width="9.85546875" style="41" customWidth="1"/>
    <col min="5132" max="5132" width="11.7109375" style="41" customWidth="1"/>
    <col min="5133" max="5133" width="11" style="41" customWidth="1"/>
    <col min="5134" max="5134" width="10.42578125" style="41" bestFit="1" customWidth="1"/>
    <col min="5135" max="5136" width="11" style="41" customWidth="1"/>
    <col min="5137" max="5138" width="17" style="41" customWidth="1"/>
    <col min="5139" max="5139" width="12.28515625" style="41" customWidth="1"/>
    <col min="5140" max="5140" width="15.5703125" style="41" customWidth="1"/>
    <col min="5141" max="5141" width="15" style="41" customWidth="1"/>
    <col min="5142" max="5142" width="26.140625" style="41" customWidth="1"/>
    <col min="5143" max="5143" width="12.85546875" style="41" customWidth="1"/>
    <col min="5144" max="5144" width="13.42578125" style="41" customWidth="1"/>
    <col min="5145" max="5145" width="10.7109375" style="41" customWidth="1"/>
    <col min="5146" max="5146" width="10.140625" style="41" customWidth="1"/>
    <col min="5147" max="5147" width="11.7109375" style="41" customWidth="1"/>
    <col min="5148" max="5148" width="13.140625" style="41" customWidth="1"/>
    <col min="5149" max="5149" width="14.5703125" style="41" customWidth="1"/>
    <col min="5150" max="5150" width="9.5703125" style="41" bestFit="1" customWidth="1"/>
    <col min="5151" max="5377" width="8.85546875" style="41"/>
    <col min="5378" max="5378" width="5.28515625" style="41" customWidth="1"/>
    <col min="5379" max="5379" width="9" style="41" customWidth="1"/>
    <col min="5380" max="5380" width="14" style="41" customWidth="1"/>
    <col min="5381" max="5381" width="27" style="41" bestFit="1" customWidth="1"/>
    <col min="5382" max="5382" width="26.28515625" style="41" customWidth="1"/>
    <col min="5383" max="5383" width="11" style="41" customWidth="1"/>
    <col min="5384" max="5384" width="11.42578125" style="41" customWidth="1"/>
    <col min="5385" max="5385" width="9.28515625" style="41" customWidth="1"/>
    <col min="5386" max="5386" width="10" style="41" customWidth="1"/>
    <col min="5387" max="5387" width="9.85546875" style="41" customWidth="1"/>
    <col min="5388" max="5388" width="11.7109375" style="41" customWidth="1"/>
    <col min="5389" max="5389" width="11" style="41" customWidth="1"/>
    <col min="5390" max="5390" width="10.42578125" style="41" bestFit="1" customWidth="1"/>
    <col min="5391" max="5392" width="11" style="41" customWidth="1"/>
    <col min="5393" max="5394" width="17" style="41" customWidth="1"/>
    <col min="5395" max="5395" width="12.28515625" style="41" customWidth="1"/>
    <col min="5396" max="5396" width="15.5703125" style="41" customWidth="1"/>
    <col min="5397" max="5397" width="15" style="41" customWidth="1"/>
    <col min="5398" max="5398" width="26.140625" style="41" customWidth="1"/>
    <col min="5399" max="5399" width="12.85546875" style="41" customWidth="1"/>
    <col min="5400" max="5400" width="13.42578125" style="41" customWidth="1"/>
    <col min="5401" max="5401" width="10.7109375" style="41" customWidth="1"/>
    <col min="5402" max="5402" width="10.140625" style="41" customWidth="1"/>
    <col min="5403" max="5403" width="11.7109375" style="41" customWidth="1"/>
    <col min="5404" max="5404" width="13.140625" style="41" customWidth="1"/>
    <col min="5405" max="5405" width="14.5703125" style="41" customWidth="1"/>
    <col min="5406" max="5406" width="9.5703125" style="41" bestFit="1" customWidth="1"/>
    <col min="5407" max="5633" width="8.85546875" style="41"/>
    <col min="5634" max="5634" width="5.28515625" style="41" customWidth="1"/>
    <col min="5635" max="5635" width="9" style="41" customWidth="1"/>
    <col min="5636" max="5636" width="14" style="41" customWidth="1"/>
    <col min="5637" max="5637" width="27" style="41" bestFit="1" customWidth="1"/>
    <col min="5638" max="5638" width="26.28515625" style="41" customWidth="1"/>
    <col min="5639" max="5639" width="11" style="41" customWidth="1"/>
    <col min="5640" max="5640" width="11.42578125" style="41" customWidth="1"/>
    <col min="5641" max="5641" width="9.28515625" style="41" customWidth="1"/>
    <col min="5642" max="5642" width="10" style="41" customWidth="1"/>
    <col min="5643" max="5643" width="9.85546875" style="41" customWidth="1"/>
    <col min="5644" max="5644" width="11.7109375" style="41" customWidth="1"/>
    <col min="5645" max="5645" width="11" style="41" customWidth="1"/>
    <col min="5646" max="5646" width="10.42578125" style="41" bestFit="1" customWidth="1"/>
    <col min="5647" max="5648" width="11" style="41" customWidth="1"/>
    <col min="5649" max="5650" width="17" style="41" customWidth="1"/>
    <col min="5651" max="5651" width="12.28515625" style="41" customWidth="1"/>
    <col min="5652" max="5652" width="15.5703125" style="41" customWidth="1"/>
    <col min="5653" max="5653" width="15" style="41" customWidth="1"/>
    <col min="5654" max="5654" width="26.140625" style="41" customWidth="1"/>
    <col min="5655" max="5655" width="12.85546875" style="41" customWidth="1"/>
    <col min="5656" max="5656" width="13.42578125" style="41" customWidth="1"/>
    <col min="5657" max="5657" width="10.7109375" style="41" customWidth="1"/>
    <col min="5658" max="5658" width="10.140625" style="41" customWidth="1"/>
    <col min="5659" max="5659" width="11.7109375" style="41" customWidth="1"/>
    <col min="5660" max="5660" width="13.140625" style="41" customWidth="1"/>
    <col min="5661" max="5661" width="14.5703125" style="41" customWidth="1"/>
    <col min="5662" max="5662" width="9.5703125" style="41" bestFit="1" customWidth="1"/>
    <col min="5663" max="5889" width="8.85546875" style="41"/>
    <col min="5890" max="5890" width="5.28515625" style="41" customWidth="1"/>
    <col min="5891" max="5891" width="9" style="41" customWidth="1"/>
    <col min="5892" max="5892" width="14" style="41" customWidth="1"/>
    <col min="5893" max="5893" width="27" style="41" bestFit="1" customWidth="1"/>
    <col min="5894" max="5894" width="26.28515625" style="41" customWidth="1"/>
    <col min="5895" max="5895" width="11" style="41" customWidth="1"/>
    <col min="5896" max="5896" width="11.42578125" style="41" customWidth="1"/>
    <col min="5897" max="5897" width="9.28515625" style="41" customWidth="1"/>
    <col min="5898" max="5898" width="10" style="41" customWidth="1"/>
    <col min="5899" max="5899" width="9.85546875" style="41" customWidth="1"/>
    <col min="5900" max="5900" width="11.7109375" style="41" customWidth="1"/>
    <col min="5901" max="5901" width="11" style="41" customWidth="1"/>
    <col min="5902" max="5902" width="10.42578125" style="41" bestFit="1" customWidth="1"/>
    <col min="5903" max="5904" width="11" style="41" customWidth="1"/>
    <col min="5905" max="5906" width="17" style="41" customWidth="1"/>
    <col min="5907" max="5907" width="12.28515625" style="41" customWidth="1"/>
    <col min="5908" max="5908" width="15.5703125" style="41" customWidth="1"/>
    <col min="5909" max="5909" width="15" style="41" customWidth="1"/>
    <col min="5910" max="5910" width="26.140625" style="41" customWidth="1"/>
    <col min="5911" max="5911" width="12.85546875" style="41" customWidth="1"/>
    <col min="5912" max="5912" width="13.42578125" style="41" customWidth="1"/>
    <col min="5913" max="5913" width="10.7109375" style="41" customWidth="1"/>
    <col min="5914" max="5914" width="10.140625" style="41" customWidth="1"/>
    <col min="5915" max="5915" width="11.7109375" style="41" customWidth="1"/>
    <col min="5916" max="5916" width="13.140625" style="41" customWidth="1"/>
    <col min="5917" max="5917" width="14.5703125" style="41" customWidth="1"/>
    <col min="5918" max="5918" width="9.5703125" style="41" bestFit="1" customWidth="1"/>
    <col min="5919" max="6145" width="8.85546875" style="41"/>
    <col min="6146" max="6146" width="5.28515625" style="41" customWidth="1"/>
    <col min="6147" max="6147" width="9" style="41" customWidth="1"/>
    <col min="6148" max="6148" width="14" style="41" customWidth="1"/>
    <col min="6149" max="6149" width="27" style="41" bestFit="1" customWidth="1"/>
    <col min="6150" max="6150" width="26.28515625" style="41" customWidth="1"/>
    <col min="6151" max="6151" width="11" style="41" customWidth="1"/>
    <col min="6152" max="6152" width="11.42578125" style="41" customWidth="1"/>
    <col min="6153" max="6153" width="9.28515625" style="41" customWidth="1"/>
    <col min="6154" max="6154" width="10" style="41" customWidth="1"/>
    <col min="6155" max="6155" width="9.85546875" style="41" customWidth="1"/>
    <col min="6156" max="6156" width="11.7109375" style="41" customWidth="1"/>
    <col min="6157" max="6157" width="11" style="41" customWidth="1"/>
    <col min="6158" max="6158" width="10.42578125" style="41" bestFit="1" customWidth="1"/>
    <col min="6159" max="6160" width="11" style="41" customWidth="1"/>
    <col min="6161" max="6162" width="17" style="41" customWidth="1"/>
    <col min="6163" max="6163" width="12.28515625" style="41" customWidth="1"/>
    <col min="6164" max="6164" width="15.5703125" style="41" customWidth="1"/>
    <col min="6165" max="6165" width="15" style="41" customWidth="1"/>
    <col min="6166" max="6166" width="26.140625" style="41" customWidth="1"/>
    <col min="6167" max="6167" width="12.85546875" style="41" customWidth="1"/>
    <col min="6168" max="6168" width="13.42578125" style="41" customWidth="1"/>
    <col min="6169" max="6169" width="10.7109375" style="41" customWidth="1"/>
    <col min="6170" max="6170" width="10.140625" style="41" customWidth="1"/>
    <col min="6171" max="6171" width="11.7109375" style="41" customWidth="1"/>
    <col min="6172" max="6172" width="13.140625" style="41" customWidth="1"/>
    <col min="6173" max="6173" width="14.5703125" style="41" customWidth="1"/>
    <col min="6174" max="6174" width="9.5703125" style="41" bestFit="1" customWidth="1"/>
    <col min="6175" max="6401" width="8.85546875" style="41"/>
    <col min="6402" max="6402" width="5.28515625" style="41" customWidth="1"/>
    <col min="6403" max="6403" width="9" style="41" customWidth="1"/>
    <col min="6404" max="6404" width="14" style="41" customWidth="1"/>
    <col min="6405" max="6405" width="27" style="41" bestFit="1" customWidth="1"/>
    <col min="6406" max="6406" width="26.28515625" style="41" customWidth="1"/>
    <col min="6407" max="6407" width="11" style="41" customWidth="1"/>
    <col min="6408" max="6408" width="11.42578125" style="41" customWidth="1"/>
    <col min="6409" max="6409" width="9.28515625" style="41" customWidth="1"/>
    <col min="6410" max="6410" width="10" style="41" customWidth="1"/>
    <col min="6411" max="6411" width="9.85546875" style="41" customWidth="1"/>
    <col min="6412" max="6412" width="11.7109375" style="41" customWidth="1"/>
    <col min="6413" max="6413" width="11" style="41" customWidth="1"/>
    <col min="6414" max="6414" width="10.42578125" style="41" bestFit="1" customWidth="1"/>
    <col min="6415" max="6416" width="11" style="41" customWidth="1"/>
    <col min="6417" max="6418" width="17" style="41" customWidth="1"/>
    <col min="6419" max="6419" width="12.28515625" style="41" customWidth="1"/>
    <col min="6420" max="6420" width="15.5703125" style="41" customWidth="1"/>
    <col min="6421" max="6421" width="15" style="41" customWidth="1"/>
    <col min="6422" max="6422" width="26.140625" style="41" customWidth="1"/>
    <col min="6423" max="6423" width="12.85546875" style="41" customWidth="1"/>
    <col min="6424" max="6424" width="13.42578125" style="41" customWidth="1"/>
    <col min="6425" max="6425" width="10.7109375" style="41" customWidth="1"/>
    <col min="6426" max="6426" width="10.140625" style="41" customWidth="1"/>
    <col min="6427" max="6427" width="11.7109375" style="41" customWidth="1"/>
    <col min="6428" max="6428" width="13.140625" style="41" customWidth="1"/>
    <col min="6429" max="6429" width="14.5703125" style="41" customWidth="1"/>
    <col min="6430" max="6430" width="9.5703125" style="41" bestFit="1" customWidth="1"/>
    <col min="6431" max="6657" width="8.85546875" style="41"/>
    <col min="6658" max="6658" width="5.28515625" style="41" customWidth="1"/>
    <col min="6659" max="6659" width="9" style="41" customWidth="1"/>
    <col min="6660" max="6660" width="14" style="41" customWidth="1"/>
    <col min="6661" max="6661" width="27" style="41" bestFit="1" customWidth="1"/>
    <col min="6662" max="6662" width="26.28515625" style="41" customWidth="1"/>
    <col min="6663" max="6663" width="11" style="41" customWidth="1"/>
    <col min="6664" max="6664" width="11.42578125" style="41" customWidth="1"/>
    <col min="6665" max="6665" width="9.28515625" style="41" customWidth="1"/>
    <col min="6666" max="6666" width="10" style="41" customWidth="1"/>
    <col min="6667" max="6667" width="9.85546875" style="41" customWidth="1"/>
    <col min="6668" max="6668" width="11.7109375" style="41" customWidth="1"/>
    <col min="6669" max="6669" width="11" style="41" customWidth="1"/>
    <col min="6670" max="6670" width="10.42578125" style="41" bestFit="1" customWidth="1"/>
    <col min="6671" max="6672" width="11" style="41" customWidth="1"/>
    <col min="6673" max="6674" width="17" style="41" customWidth="1"/>
    <col min="6675" max="6675" width="12.28515625" style="41" customWidth="1"/>
    <col min="6676" max="6676" width="15.5703125" style="41" customWidth="1"/>
    <col min="6677" max="6677" width="15" style="41" customWidth="1"/>
    <col min="6678" max="6678" width="26.140625" style="41" customWidth="1"/>
    <col min="6679" max="6679" width="12.85546875" style="41" customWidth="1"/>
    <col min="6680" max="6680" width="13.42578125" style="41" customWidth="1"/>
    <col min="6681" max="6681" width="10.7109375" style="41" customWidth="1"/>
    <col min="6682" max="6682" width="10.140625" style="41" customWidth="1"/>
    <col min="6683" max="6683" width="11.7109375" style="41" customWidth="1"/>
    <col min="6684" max="6684" width="13.140625" style="41" customWidth="1"/>
    <col min="6685" max="6685" width="14.5703125" style="41" customWidth="1"/>
    <col min="6686" max="6686" width="9.5703125" style="41" bestFit="1" customWidth="1"/>
    <col min="6687" max="6913" width="8.85546875" style="41"/>
    <col min="6914" max="6914" width="5.28515625" style="41" customWidth="1"/>
    <col min="6915" max="6915" width="9" style="41" customWidth="1"/>
    <col min="6916" max="6916" width="14" style="41" customWidth="1"/>
    <col min="6917" max="6917" width="27" style="41" bestFit="1" customWidth="1"/>
    <col min="6918" max="6918" width="26.28515625" style="41" customWidth="1"/>
    <col min="6919" max="6919" width="11" style="41" customWidth="1"/>
    <col min="6920" max="6920" width="11.42578125" style="41" customWidth="1"/>
    <col min="6921" max="6921" width="9.28515625" style="41" customWidth="1"/>
    <col min="6922" max="6922" width="10" style="41" customWidth="1"/>
    <col min="6923" max="6923" width="9.85546875" style="41" customWidth="1"/>
    <col min="6924" max="6924" width="11.7109375" style="41" customWidth="1"/>
    <col min="6925" max="6925" width="11" style="41" customWidth="1"/>
    <col min="6926" max="6926" width="10.42578125" style="41" bestFit="1" customWidth="1"/>
    <col min="6927" max="6928" width="11" style="41" customWidth="1"/>
    <col min="6929" max="6930" width="17" style="41" customWidth="1"/>
    <col min="6931" max="6931" width="12.28515625" style="41" customWidth="1"/>
    <col min="6932" max="6932" width="15.5703125" style="41" customWidth="1"/>
    <col min="6933" max="6933" width="15" style="41" customWidth="1"/>
    <col min="6934" max="6934" width="26.140625" style="41" customWidth="1"/>
    <col min="6935" max="6935" width="12.85546875" style="41" customWidth="1"/>
    <col min="6936" max="6936" width="13.42578125" style="41" customWidth="1"/>
    <col min="6937" max="6937" width="10.7109375" style="41" customWidth="1"/>
    <col min="6938" max="6938" width="10.140625" style="41" customWidth="1"/>
    <col min="6939" max="6939" width="11.7109375" style="41" customWidth="1"/>
    <col min="6940" max="6940" width="13.140625" style="41" customWidth="1"/>
    <col min="6941" max="6941" width="14.5703125" style="41" customWidth="1"/>
    <col min="6942" max="6942" width="9.5703125" style="41" bestFit="1" customWidth="1"/>
    <col min="6943" max="7169" width="8.85546875" style="41"/>
    <col min="7170" max="7170" width="5.28515625" style="41" customWidth="1"/>
    <col min="7171" max="7171" width="9" style="41" customWidth="1"/>
    <col min="7172" max="7172" width="14" style="41" customWidth="1"/>
    <col min="7173" max="7173" width="27" style="41" bestFit="1" customWidth="1"/>
    <col min="7174" max="7174" width="26.28515625" style="41" customWidth="1"/>
    <col min="7175" max="7175" width="11" style="41" customWidth="1"/>
    <col min="7176" max="7176" width="11.42578125" style="41" customWidth="1"/>
    <col min="7177" max="7177" width="9.28515625" style="41" customWidth="1"/>
    <col min="7178" max="7178" width="10" style="41" customWidth="1"/>
    <col min="7179" max="7179" width="9.85546875" style="41" customWidth="1"/>
    <col min="7180" max="7180" width="11.7109375" style="41" customWidth="1"/>
    <col min="7181" max="7181" width="11" style="41" customWidth="1"/>
    <col min="7182" max="7182" width="10.42578125" style="41" bestFit="1" customWidth="1"/>
    <col min="7183" max="7184" width="11" style="41" customWidth="1"/>
    <col min="7185" max="7186" width="17" style="41" customWidth="1"/>
    <col min="7187" max="7187" width="12.28515625" style="41" customWidth="1"/>
    <col min="7188" max="7188" width="15.5703125" style="41" customWidth="1"/>
    <col min="7189" max="7189" width="15" style="41" customWidth="1"/>
    <col min="7190" max="7190" width="26.140625" style="41" customWidth="1"/>
    <col min="7191" max="7191" width="12.85546875" style="41" customWidth="1"/>
    <col min="7192" max="7192" width="13.42578125" style="41" customWidth="1"/>
    <col min="7193" max="7193" width="10.7109375" style="41" customWidth="1"/>
    <col min="7194" max="7194" width="10.140625" style="41" customWidth="1"/>
    <col min="7195" max="7195" width="11.7109375" style="41" customWidth="1"/>
    <col min="7196" max="7196" width="13.140625" style="41" customWidth="1"/>
    <col min="7197" max="7197" width="14.5703125" style="41" customWidth="1"/>
    <col min="7198" max="7198" width="9.5703125" style="41" bestFit="1" customWidth="1"/>
    <col min="7199" max="7425" width="8.85546875" style="41"/>
    <col min="7426" max="7426" width="5.28515625" style="41" customWidth="1"/>
    <col min="7427" max="7427" width="9" style="41" customWidth="1"/>
    <col min="7428" max="7428" width="14" style="41" customWidth="1"/>
    <col min="7429" max="7429" width="27" style="41" bestFit="1" customWidth="1"/>
    <col min="7430" max="7430" width="26.28515625" style="41" customWidth="1"/>
    <col min="7431" max="7431" width="11" style="41" customWidth="1"/>
    <col min="7432" max="7432" width="11.42578125" style="41" customWidth="1"/>
    <col min="7433" max="7433" width="9.28515625" style="41" customWidth="1"/>
    <col min="7434" max="7434" width="10" style="41" customWidth="1"/>
    <col min="7435" max="7435" width="9.85546875" style="41" customWidth="1"/>
    <col min="7436" max="7436" width="11.7109375" style="41" customWidth="1"/>
    <col min="7437" max="7437" width="11" style="41" customWidth="1"/>
    <col min="7438" max="7438" width="10.42578125" style="41" bestFit="1" customWidth="1"/>
    <col min="7439" max="7440" width="11" style="41" customWidth="1"/>
    <col min="7441" max="7442" width="17" style="41" customWidth="1"/>
    <col min="7443" max="7443" width="12.28515625" style="41" customWidth="1"/>
    <col min="7444" max="7444" width="15.5703125" style="41" customWidth="1"/>
    <col min="7445" max="7445" width="15" style="41" customWidth="1"/>
    <col min="7446" max="7446" width="26.140625" style="41" customWidth="1"/>
    <col min="7447" max="7447" width="12.85546875" style="41" customWidth="1"/>
    <col min="7448" max="7448" width="13.42578125" style="41" customWidth="1"/>
    <col min="7449" max="7449" width="10.7109375" style="41" customWidth="1"/>
    <col min="7450" max="7450" width="10.140625" style="41" customWidth="1"/>
    <col min="7451" max="7451" width="11.7109375" style="41" customWidth="1"/>
    <col min="7452" max="7452" width="13.140625" style="41" customWidth="1"/>
    <col min="7453" max="7453" width="14.5703125" style="41" customWidth="1"/>
    <col min="7454" max="7454" width="9.5703125" style="41" bestFit="1" customWidth="1"/>
    <col min="7455" max="7681" width="8.85546875" style="41"/>
    <col min="7682" max="7682" width="5.28515625" style="41" customWidth="1"/>
    <col min="7683" max="7683" width="9" style="41" customWidth="1"/>
    <col min="7684" max="7684" width="14" style="41" customWidth="1"/>
    <col min="7685" max="7685" width="27" style="41" bestFit="1" customWidth="1"/>
    <col min="7686" max="7686" width="26.28515625" style="41" customWidth="1"/>
    <col min="7687" max="7687" width="11" style="41" customWidth="1"/>
    <col min="7688" max="7688" width="11.42578125" style="41" customWidth="1"/>
    <col min="7689" max="7689" width="9.28515625" style="41" customWidth="1"/>
    <col min="7690" max="7690" width="10" style="41" customWidth="1"/>
    <col min="7691" max="7691" width="9.85546875" style="41" customWidth="1"/>
    <col min="7692" max="7692" width="11.7109375" style="41" customWidth="1"/>
    <col min="7693" max="7693" width="11" style="41" customWidth="1"/>
    <col min="7694" max="7694" width="10.42578125" style="41" bestFit="1" customWidth="1"/>
    <col min="7695" max="7696" width="11" style="41" customWidth="1"/>
    <col min="7697" max="7698" width="17" style="41" customWidth="1"/>
    <col min="7699" max="7699" width="12.28515625" style="41" customWidth="1"/>
    <col min="7700" max="7700" width="15.5703125" style="41" customWidth="1"/>
    <col min="7701" max="7701" width="15" style="41" customWidth="1"/>
    <col min="7702" max="7702" width="26.140625" style="41" customWidth="1"/>
    <col min="7703" max="7703" width="12.85546875" style="41" customWidth="1"/>
    <col min="7704" max="7704" width="13.42578125" style="41" customWidth="1"/>
    <col min="7705" max="7705" width="10.7109375" style="41" customWidth="1"/>
    <col min="7706" max="7706" width="10.140625" style="41" customWidth="1"/>
    <col min="7707" max="7707" width="11.7109375" style="41" customWidth="1"/>
    <col min="7708" max="7708" width="13.140625" style="41" customWidth="1"/>
    <col min="7709" max="7709" width="14.5703125" style="41" customWidth="1"/>
    <col min="7710" max="7710" width="9.5703125" style="41" bestFit="1" customWidth="1"/>
    <col min="7711" max="7937" width="8.85546875" style="41"/>
    <col min="7938" max="7938" width="5.28515625" style="41" customWidth="1"/>
    <col min="7939" max="7939" width="9" style="41" customWidth="1"/>
    <col min="7940" max="7940" width="14" style="41" customWidth="1"/>
    <col min="7941" max="7941" width="27" style="41" bestFit="1" customWidth="1"/>
    <col min="7942" max="7942" width="26.28515625" style="41" customWidth="1"/>
    <col min="7943" max="7943" width="11" style="41" customWidth="1"/>
    <col min="7944" max="7944" width="11.42578125" style="41" customWidth="1"/>
    <col min="7945" max="7945" width="9.28515625" style="41" customWidth="1"/>
    <col min="7946" max="7946" width="10" style="41" customWidth="1"/>
    <col min="7947" max="7947" width="9.85546875" style="41" customWidth="1"/>
    <col min="7948" max="7948" width="11.7109375" style="41" customWidth="1"/>
    <col min="7949" max="7949" width="11" style="41" customWidth="1"/>
    <col min="7950" max="7950" width="10.42578125" style="41" bestFit="1" customWidth="1"/>
    <col min="7951" max="7952" width="11" style="41" customWidth="1"/>
    <col min="7953" max="7954" width="17" style="41" customWidth="1"/>
    <col min="7955" max="7955" width="12.28515625" style="41" customWidth="1"/>
    <col min="7956" max="7956" width="15.5703125" style="41" customWidth="1"/>
    <col min="7957" max="7957" width="15" style="41" customWidth="1"/>
    <col min="7958" max="7958" width="26.140625" style="41" customWidth="1"/>
    <col min="7959" max="7959" width="12.85546875" style="41" customWidth="1"/>
    <col min="7960" max="7960" width="13.42578125" style="41" customWidth="1"/>
    <col min="7961" max="7961" width="10.7109375" style="41" customWidth="1"/>
    <col min="7962" max="7962" width="10.140625" style="41" customWidth="1"/>
    <col min="7963" max="7963" width="11.7109375" style="41" customWidth="1"/>
    <col min="7964" max="7964" width="13.140625" style="41" customWidth="1"/>
    <col min="7965" max="7965" width="14.5703125" style="41" customWidth="1"/>
    <col min="7966" max="7966" width="9.5703125" style="41" bestFit="1" customWidth="1"/>
    <col min="7967" max="8193" width="8.85546875" style="41"/>
    <col min="8194" max="8194" width="5.28515625" style="41" customWidth="1"/>
    <col min="8195" max="8195" width="9" style="41" customWidth="1"/>
    <col min="8196" max="8196" width="14" style="41" customWidth="1"/>
    <col min="8197" max="8197" width="27" style="41" bestFit="1" customWidth="1"/>
    <col min="8198" max="8198" width="26.28515625" style="41" customWidth="1"/>
    <col min="8199" max="8199" width="11" style="41" customWidth="1"/>
    <col min="8200" max="8200" width="11.42578125" style="41" customWidth="1"/>
    <col min="8201" max="8201" width="9.28515625" style="41" customWidth="1"/>
    <col min="8202" max="8202" width="10" style="41" customWidth="1"/>
    <col min="8203" max="8203" width="9.85546875" style="41" customWidth="1"/>
    <col min="8204" max="8204" width="11.7109375" style="41" customWidth="1"/>
    <col min="8205" max="8205" width="11" style="41" customWidth="1"/>
    <col min="8206" max="8206" width="10.42578125" style="41" bestFit="1" customWidth="1"/>
    <col min="8207" max="8208" width="11" style="41" customWidth="1"/>
    <col min="8209" max="8210" width="17" style="41" customWidth="1"/>
    <col min="8211" max="8211" width="12.28515625" style="41" customWidth="1"/>
    <col min="8212" max="8212" width="15.5703125" style="41" customWidth="1"/>
    <col min="8213" max="8213" width="15" style="41" customWidth="1"/>
    <col min="8214" max="8214" width="26.140625" style="41" customWidth="1"/>
    <col min="8215" max="8215" width="12.85546875" style="41" customWidth="1"/>
    <col min="8216" max="8216" width="13.42578125" style="41" customWidth="1"/>
    <col min="8217" max="8217" width="10.7109375" style="41" customWidth="1"/>
    <col min="8218" max="8218" width="10.140625" style="41" customWidth="1"/>
    <col min="8219" max="8219" width="11.7109375" style="41" customWidth="1"/>
    <col min="8220" max="8220" width="13.140625" style="41" customWidth="1"/>
    <col min="8221" max="8221" width="14.5703125" style="41" customWidth="1"/>
    <col min="8222" max="8222" width="9.5703125" style="41" bestFit="1" customWidth="1"/>
    <col min="8223" max="8449" width="8.85546875" style="41"/>
    <col min="8450" max="8450" width="5.28515625" style="41" customWidth="1"/>
    <col min="8451" max="8451" width="9" style="41" customWidth="1"/>
    <col min="8452" max="8452" width="14" style="41" customWidth="1"/>
    <col min="8453" max="8453" width="27" style="41" bestFit="1" customWidth="1"/>
    <col min="8454" max="8454" width="26.28515625" style="41" customWidth="1"/>
    <col min="8455" max="8455" width="11" style="41" customWidth="1"/>
    <col min="8456" max="8456" width="11.42578125" style="41" customWidth="1"/>
    <col min="8457" max="8457" width="9.28515625" style="41" customWidth="1"/>
    <col min="8458" max="8458" width="10" style="41" customWidth="1"/>
    <col min="8459" max="8459" width="9.85546875" style="41" customWidth="1"/>
    <col min="8460" max="8460" width="11.7109375" style="41" customWidth="1"/>
    <col min="8461" max="8461" width="11" style="41" customWidth="1"/>
    <col min="8462" max="8462" width="10.42578125" style="41" bestFit="1" customWidth="1"/>
    <col min="8463" max="8464" width="11" style="41" customWidth="1"/>
    <col min="8465" max="8466" width="17" style="41" customWidth="1"/>
    <col min="8467" max="8467" width="12.28515625" style="41" customWidth="1"/>
    <col min="8468" max="8468" width="15.5703125" style="41" customWidth="1"/>
    <col min="8469" max="8469" width="15" style="41" customWidth="1"/>
    <col min="8470" max="8470" width="26.140625" style="41" customWidth="1"/>
    <col min="8471" max="8471" width="12.85546875" style="41" customWidth="1"/>
    <col min="8472" max="8472" width="13.42578125" style="41" customWidth="1"/>
    <col min="8473" max="8473" width="10.7109375" style="41" customWidth="1"/>
    <col min="8474" max="8474" width="10.140625" style="41" customWidth="1"/>
    <col min="8475" max="8475" width="11.7109375" style="41" customWidth="1"/>
    <col min="8476" max="8476" width="13.140625" style="41" customWidth="1"/>
    <col min="8477" max="8477" width="14.5703125" style="41" customWidth="1"/>
    <col min="8478" max="8478" width="9.5703125" style="41" bestFit="1" customWidth="1"/>
    <col min="8479" max="8705" width="8.85546875" style="41"/>
    <col min="8706" max="8706" width="5.28515625" style="41" customWidth="1"/>
    <col min="8707" max="8707" width="9" style="41" customWidth="1"/>
    <col min="8708" max="8708" width="14" style="41" customWidth="1"/>
    <col min="8709" max="8709" width="27" style="41" bestFit="1" customWidth="1"/>
    <col min="8710" max="8710" width="26.28515625" style="41" customWidth="1"/>
    <col min="8711" max="8711" width="11" style="41" customWidth="1"/>
    <col min="8712" max="8712" width="11.42578125" style="41" customWidth="1"/>
    <col min="8713" max="8713" width="9.28515625" style="41" customWidth="1"/>
    <col min="8714" max="8714" width="10" style="41" customWidth="1"/>
    <col min="8715" max="8715" width="9.85546875" style="41" customWidth="1"/>
    <col min="8716" max="8716" width="11.7109375" style="41" customWidth="1"/>
    <col min="8717" max="8717" width="11" style="41" customWidth="1"/>
    <col min="8718" max="8718" width="10.42578125" style="41" bestFit="1" customWidth="1"/>
    <col min="8719" max="8720" width="11" style="41" customWidth="1"/>
    <col min="8721" max="8722" width="17" style="41" customWidth="1"/>
    <col min="8723" max="8723" width="12.28515625" style="41" customWidth="1"/>
    <col min="8724" max="8724" width="15.5703125" style="41" customWidth="1"/>
    <col min="8725" max="8725" width="15" style="41" customWidth="1"/>
    <col min="8726" max="8726" width="26.140625" style="41" customWidth="1"/>
    <col min="8727" max="8727" width="12.85546875" style="41" customWidth="1"/>
    <col min="8728" max="8728" width="13.42578125" style="41" customWidth="1"/>
    <col min="8729" max="8729" width="10.7109375" style="41" customWidth="1"/>
    <col min="8730" max="8730" width="10.140625" style="41" customWidth="1"/>
    <col min="8731" max="8731" width="11.7109375" style="41" customWidth="1"/>
    <col min="8732" max="8732" width="13.140625" style="41" customWidth="1"/>
    <col min="8733" max="8733" width="14.5703125" style="41" customWidth="1"/>
    <col min="8734" max="8734" width="9.5703125" style="41" bestFit="1" customWidth="1"/>
    <col min="8735" max="8961" width="8.85546875" style="41"/>
    <col min="8962" max="8962" width="5.28515625" style="41" customWidth="1"/>
    <col min="8963" max="8963" width="9" style="41" customWidth="1"/>
    <col min="8964" max="8964" width="14" style="41" customWidth="1"/>
    <col min="8965" max="8965" width="27" style="41" bestFit="1" customWidth="1"/>
    <col min="8966" max="8966" width="26.28515625" style="41" customWidth="1"/>
    <col min="8967" max="8967" width="11" style="41" customWidth="1"/>
    <col min="8968" max="8968" width="11.42578125" style="41" customWidth="1"/>
    <col min="8969" max="8969" width="9.28515625" style="41" customWidth="1"/>
    <col min="8970" max="8970" width="10" style="41" customWidth="1"/>
    <col min="8971" max="8971" width="9.85546875" style="41" customWidth="1"/>
    <col min="8972" max="8972" width="11.7109375" style="41" customWidth="1"/>
    <col min="8973" max="8973" width="11" style="41" customWidth="1"/>
    <col min="8974" max="8974" width="10.42578125" style="41" bestFit="1" customWidth="1"/>
    <col min="8975" max="8976" width="11" style="41" customWidth="1"/>
    <col min="8977" max="8978" width="17" style="41" customWidth="1"/>
    <col min="8979" max="8979" width="12.28515625" style="41" customWidth="1"/>
    <col min="8980" max="8980" width="15.5703125" style="41" customWidth="1"/>
    <col min="8981" max="8981" width="15" style="41" customWidth="1"/>
    <col min="8982" max="8982" width="26.140625" style="41" customWidth="1"/>
    <col min="8983" max="8983" width="12.85546875" style="41" customWidth="1"/>
    <col min="8984" max="8984" width="13.42578125" style="41" customWidth="1"/>
    <col min="8985" max="8985" width="10.7109375" style="41" customWidth="1"/>
    <col min="8986" max="8986" width="10.140625" style="41" customWidth="1"/>
    <col min="8987" max="8987" width="11.7109375" style="41" customWidth="1"/>
    <col min="8988" max="8988" width="13.140625" style="41" customWidth="1"/>
    <col min="8989" max="8989" width="14.5703125" style="41" customWidth="1"/>
    <col min="8990" max="8990" width="9.5703125" style="41" bestFit="1" customWidth="1"/>
    <col min="8991" max="9217" width="8.85546875" style="41"/>
    <col min="9218" max="9218" width="5.28515625" style="41" customWidth="1"/>
    <col min="9219" max="9219" width="9" style="41" customWidth="1"/>
    <col min="9220" max="9220" width="14" style="41" customWidth="1"/>
    <col min="9221" max="9221" width="27" style="41" bestFit="1" customWidth="1"/>
    <col min="9222" max="9222" width="26.28515625" style="41" customWidth="1"/>
    <col min="9223" max="9223" width="11" style="41" customWidth="1"/>
    <col min="9224" max="9224" width="11.42578125" style="41" customWidth="1"/>
    <col min="9225" max="9225" width="9.28515625" style="41" customWidth="1"/>
    <col min="9226" max="9226" width="10" style="41" customWidth="1"/>
    <col min="9227" max="9227" width="9.85546875" style="41" customWidth="1"/>
    <col min="9228" max="9228" width="11.7109375" style="41" customWidth="1"/>
    <col min="9229" max="9229" width="11" style="41" customWidth="1"/>
    <col min="9230" max="9230" width="10.42578125" style="41" bestFit="1" customWidth="1"/>
    <col min="9231" max="9232" width="11" style="41" customWidth="1"/>
    <col min="9233" max="9234" width="17" style="41" customWidth="1"/>
    <col min="9235" max="9235" width="12.28515625" style="41" customWidth="1"/>
    <col min="9236" max="9236" width="15.5703125" style="41" customWidth="1"/>
    <col min="9237" max="9237" width="15" style="41" customWidth="1"/>
    <col min="9238" max="9238" width="26.140625" style="41" customWidth="1"/>
    <col min="9239" max="9239" width="12.85546875" style="41" customWidth="1"/>
    <col min="9240" max="9240" width="13.42578125" style="41" customWidth="1"/>
    <col min="9241" max="9241" width="10.7109375" style="41" customWidth="1"/>
    <col min="9242" max="9242" width="10.140625" style="41" customWidth="1"/>
    <col min="9243" max="9243" width="11.7109375" style="41" customWidth="1"/>
    <col min="9244" max="9244" width="13.140625" style="41" customWidth="1"/>
    <col min="9245" max="9245" width="14.5703125" style="41" customWidth="1"/>
    <col min="9246" max="9246" width="9.5703125" style="41" bestFit="1" customWidth="1"/>
    <col min="9247" max="9473" width="8.85546875" style="41"/>
    <col min="9474" max="9474" width="5.28515625" style="41" customWidth="1"/>
    <col min="9475" max="9475" width="9" style="41" customWidth="1"/>
    <col min="9476" max="9476" width="14" style="41" customWidth="1"/>
    <col min="9477" max="9477" width="27" style="41" bestFit="1" customWidth="1"/>
    <col min="9478" max="9478" width="26.28515625" style="41" customWidth="1"/>
    <col min="9479" max="9479" width="11" style="41" customWidth="1"/>
    <col min="9480" max="9480" width="11.42578125" style="41" customWidth="1"/>
    <col min="9481" max="9481" width="9.28515625" style="41" customWidth="1"/>
    <col min="9482" max="9482" width="10" style="41" customWidth="1"/>
    <col min="9483" max="9483" width="9.85546875" style="41" customWidth="1"/>
    <col min="9484" max="9484" width="11.7109375" style="41" customWidth="1"/>
    <col min="9485" max="9485" width="11" style="41" customWidth="1"/>
    <col min="9486" max="9486" width="10.42578125" style="41" bestFit="1" customWidth="1"/>
    <col min="9487" max="9488" width="11" style="41" customWidth="1"/>
    <col min="9489" max="9490" width="17" style="41" customWidth="1"/>
    <col min="9491" max="9491" width="12.28515625" style="41" customWidth="1"/>
    <col min="9492" max="9492" width="15.5703125" style="41" customWidth="1"/>
    <col min="9493" max="9493" width="15" style="41" customWidth="1"/>
    <col min="9494" max="9494" width="26.140625" style="41" customWidth="1"/>
    <col min="9495" max="9495" width="12.85546875" style="41" customWidth="1"/>
    <col min="9496" max="9496" width="13.42578125" style="41" customWidth="1"/>
    <col min="9497" max="9497" width="10.7109375" style="41" customWidth="1"/>
    <col min="9498" max="9498" width="10.140625" style="41" customWidth="1"/>
    <col min="9499" max="9499" width="11.7109375" style="41" customWidth="1"/>
    <col min="9500" max="9500" width="13.140625" style="41" customWidth="1"/>
    <col min="9501" max="9501" width="14.5703125" style="41" customWidth="1"/>
    <col min="9502" max="9502" width="9.5703125" style="41" bestFit="1" customWidth="1"/>
    <col min="9503" max="9729" width="8.85546875" style="41"/>
    <col min="9730" max="9730" width="5.28515625" style="41" customWidth="1"/>
    <col min="9731" max="9731" width="9" style="41" customWidth="1"/>
    <col min="9732" max="9732" width="14" style="41" customWidth="1"/>
    <col min="9733" max="9733" width="27" style="41" bestFit="1" customWidth="1"/>
    <col min="9734" max="9734" width="26.28515625" style="41" customWidth="1"/>
    <col min="9735" max="9735" width="11" style="41" customWidth="1"/>
    <col min="9736" max="9736" width="11.42578125" style="41" customWidth="1"/>
    <col min="9737" max="9737" width="9.28515625" style="41" customWidth="1"/>
    <col min="9738" max="9738" width="10" style="41" customWidth="1"/>
    <col min="9739" max="9739" width="9.85546875" style="41" customWidth="1"/>
    <col min="9740" max="9740" width="11.7109375" style="41" customWidth="1"/>
    <col min="9741" max="9741" width="11" style="41" customWidth="1"/>
    <col min="9742" max="9742" width="10.42578125" style="41" bestFit="1" customWidth="1"/>
    <col min="9743" max="9744" width="11" style="41" customWidth="1"/>
    <col min="9745" max="9746" width="17" style="41" customWidth="1"/>
    <col min="9747" max="9747" width="12.28515625" style="41" customWidth="1"/>
    <col min="9748" max="9748" width="15.5703125" style="41" customWidth="1"/>
    <col min="9749" max="9749" width="15" style="41" customWidth="1"/>
    <col min="9750" max="9750" width="26.140625" style="41" customWidth="1"/>
    <col min="9751" max="9751" width="12.85546875" style="41" customWidth="1"/>
    <col min="9752" max="9752" width="13.42578125" style="41" customWidth="1"/>
    <col min="9753" max="9753" width="10.7109375" style="41" customWidth="1"/>
    <col min="9754" max="9754" width="10.140625" style="41" customWidth="1"/>
    <col min="9755" max="9755" width="11.7109375" style="41" customWidth="1"/>
    <col min="9756" max="9756" width="13.140625" style="41" customWidth="1"/>
    <col min="9757" max="9757" width="14.5703125" style="41" customWidth="1"/>
    <col min="9758" max="9758" width="9.5703125" style="41" bestFit="1" customWidth="1"/>
    <col min="9759" max="9985" width="8.85546875" style="41"/>
    <col min="9986" max="9986" width="5.28515625" style="41" customWidth="1"/>
    <col min="9987" max="9987" width="9" style="41" customWidth="1"/>
    <col min="9988" max="9988" width="14" style="41" customWidth="1"/>
    <col min="9989" max="9989" width="27" style="41" bestFit="1" customWidth="1"/>
    <col min="9990" max="9990" width="26.28515625" style="41" customWidth="1"/>
    <col min="9991" max="9991" width="11" style="41" customWidth="1"/>
    <col min="9992" max="9992" width="11.42578125" style="41" customWidth="1"/>
    <col min="9993" max="9993" width="9.28515625" style="41" customWidth="1"/>
    <col min="9994" max="9994" width="10" style="41" customWidth="1"/>
    <col min="9995" max="9995" width="9.85546875" style="41" customWidth="1"/>
    <col min="9996" max="9996" width="11.7109375" style="41" customWidth="1"/>
    <col min="9997" max="9997" width="11" style="41" customWidth="1"/>
    <col min="9998" max="9998" width="10.42578125" style="41" bestFit="1" customWidth="1"/>
    <col min="9999" max="10000" width="11" style="41" customWidth="1"/>
    <col min="10001" max="10002" width="17" style="41" customWidth="1"/>
    <col min="10003" max="10003" width="12.28515625" style="41" customWidth="1"/>
    <col min="10004" max="10004" width="15.5703125" style="41" customWidth="1"/>
    <col min="10005" max="10005" width="15" style="41" customWidth="1"/>
    <col min="10006" max="10006" width="26.140625" style="41" customWidth="1"/>
    <col min="10007" max="10007" width="12.85546875" style="41" customWidth="1"/>
    <col min="10008" max="10008" width="13.42578125" style="41" customWidth="1"/>
    <col min="10009" max="10009" width="10.7109375" style="41" customWidth="1"/>
    <col min="10010" max="10010" width="10.140625" style="41" customWidth="1"/>
    <col min="10011" max="10011" width="11.7109375" style="41" customWidth="1"/>
    <col min="10012" max="10012" width="13.140625" style="41" customWidth="1"/>
    <col min="10013" max="10013" width="14.5703125" style="41" customWidth="1"/>
    <col min="10014" max="10014" width="9.5703125" style="41" bestFit="1" customWidth="1"/>
    <col min="10015" max="10241" width="8.85546875" style="41"/>
    <col min="10242" max="10242" width="5.28515625" style="41" customWidth="1"/>
    <col min="10243" max="10243" width="9" style="41" customWidth="1"/>
    <col min="10244" max="10244" width="14" style="41" customWidth="1"/>
    <col min="10245" max="10245" width="27" style="41" bestFit="1" customWidth="1"/>
    <col min="10246" max="10246" width="26.28515625" style="41" customWidth="1"/>
    <col min="10247" max="10247" width="11" style="41" customWidth="1"/>
    <col min="10248" max="10248" width="11.42578125" style="41" customWidth="1"/>
    <col min="10249" max="10249" width="9.28515625" style="41" customWidth="1"/>
    <col min="10250" max="10250" width="10" style="41" customWidth="1"/>
    <col min="10251" max="10251" width="9.85546875" style="41" customWidth="1"/>
    <col min="10252" max="10252" width="11.7109375" style="41" customWidth="1"/>
    <col min="10253" max="10253" width="11" style="41" customWidth="1"/>
    <col min="10254" max="10254" width="10.42578125" style="41" bestFit="1" customWidth="1"/>
    <col min="10255" max="10256" width="11" style="41" customWidth="1"/>
    <col min="10257" max="10258" width="17" style="41" customWidth="1"/>
    <col min="10259" max="10259" width="12.28515625" style="41" customWidth="1"/>
    <col min="10260" max="10260" width="15.5703125" style="41" customWidth="1"/>
    <col min="10261" max="10261" width="15" style="41" customWidth="1"/>
    <col min="10262" max="10262" width="26.140625" style="41" customWidth="1"/>
    <col min="10263" max="10263" width="12.85546875" style="41" customWidth="1"/>
    <col min="10264" max="10264" width="13.42578125" style="41" customWidth="1"/>
    <col min="10265" max="10265" width="10.7109375" style="41" customWidth="1"/>
    <col min="10266" max="10266" width="10.140625" style="41" customWidth="1"/>
    <col min="10267" max="10267" width="11.7109375" style="41" customWidth="1"/>
    <col min="10268" max="10268" width="13.140625" style="41" customWidth="1"/>
    <col min="10269" max="10269" width="14.5703125" style="41" customWidth="1"/>
    <col min="10270" max="10270" width="9.5703125" style="41" bestFit="1" customWidth="1"/>
    <col min="10271" max="10497" width="8.85546875" style="41"/>
    <col min="10498" max="10498" width="5.28515625" style="41" customWidth="1"/>
    <col min="10499" max="10499" width="9" style="41" customWidth="1"/>
    <col min="10500" max="10500" width="14" style="41" customWidth="1"/>
    <col min="10501" max="10501" width="27" style="41" bestFit="1" customWidth="1"/>
    <col min="10502" max="10502" width="26.28515625" style="41" customWidth="1"/>
    <col min="10503" max="10503" width="11" style="41" customWidth="1"/>
    <col min="10504" max="10504" width="11.42578125" style="41" customWidth="1"/>
    <col min="10505" max="10505" width="9.28515625" style="41" customWidth="1"/>
    <col min="10506" max="10506" width="10" style="41" customWidth="1"/>
    <col min="10507" max="10507" width="9.85546875" style="41" customWidth="1"/>
    <col min="10508" max="10508" width="11.7109375" style="41" customWidth="1"/>
    <col min="10509" max="10509" width="11" style="41" customWidth="1"/>
    <col min="10510" max="10510" width="10.42578125" style="41" bestFit="1" customWidth="1"/>
    <col min="10511" max="10512" width="11" style="41" customWidth="1"/>
    <col min="10513" max="10514" width="17" style="41" customWidth="1"/>
    <col min="10515" max="10515" width="12.28515625" style="41" customWidth="1"/>
    <col min="10516" max="10516" width="15.5703125" style="41" customWidth="1"/>
    <col min="10517" max="10517" width="15" style="41" customWidth="1"/>
    <col min="10518" max="10518" width="26.140625" style="41" customWidth="1"/>
    <col min="10519" max="10519" width="12.85546875" style="41" customWidth="1"/>
    <col min="10520" max="10520" width="13.42578125" style="41" customWidth="1"/>
    <col min="10521" max="10521" width="10.7109375" style="41" customWidth="1"/>
    <col min="10522" max="10522" width="10.140625" style="41" customWidth="1"/>
    <col min="10523" max="10523" width="11.7109375" style="41" customWidth="1"/>
    <col min="10524" max="10524" width="13.140625" style="41" customWidth="1"/>
    <col min="10525" max="10525" width="14.5703125" style="41" customWidth="1"/>
    <col min="10526" max="10526" width="9.5703125" style="41" bestFit="1" customWidth="1"/>
    <col min="10527" max="10753" width="8.85546875" style="41"/>
    <col min="10754" max="10754" width="5.28515625" style="41" customWidth="1"/>
    <col min="10755" max="10755" width="9" style="41" customWidth="1"/>
    <col min="10756" max="10756" width="14" style="41" customWidth="1"/>
    <col min="10757" max="10757" width="27" style="41" bestFit="1" customWidth="1"/>
    <col min="10758" max="10758" width="26.28515625" style="41" customWidth="1"/>
    <col min="10759" max="10759" width="11" style="41" customWidth="1"/>
    <col min="10760" max="10760" width="11.42578125" style="41" customWidth="1"/>
    <col min="10761" max="10761" width="9.28515625" style="41" customWidth="1"/>
    <col min="10762" max="10762" width="10" style="41" customWidth="1"/>
    <col min="10763" max="10763" width="9.85546875" style="41" customWidth="1"/>
    <col min="10764" max="10764" width="11.7109375" style="41" customWidth="1"/>
    <col min="10765" max="10765" width="11" style="41" customWidth="1"/>
    <col min="10766" max="10766" width="10.42578125" style="41" bestFit="1" customWidth="1"/>
    <col min="10767" max="10768" width="11" style="41" customWidth="1"/>
    <col min="10769" max="10770" width="17" style="41" customWidth="1"/>
    <col min="10771" max="10771" width="12.28515625" style="41" customWidth="1"/>
    <col min="10772" max="10772" width="15.5703125" style="41" customWidth="1"/>
    <col min="10773" max="10773" width="15" style="41" customWidth="1"/>
    <col min="10774" max="10774" width="26.140625" style="41" customWidth="1"/>
    <col min="10775" max="10775" width="12.85546875" style="41" customWidth="1"/>
    <col min="10776" max="10776" width="13.42578125" style="41" customWidth="1"/>
    <col min="10777" max="10777" width="10.7109375" style="41" customWidth="1"/>
    <col min="10778" max="10778" width="10.140625" style="41" customWidth="1"/>
    <col min="10779" max="10779" width="11.7109375" style="41" customWidth="1"/>
    <col min="10780" max="10780" width="13.140625" style="41" customWidth="1"/>
    <col min="10781" max="10781" width="14.5703125" style="41" customWidth="1"/>
    <col min="10782" max="10782" width="9.5703125" style="41" bestFit="1" customWidth="1"/>
    <col min="10783" max="11009" width="8.85546875" style="41"/>
    <col min="11010" max="11010" width="5.28515625" style="41" customWidth="1"/>
    <col min="11011" max="11011" width="9" style="41" customWidth="1"/>
    <col min="11012" max="11012" width="14" style="41" customWidth="1"/>
    <col min="11013" max="11013" width="27" style="41" bestFit="1" customWidth="1"/>
    <col min="11014" max="11014" width="26.28515625" style="41" customWidth="1"/>
    <col min="11015" max="11015" width="11" style="41" customWidth="1"/>
    <col min="11016" max="11016" width="11.42578125" style="41" customWidth="1"/>
    <col min="11017" max="11017" width="9.28515625" style="41" customWidth="1"/>
    <col min="11018" max="11018" width="10" style="41" customWidth="1"/>
    <col min="11019" max="11019" width="9.85546875" style="41" customWidth="1"/>
    <col min="11020" max="11020" width="11.7109375" style="41" customWidth="1"/>
    <col min="11021" max="11021" width="11" style="41" customWidth="1"/>
    <col min="11022" max="11022" width="10.42578125" style="41" bestFit="1" customWidth="1"/>
    <col min="11023" max="11024" width="11" style="41" customWidth="1"/>
    <col min="11025" max="11026" width="17" style="41" customWidth="1"/>
    <col min="11027" max="11027" width="12.28515625" style="41" customWidth="1"/>
    <col min="11028" max="11028" width="15.5703125" style="41" customWidth="1"/>
    <col min="11029" max="11029" width="15" style="41" customWidth="1"/>
    <col min="11030" max="11030" width="26.140625" style="41" customWidth="1"/>
    <col min="11031" max="11031" width="12.85546875" style="41" customWidth="1"/>
    <col min="11032" max="11032" width="13.42578125" style="41" customWidth="1"/>
    <col min="11033" max="11033" width="10.7109375" style="41" customWidth="1"/>
    <col min="11034" max="11034" width="10.140625" style="41" customWidth="1"/>
    <col min="11035" max="11035" width="11.7109375" style="41" customWidth="1"/>
    <col min="11036" max="11036" width="13.140625" style="41" customWidth="1"/>
    <col min="11037" max="11037" width="14.5703125" style="41" customWidth="1"/>
    <col min="11038" max="11038" width="9.5703125" style="41" bestFit="1" customWidth="1"/>
    <col min="11039" max="11265" width="8.85546875" style="41"/>
    <col min="11266" max="11266" width="5.28515625" style="41" customWidth="1"/>
    <col min="11267" max="11267" width="9" style="41" customWidth="1"/>
    <col min="11268" max="11268" width="14" style="41" customWidth="1"/>
    <col min="11269" max="11269" width="27" style="41" bestFit="1" customWidth="1"/>
    <col min="11270" max="11270" width="26.28515625" style="41" customWidth="1"/>
    <col min="11271" max="11271" width="11" style="41" customWidth="1"/>
    <col min="11272" max="11272" width="11.42578125" style="41" customWidth="1"/>
    <col min="11273" max="11273" width="9.28515625" style="41" customWidth="1"/>
    <col min="11274" max="11274" width="10" style="41" customWidth="1"/>
    <col min="11275" max="11275" width="9.85546875" style="41" customWidth="1"/>
    <col min="11276" max="11276" width="11.7109375" style="41" customWidth="1"/>
    <col min="11277" max="11277" width="11" style="41" customWidth="1"/>
    <col min="11278" max="11278" width="10.42578125" style="41" bestFit="1" customWidth="1"/>
    <col min="11279" max="11280" width="11" style="41" customWidth="1"/>
    <col min="11281" max="11282" width="17" style="41" customWidth="1"/>
    <col min="11283" max="11283" width="12.28515625" style="41" customWidth="1"/>
    <col min="11284" max="11284" width="15.5703125" style="41" customWidth="1"/>
    <col min="11285" max="11285" width="15" style="41" customWidth="1"/>
    <col min="11286" max="11286" width="26.140625" style="41" customWidth="1"/>
    <col min="11287" max="11287" width="12.85546875" style="41" customWidth="1"/>
    <col min="11288" max="11288" width="13.42578125" style="41" customWidth="1"/>
    <col min="11289" max="11289" width="10.7109375" style="41" customWidth="1"/>
    <col min="11290" max="11290" width="10.140625" style="41" customWidth="1"/>
    <col min="11291" max="11291" width="11.7109375" style="41" customWidth="1"/>
    <col min="11292" max="11292" width="13.140625" style="41" customWidth="1"/>
    <col min="11293" max="11293" width="14.5703125" style="41" customWidth="1"/>
    <col min="11294" max="11294" width="9.5703125" style="41" bestFit="1" customWidth="1"/>
    <col min="11295" max="11521" width="8.85546875" style="41"/>
    <col min="11522" max="11522" width="5.28515625" style="41" customWidth="1"/>
    <col min="11523" max="11523" width="9" style="41" customWidth="1"/>
    <col min="11524" max="11524" width="14" style="41" customWidth="1"/>
    <col min="11525" max="11525" width="27" style="41" bestFit="1" customWidth="1"/>
    <col min="11526" max="11526" width="26.28515625" style="41" customWidth="1"/>
    <col min="11527" max="11527" width="11" style="41" customWidth="1"/>
    <col min="11528" max="11528" width="11.42578125" style="41" customWidth="1"/>
    <col min="11529" max="11529" width="9.28515625" style="41" customWidth="1"/>
    <col min="11530" max="11530" width="10" style="41" customWidth="1"/>
    <col min="11531" max="11531" width="9.85546875" style="41" customWidth="1"/>
    <col min="11532" max="11532" width="11.7109375" style="41" customWidth="1"/>
    <col min="11533" max="11533" width="11" style="41" customWidth="1"/>
    <col min="11534" max="11534" width="10.42578125" style="41" bestFit="1" customWidth="1"/>
    <col min="11535" max="11536" width="11" style="41" customWidth="1"/>
    <col min="11537" max="11538" width="17" style="41" customWidth="1"/>
    <col min="11539" max="11539" width="12.28515625" style="41" customWidth="1"/>
    <col min="11540" max="11540" width="15.5703125" style="41" customWidth="1"/>
    <col min="11541" max="11541" width="15" style="41" customWidth="1"/>
    <col min="11542" max="11542" width="26.140625" style="41" customWidth="1"/>
    <col min="11543" max="11543" width="12.85546875" style="41" customWidth="1"/>
    <col min="11544" max="11544" width="13.42578125" style="41" customWidth="1"/>
    <col min="11545" max="11545" width="10.7109375" style="41" customWidth="1"/>
    <col min="11546" max="11546" width="10.140625" style="41" customWidth="1"/>
    <col min="11547" max="11547" width="11.7109375" style="41" customWidth="1"/>
    <col min="11548" max="11548" width="13.140625" style="41" customWidth="1"/>
    <col min="11549" max="11549" width="14.5703125" style="41" customWidth="1"/>
    <col min="11550" max="11550" width="9.5703125" style="41" bestFit="1" customWidth="1"/>
    <col min="11551" max="11777" width="8.85546875" style="41"/>
    <col min="11778" max="11778" width="5.28515625" style="41" customWidth="1"/>
    <col min="11779" max="11779" width="9" style="41" customWidth="1"/>
    <col min="11780" max="11780" width="14" style="41" customWidth="1"/>
    <col min="11781" max="11781" width="27" style="41" bestFit="1" customWidth="1"/>
    <col min="11782" max="11782" width="26.28515625" style="41" customWidth="1"/>
    <col min="11783" max="11783" width="11" style="41" customWidth="1"/>
    <col min="11784" max="11784" width="11.42578125" style="41" customWidth="1"/>
    <col min="11785" max="11785" width="9.28515625" style="41" customWidth="1"/>
    <col min="11786" max="11786" width="10" style="41" customWidth="1"/>
    <col min="11787" max="11787" width="9.85546875" style="41" customWidth="1"/>
    <col min="11788" max="11788" width="11.7109375" style="41" customWidth="1"/>
    <col min="11789" max="11789" width="11" style="41" customWidth="1"/>
    <col min="11790" max="11790" width="10.42578125" style="41" bestFit="1" customWidth="1"/>
    <col min="11791" max="11792" width="11" style="41" customWidth="1"/>
    <col min="11793" max="11794" width="17" style="41" customWidth="1"/>
    <col min="11795" max="11795" width="12.28515625" style="41" customWidth="1"/>
    <col min="11796" max="11796" width="15.5703125" style="41" customWidth="1"/>
    <col min="11797" max="11797" width="15" style="41" customWidth="1"/>
    <col min="11798" max="11798" width="26.140625" style="41" customWidth="1"/>
    <col min="11799" max="11799" width="12.85546875" style="41" customWidth="1"/>
    <col min="11800" max="11800" width="13.42578125" style="41" customWidth="1"/>
    <col min="11801" max="11801" width="10.7109375" style="41" customWidth="1"/>
    <col min="11802" max="11802" width="10.140625" style="41" customWidth="1"/>
    <col min="11803" max="11803" width="11.7109375" style="41" customWidth="1"/>
    <col min="11804" max="11804" width="13.140625" style="41" customWidth="1"/>
    <col min="11805" max="11805" width="14.5703125" style="41" customWidth="1"/>
    <col min="11806" max="11806" width="9.5703125" style="41" bestFit="1" customWidth="1"/>
    <col min="11807" max="12033" width="8.85546875" style="41"/>
    <col min="12034" max="12034" width="5.28515625" style="41" customWidth="1"/>
    <col min="12035" max="12035" width="9" style="41" customWidth="1"/>
    <col min="12036" max="12036" width="14" style="41" customWidth="1"/>
    <col min="12037" max="12037" width="27" style="41" bestFit="1" customWidth="1"/>
    <col min="12038" max="12038" width="26.28515625" style="41" customWidth="1"/>
    <col min="12039" max="12039" width="11" style="41" customWidth="1"/>
    <col min="12040" max="12040" width="11.42578125" style="41" customWidth="1"/>
    <col min="12041" max="12041" width="9.28515625" style="41" customWidth="1"/>
    <col min="12042" max="12042" width="10" style="41" customWidth="1"/>
    <col min="12043" max="12043" width="9.85546875" style="41" customWidth="1"/>
    <col min="12044" max="12044" width="11.7109375" style="41" customWidth="1"/>
    <col min="12045" max="12045" width="11" style="41" customWidth="1"/>
    <col min="12046" max="12046" width="10.42578125" style="41" bestFit="1" customWidth="1"/>
    <col min="12047" max="12048" width="11" style="41" customWidth="1"/>
    <col min="12049" max="12050" width="17" style="41" customWidth="1"/>
    <col min="12051" max="12051" width="12.28515625" style="41" customWidth="1"/>
    <col min="12052" max="12052" width="15.5703125" style="41" customWidth="1"/>
    <col min="12053" max="12053" width="15" style="41" customWidth="1"/>
    <col min="12054" max="12054" width="26.140625" style="41" customWidth="1"/>
    <col min="12055" max="12055" width="12.85546875" style="41" customWidth="1"/>
    <col min="12056" max="12056" width="13.42578125" style="41" customWidth="1"/>
    <col min="12057" max="12057" width="10.7109375" style="41" customWidth="1"/>
    <col min="12058" max="12058" width="10.140625" style="41" customWidth="1"/>
    <col min="12059" max="12059" width="11.7109375" style="41" customWidth="1"/>
    <col min="12060" max="12060" width="13.140625" style="41" customWidth="1"/>
    <col min="12061" max="12061" width="14.5703125" style="41" customWidth="1"/>
    <col min="12062" max="12062" width="9.5703125" style="41" bestFit="1" customWidth="1"/>
    <col min="12063" max="12289" width="8.85546875" style="41"/>
    <col min="12290" max="12290" width="5.28515625" style="41" customWidth="1"/>
    <col min="12291" max="12291" width="9" style="41" customWidth="1"/>
    <col min="12292" max="12292" width="14" style="41" customWidth="1"/>
    <col min="12293" max="12293" width="27" style="41" bestFit="1" customWidth="1"/>
    <col min="12294" max="12294" width="26.28515625" style="41" customWidth="1"/>
    <col min="12295" max="12295" width="11" style="41" customWidth="1"/>
    <col min="12296" max="12296" width="11.42578125" style="41" customWidth="1"/>
    <col min="12297" max="12297" width="9.28515625" style="41" customWidth="1"/>
    <col min="12298" max="12298" width="10" style="41" customWidth="1"/>
    <col min="12299" max="12299" width="9.85546875" style="41" customWidth="1"/>
    <col min="12300" max="12300" width="11.7109375" style="41" customWidth="1"/>
    <col min="12301" max="12301" width="11" style="41" customWidth="1"/>
    <col min="12302" max="12302" width="10.42578125" style="41" bestFit="1" customWidth="1"/>
    <col min="12303" max="12304" width="11" style="41" customWidth="1"/>
    <col min="12305" max="12306" width="17" style="41" customWidth="1"/>
    <col min="12307" max="12307" width="12.28515625" style="41" customWidth="1"/>
    <col min="12308" max="12308" width="15.5703125" style="41" customWidth="1"/>
    <col min="12309" max="12309" width="15" style="41" customWidth="1"/>
    <col min="12310" max="12310" width="26.140625" style="41" customWidth="1"/>
    <col min="12311" max="12311" width="12.85546875" style="41" customWidth="1"/>
    <col min="12312" max="12312" width="13.42578125" style="41" customWidth="1"/>
    <col min="12313" max="12313" width="10.7109375" style="41" customWidth="1"/>
    <col min="12314" max="12314" width="10.140625" style="41" customWidth="1"/>
    <col min="12315" max="12315" width="11.7109375" style="41" customWidth="1"/>
    <col min="12316" max="12316" width="13.140625" style="41" customWidth="1"/>
    <col min="12317" max="12317" width="14.5703125" style="41" customWidth="1"/>
    <col min="12318" max="12318" width="9.5703125" style="41" bestFit="1" customWidth="1"/>
    <col min="12319" max="12545" width="8.85546875" style="41"/>
    <col min="12546" max="12546" width="5.28515625" style="41" customWidth="1"/>
    <col min="12547" max="12547" width="9" style="41" customWidth="1"/>
    <col min="12548" max="12548" width="14" style="41" customWidth="1"/>
    <col min="12549" max="12549" width="27" style="41" bestFit="1" customWidth="1"/>
    <col min="12550" max="12550" width="26.28515625" style="41" customWidth="1"/>
    <col min="12551" max="12551" width="11" style="41" customWidth="1"/>
    <col min="12552" max="12552" width="11.42578125" style="41" customWidth="1"/>
    <col min="12553" max="12553" width="9.28515625" style="41" customWidth="1"/>
    <col min="12554" max="12554" width="10" style="41" customWidth="1"/>
    <col min="12555" max="12555" width="9.85546875" style="41" customWidth="1"/>
    <col min="12556" max="12556" width="11.7109375" style="41" customWidth="1"/>
    <col min="12557" max="12557" width="11" style="41" customWidth="1"/>
    <col min="12558" max="12558" width="10.42578125" style="41" bestFit="1" customWidth="1"/>
    <col min="12559" max="12560" width="11" style="41" customWidth="1"/>
    <col min="12561" max="12562" width="17" style="41" customWidth="1"/>
    <col min="12563" max="12563" width="12.28515625" style="41" customWidth="1"/>
    <col min="12564" max="12564" width="15.5703125" style="41" customWidth="1"/>
    <col min="12565" max="12565" width="15" style="41" customWidth="1"/>
    <col min="12566" max="12566" width="26.140625" style="41" customWidth="1"/>
    <col min="12567" max="12567" width="12.85546875" style="41" customWidth="1"/>
    <col min="12568" max="12568" width="13.42578125" style="41" customWidth="1"/>
    <col min="12569" max="12569" width="10.7109375" style="41" customWidth="1"/>
    <col min="12570" max="12570" width="10.140625" style="41" customWidth="1"/>
    <col min="12571" max="12571" width="11.7109375" style="41" customWidth="1"/>
    <col min="12572" max="12572" width="13.140625" style="41" customWidth="1"/>
    <col min="12573" max="12573" width="14.5703125" style="41" customWidth="1"/>
    <col min="12574" max="12574" width="9.5703125" style="41" bestFit="1" customWidth="1"/>
    <col min="12575" max="12801" width="8.85546875" style="41"/>
    <col min="12802" max="12802" width="5.28515625" style="41" customWidth="1"/>
    <col min="12803" max="12803" width="9" style="41" customWidth="1"/>
    <col min="12804" max="12804" width="14" style="41" customWidth="1"/>
    <col min="12805" max="12805" width="27" style="41" bestFit="1" customWidth="1"/>
    <col min="12806" max="12806" width="26.28515625" style="41" customWidth="1"/>
    <col min="12807" max="12807" width="11" style="41" customWidth="1"/>
    <col min="12808" max="12808" width="11.42578125" style="41" customWidth="1"/>
    <col min="12809" max="12809" width="9.28515625" style="41" customWidth="1"/>
    <col min="12810" max="12810" width="10" style="41" customWidth="1"/>
    <col min="12811" max="12811" width="9.85546875" style="41" customWidth="1"/>
    <col min="12812" max="12812" width="11.7109375" style="41" customWidth="1"/>
    <col min="12813" max="12813" width="11" style="41" customWidth="1"/>
    <col min="12814" max="12814" width="10.42578125" style="41" bestFit="1" customWidth="1"/>
    <col min="12815" max="12816" width="11" style="41" customWidth="1"/>
    <col min="12817" max="12818" width="17" style="41" customWidth="1"/>
    <col min="12819" max="12819" width="12.28515625" style="41" customWidth="1"/>
    <col min="12820" max="12820" width="15.5703125" style="41" customWidth="1"/>
    <col min="12821" max="12821" width="15" style="41" customWidth="1"/>
    <col min="12822" max="12822" width="26.140625" style="41" customWidth="1"/>
    <col min="12823" max="12823" width="12.85546875" style="41" customWidth="1"/>
    <col min="12824" max="12824" width="13.42578125" style="41" customWidth="1"/>
    <col min="12825" max="12825" width="10.7109375" style="41" customWidth="1"/>
    <col min="12826" max="12826" width="10.140625" style="41" customWidth="1"/>
    <col min="12827" max="12827" width="11.7109375" style="41" customWidth="1"/>
    <col min="12828" max="12828" width="13.140625" style="41" customWidth="1"/>
    <col min="12829" max="12829" width="14.5703125" style="41" customWidth="1"/>
    <col min="12830" max="12830" width="9.5703125" style="41" bestFit="1" customWidth="1"/>
    <col min="12831" max="13057" width="8.85546875" style="41"/>
    <col min="13058" max="13058" width="5.28515625" style="41" customWidth="1"/>
    <col min="13059" max="13059" width="9" style="41" customWidth="1"/>
    <col min="13060" max="13060" width="14" style="41" customWidth="1"/>
    <col min="13061" max="13061" width="27" style="41" bestFit="1" customWidth="1"/>
    <col min="13062" max="13062" width="26.28515625" style="41" customWidth="1"/>
    <col min="13063" max="13063" width="11" style="41" customWidth="1"/>
    <col min="13064" max="13064" width="11.42578125" style="41" customWidth="1"/>
    <col min="13065" max="13065" width="9.28515625" style="41" customWidth="1"/>
    <col min="13066" max="13066" width="10" style="41" customWidth="1"/>
    <col min="13067" max="13067" width="9.85546875" style="41" customWidth="1"/>
    <col min="13068" max="13068" width="11.7109375" style="41" customWidth="1"/>
    <col min="13069" max="13069" width="11" style="41" customWidth="1"/>
    <col min="13070" max="13070" width="10.42578125" style="41" bestFit="1" customWidth="1"/>
    <col min="13071" max="13072" width="11" style="41" customWidth="1"/>
    <col min="13073" max="13074" width="17" style="41" customWidth="1"/>
    <col min="13075" max="13075" width="12.28515625" style="41" customWidth="1"/>
    <col min="13076" max="13076" width="15.5703125" style="41" customWidth="1"/>
    <col min="13077" max="13077" width="15" style="41" customWidth="1"/>
    <col min="13078" max="13078" width="26.140625" style="41" customWidth="1"/>
    <col min="13079" max="13079" width="12.85546875" style="41" customWidth="1"/>
    <col min="13080" max="13080" width="13.42578125" style="41" customWidth="1"/>
    <col min="13081" max="13081" width="10.7109375" style="41" customWidth="1"/>
    <col min="13082" max="13082" width="10.140625" style="41" customWidth="1"/>
    <col min="13083" max="13083" width="11.7109375" style="41" customWidth="1"/>
    <col min="13084" max="13084" width="13.140625" style="41" customWidth="1"/>
    <col min="13085" max="13085" width="14.5703125" style="41" customWidth="1"/>
    <col min="13086" max="13086" width="9.5703125" style="41" bestFit="1" customWidth="1"/>
    <col min="13087" max="13313" width="8.85546875" style="41"/>
    <col min="13314" max="13314" width="5.28515625" style="41" customWidth="1"/>
    <col min="13315" max="13315" width="9" style="41" customWidth="1"/>
    <col min="13316" max="13316" width="14" style="41" customWidth="1"/>
    <col min="13317" max="13317" width="27" style="41" bestFit="1" customWidth="1"/>
    <col min="13318" max="13318" width="26.28515625" style="41" customWidth="1"/>
    <col min="13319" max="13319" width="11" style="41" customWidth="1"/>
    <col min="13320" max="13320" width="11.42578125" style="41" customWidth="1"/>
    <col min="13321" max="13321" width="9.28515625" style="41" customWidth="1"/>
    <col min="13322" max="13322" width="10" style="41" customWidth="1"/>
    <col min="13323" max="13323" width="9.85546875" style="41" customWidth="1"/>
    <col min="13324" max="13324" width="11.7109375" style="41" customWidth="1"/>
    <col min="13325" max="13325" width="11" style="41" customWidth="1"/>
    <col min="13326" max="13326" width="10.42578125" style="41" bestFit="1" customWidth="1"/>
    <col min="13327" max="13328" width="11" style="41" customWidth="1"/>
    <col min="13329" max="13330" width="17" style="41" customWidth="1"/>
    <col min="13331" max="13331" width="12.28515625" style="41" customWidth="1"/>
    <col min="13332" max="13332" width="15.5703125" style="41" customWidth="1"/>
    <col min="13333" max="13333" width="15" style="41" customWidth="1"/>
    <col min="13334" max="13334" width="26.140625" style="41" customWidth="1"/>
    <col min="13335" max="13335" width="12.85546875" style="41" customWidth="1"/>
    <col min="13336" max="13336" width="13.42578125" style="41" customWidth="1"/>
    <col min="13337" max="13337" width="10.7109375" style="41" customWidth="1"/>
    <col min="13338" max="13338" width="10.140625" style="41" customWidth="1"/>
    <col min="13339" max="13339" width="11.7109375" style="41" customWidth="1"/>
    <col min="13340" max="13340" width="13.140625" style="41" customWidth="1"/>
    <col min="13341" max="13341" width="14.5703125" style="41" customWidth="1"/>
    <col min="13342" max="13342" width="9.5703125" style="41" bestFit="1" customWidth="1"/>
    <col min="13343" max="13569" width="8.85546875" style="41"/>
    <col min="13570" max="13570" width="5.28515625" style="41" customWidth="1"/>
    <col min="13571" max="13571" width="9" style="41" customWidth="1"/>
    <col min="13572" max="13572" width="14" style="41" customWidth="1"/>
    <col min="13573" max="13573" width="27" style="41" bestFit="1" customWidth="1"/>
    <col min="13574" max="13574" width="26.28515625" style="41" customWidth="1"/>
    <col min="13575" max="13575" width="11" style="41" customWidth="1"/>
    <col min="13576" max="13576" width="11.42578125" style="41" customWidth="1"/>
    <col min="13577" max="13577" width="9.28515625" style="41" customWidth="1"/>
    <col min="13578" max="13578" width="10" style="41" customWidth="1"/>
    <col min="13579" max="13579" width="9.85546875" style="41" customWidth="1"/>
    <col min="13580" max="13580" width="11.7109375" style="41" customWidth="1"/>
    <col min="13581" max="13581" width="11" style="41" customWidth="1"/>
    <col min="13582" max="13582" width="10.42578125" style="41" bestFit="1" customWidth="1"/>
    <col min="13583" max="13584" width="11" style="41" customWidth="1"/>
    <col min="13585" max="13586" width="17" style="41" customWidth="1"/>
    <col min="13587" max="13587" width="12.28515625" style="41" customWidth="1"/>
    <col min="13588" max="13588" width="15.5703125" style="41" customWidth="1"/>
    <col min="13589" max="13589" width="15" style="41" customWidth="1"/>
    <col min="13590" max="13590" width="26.140625" style="41" customWidth="1"/>
    <col min="13591" max="13591" width="12.85546875" style="41" customWidth="1"/>
    <col min="13592" max="13592" width="13.42578125" style="41" customWidth="1"/>
    <col min="13593" max="13593" width="10.7109375" style="41" customWidth="1"/>
    <col min="13594" max="13594" width="10.140625" style="41" customWidth="1"/>
    <col min="13595" max="13595" width="11.7109375" style="41" customWidth="1"/>
    <col min="13596" max="13596" width="13.140625" style="41" customWidth="1"/>
    <col min="13597" max="13597" width="14.5703125" style="41" customWidth="1"/>
    <col min="13598" max="13598" width="9.5703125" style="41" bestFit="1" customWidth="1"/>
    <col min="13599" max="13825" width="8.85546875" style="41"/>
    <col min="13826" max="13826" width="5.28515625" style="41" customWidth="1"/>
    <col min="13827" max="13827" width="9" style="41" customWidth="1"/>
    <col min="13828" max="13828" width="14" style="41" customWidth="1"/>
    <col min="13829" max="13829" width="27" style="41" bestFit="1" customWidth="1"/>
    <col min="13830" max="13830" width="26.28515625" style="41" customWidth="1"/>
    <col min="13831" max="13831" width="11" style="41" customWidth="1"/>
    <col min="13832" max="13832" width="11.42578125" style="41" customWidth="1"/>
    <col min="13833" max="13833" width="9.28515625" style="41" customWidth="1"/>
    <col min="13834" max="13834" width="10" style="41" customWidth="1"/>
    <col min="13835" max="13835" width="9.85546875" style="41" customWidth="1"/>
    <col min="13836" max="13836" width="11.7109375" style="41" customWidth="1"/>
    <col min="13837" max="13837" width="11" style="41" customWidth="1"/>
    <col min="13838" max="13838" width="10.42578125" style="41" bestFit="1" customWidth="1"/>
    <col min="13839" max="13840" width="11" style="41" customWidth="1"/>
    <col min="13841" max="13842" width="17" style="41" customWidth="1"/>
    <col min="13843" max="13843" width="12.28515625" style="41" customWidth="1"/>
    <col min="13844" max="13844" width="15.5703125" style="41" customWidth="1"/>
    <col min="13845" max="13845" width="15" style="41" customWidth="1"/>
    <col min="13846" max="13846" width="26.140625" style="41" customWidth="1"/>
    <col min="13847" max="13847" width="12.85546875" style="41" customWidth="1"/>
    <col min="13848" max="13848" width="13.42578125" style="41" customWidth="1"/>
    <col min="13849" max="13849" width="10.7109375" style="41" customWidth="1"/>
    <col min="13850" max="13850" width="10.140625" style="41" customWidth="1"/>
    <col min="13851" max="13851" width="11.7109375" style="41" customWidth="1"/>
    <col min="13852" max="13852" width="13.140625" style="41" customWidth="1"/>
    <col min="13853" max="13853" width="14.5703125" style="41" customWidth="1"/>
    <col min="13854" max="13854" width="9.5703125" style="41" bestFit="1" customWidth="1"/>
    <col min="13855" max="14081" width="8.85546875" style="41"/>
    <col min="14082" max="14082" width="5.28515625" style="41" customWidth="1"/>
    <col min="14083" max="14083" width="9" style="41" customWidth="1"/>
    <col min="14084" max="14084" width="14" style="41" customWidth="1"/>
    <col min="14085" max="14085" width="27" style="41" bestFit="1" customWidth="1"/>
    <col min="14086" max="14086" width="26.28515625" style="41" customWidth="1"/>
    <col min="14087" max="14087" width="11" style="41" customWidth="1"/>
    <col min="14088" max="14088" width="11.42578125" style="41" customWidth="1"/>
    <col min="14089" max="14089" width="9.28515625" style="41" customWidth="1"/>
    <col min="14090" max="14090" width="10" style="41" customWidth="1"/>
    <col min="14091" max="14091" width="9.85546875" style="41" customWidth="1"/>
    <col min="14092" max="14092" width="11.7109375" style="41" customWidth="1"/>
    <col min="14093" max="14093" width="11" style="41" customWidth="1"/>
    <col min="14094" max="14094" width="10.42578125" style="41" bestFit="1" customWidth="1"/>
    <col min="14095" max="14096" width="11" style="41" customWidth="1"/>
    <col min="14097" max="14098" width="17" style="41" customWidth="1"/>
    <col min="14099" max="14099" width="12.28515625" style="41" customWidth="1"/>
    <col min="14100" max="14100" width="15.5703125" style="41" customWidth="1"/>
    <col min="14101" max="14101" width="15" style="41" customWidth="1"/>
    <col min="14102" max="14102" width="26.140625" style="41" customWidth="1"/>
    <col min="14103" max="14103" width="12.85546875" style="41" customWidth="1"/>
    <col min="14104" max="14104" width="13.42578125" style="41" customWidth="1"/>
    <col min="14105" max="14105" width="10.7109375" style="41" customWidth="1"/>
    <col min="14106" max="14106" width="10.140625" style="41" customWidth="1"/>
    <col min="14107" max="14107" width="11.7109375" style="41" customWidth="1"/>
    <col min="14108" max="14108" width="13.140625" style="41" customWidth="1"/>
    <col min="14109" max="14109" width="14.5703125" style="41" customWidth="1"/>
    <col min="14110" max="14110" width="9.5703125" style="41" bestFit="1" customWidth="1"/>
    <col min="14111" max="14337" width="8.85546875" style="41"/>
    <col min="14338" max="14338" width="5.28515625" style="41" customWidth="1"/>
    <col min="14339" max="14339" width="9" style="41" customWidth="1"/>
    <col min="14340" max="14340" width="14" style="41" customWidth="1"/>
    <col min="14341" max="14341" width="27" style="41" bestFit="1" customWidth="1"/>
    <col min="14342" max="14342" width="26.28515625" style="41" customWidth="1"/>
    <col min="14343" max="14343" width="11" style="41" customWidth="1"/>
    <col min="14344" max="14344" width="11.42578125" style="41" customWidth="1"/>
    <col min="14345" max="14345" width="9.28515625" style="41" customWidth="1"/>
    <col min="14346" max="14346" width="10" style="41" customWidth="1"/>
    <col min="14347" max="14347" width="9.85546875" style="41" customWidth="1"/>
    <col min="14348" max="14348" width="11.7109375" style="41" customWidth="1"/>
    <col min="14349" max="14349" width="11" style="41" customWidth="1"/>
    <col min="14350" max="14350" width="10.42578125" style="41" bestFit="1" customWidth="1"/>
    <col min="14351" max="14352" width="11" style="41" customWidth="1"/>
    <col min="14353" max="14354" width="17" style="41" customWidth="1"/>
    <col min="14355" max="14355" width="12.28515625" style="41" customWidth="1"/>
    <col min="14356" max="14356" width="15.5703125" style="41" customWidth="1"/>
    <col min="14357" max="14357" width="15" style="41" customWidth="1"/>
    <col min="14358" max="14358" width="26.140625" style="41" customWidth="1"/>
    <col min="14359" max="14359" width="12.85546875" style="41" customWidth="1"/>
    <col min="14360" max="14360" width="13.42578125" style="41" customWidth="1"/>
    <col min="14361" max="14361" width="10.7109375" style="41" customWidth="1"/>
    <col min="14362" max="14362" width="10.140625" style="41" customWidth="1"/>
    <col min="14363" max="14363" width="11.7109375" style="41" customWidth="1"/>
    <col min="14364" max="14364" width="13.140625" style="41" customWidth="1"/>
    <col min="14365" max="14365" width="14.5703125" style="41" customWidth="1"/>
    <col min="14366" max="14366" width="9.5703125" style="41" bestFit="1" customWidth="1"/>
    <col min="14367" max="14593" width="8.85546875" style="41"/>
    <col min="14594" max="14594" width="5.28515625" style="41" customWidth="1"/>
    <col min="14595" max="14595" width="9" style="41" customWidth="1"/>
    <col min="14596" max="14596" width="14" style="41" customWidth="1"/>
    <col min="14597" max="14597" width="27" style="41" bestFit="1" customWidth="1"/>
    <col min="14598" max="14598" width="26.28515625" style="41" customWidth="1"/>
    <col min="14599" max="14599" width="11" style="41" customWidth="1"/>
    <col min="14600" max="14600" width="11.42578125" style="41" customWidth="1"/>
    <col min="14601" max="14601" width="9.28515625" style="41" customWidth="1"/>
    <col min="14602" max="14602" width="10" style="41" customWidth="1"/>
    <col min="14603" max="14603" width="9.85546875" style="41" customWidth="1"/>
    <col min="14604" max="14604" width="11.7109375" style="41" customWidth="1"/>
    <col min="14605" max="14605" width="11" style="41" customWidth="1"/>
    <col min="14606" max="14606" width="10.42578125" style="41" bestFit="1" customWidth="1"/>
    <col min="14607" max="14608" width="11" style="41" customWidth="1"/>
    <col min="14609" max="14610" width="17" style="41" customWidth="1"/>
    <col min="14611" max="14611" width="12.28515625" style="41" customWidth="1"/>
    <col min="14612" max="14612" width="15.5703125" style="41" customWidth="1"/>
    <col min="14613" max="14613" width="15" style="41" customWidth="1"/>
    <col min="14614" max="14614" width="26.140625" style="41" customWidth="1"/>
    <col min="14615" max="14615" width="12.85546875" style="41" customWidth="1"/>
    <col min="14616" max="14616" width="13.42578125" style="41" customWidth="1"/>
    <col min="14617" max="14617" width="10.7109375" style="41" customWidth="1"/>
    <col min="14618" max="14618" width="10.140625" style="41" customWidth="1"/>
    <col min="14619" max="14619" width="11.7109375" style="41" customWidth="1"/>
    <col min="14620" max="14620" width="13.140625" style="41" customWidth="1"/>
    <col min="14621" max="14621" width="14.5703125" style="41" customWidth="1"/>
    <col min="14622" max="14622" width="9.5703125" style="41" bestFit="1" customWidth="1"/>
    <col min="14623" max="14849" width="8.85546875" style="41"/>
    <col min="14850" max="14850" width="5.28515625" style="41" customWidth="1"/>
    <col min="14851" max="14851" width="9" style="41" customWidth="1"/>
    <col min="14852" max="14852" width="14" style="41" customWidth="1"/>
    <col min="14853" max="14853" width="27" style="41" bestFit="1" customWidth="1"/>
    <col min="14854" max="14854" width="26.28515625" style="41" customWidth="1"/>
    <col min="14855" max="14855" width="11" style="41" customWidth="1"/>
    <col min="14856" max="14856" width="11.42578125" style="41" customWidth="1"/>
    <col min="14857" max="14857" width="9.28515625" style="41" customWidth="1"/>
    <col min="14858" max="14858" width="10" style="41" customWidth="1"/>
    <col min="14859" max="14859" width="9.85546875" style="41" customWidth="1"/>
    <col min="14860" max="14860" width="11.7109375" style="41" customWidth="1"/>
    <col min="14861" max="14861" width="11" style="41" customWidth="1"/>
    <col min="14862" max="14862" width="10.42578125" style="41" bestFit="1" customWidth="1"/>
    <col min="14863" max="14864" width="11" style="41" customWidth="1"/>
    <col min="14865" max="14866" width="17" style="41" customWidth="1"/>
    <col min="14867" max="14867" width="12.28515625" style="41" customWidth="1"/>
    <col min="14868" max="14868" width="15.5703125" style="41" customWidth="1"/>
    <col min="14869" max="14869" width="15" style="41" customWidth="1"/>
    <col min="14870" max="14870" width="26.140625" style="41" customWidth="1"/>
    <col min="14871" max="14871" width="12.85546875" style="41" customWidth="1"/>
    <col min="14872" max="14872" width="13.42578125" style="41" customWidth="1"/>
    <col min="14873" max="14873" width="10.7109375" style="41" customWidth="1"/>
    <col min="14874" max="14874" width="10.140625" style="41" customWidth="1"/>
    <col min="14875" max="14875" width="11.7109375" style="41" customWidth="1"/>
    <col min="14876" max="14876" width="13.140625" style="41" customWidth="1"/>
    <col min="14877" max="14877" width="14.5703125" style="41" customWidth="1"/>
    <col min="14878" max="14878" width="9.5703125" style="41" bestFit="1" customWidth="1"/>
    <col min="14879" max="15105" width="8.85546875" style="41"/>
    <col min="15106" max="15106" width="5.28515625" style="41" customWidth="1"/>
    <col min="15107" max="15107" width="9" style="41" customWidth="1"/>
    <col min="15108" max="15108" width="14" style="41" customWidth="1"/>
    <col min="15109" max="15109" width="27" style="41" bestFit="1" customWidth="1"/>
    <col min="15110" max="15110" width="26.28515625" style="41" customWidth="1"/>
    <col min="15111" max="15111" width="11" style="41" customWidth="1"/>
    <col min="15112" max="15112" width="11.42578125" style="41" customWidth="1"/>
    <col min="15113" max="15113" width="9.28515625" style="41" customWidth="1"/>
    <col min="15114" max="15114" width="10" style="41" customWidth="1"/>
    <col min="15115" max="15115" width="9.85546875" style="41" customWidth="1"/>
    <col min="15116" max="15116" width="11.7109375" style="41" customWidth="1"/>
    <col min="15117" max="15117" width="11" style="41" customWidth="1"/>
    <col min="15118" max="15118" width="10.42578125" style="41" bestFit="1" customWidth="1"/>
    <col min="15119" max="15120" width="11" style="41" customWidth="1"/>
    <col min="15121" max="15122" width="17" style="41" customWidth="1"/>
    <col min="15123" max="15123" width="12.28515625" style="41" customWidth="1"/>
    <col min="15124" max="15124" width="15.5703125" style="41" customWidth="1"/>
    <col min="15125" max="15125" width="15" style="41" customWidth="1"/>
    <col min="15126" max="15126" width="26.140625" style="41" customWidth="1"/>
    <col min="15127" max="15127" width="12.85546875" style="41" customWidth="1"/>
    <col min="15128" max="15128" width="13.42578125" style="41" customWidth="1"/>
    <col min="15129" max="15129" width="10.7109375" style="41" customWidth="1"/>
    <col min="15130" max="15130" width="10.140625" style="41" customWidth="1"/>
    <col min="15131" max="15131" width="11.7109375" style="41" customWidth="1"/>
    <col min="15132" max="15132" width="13.140625" style="41" customWidth="1"/>
    <col min="15133" max="15133" width="14.5703125" style="41" customWidth="1"/>
    <col min="15134" max="15134" width="9.5703125" style="41" bestFit="1" customWidth="1"/>
    <col min="15135" max="15361" width="8.85546875" style="41"/>
    <col min="15362" max="15362" width="5.28515625" style="41" customWidth="1"/>
    <col min="15363" max="15363" width="9" style="41" customWidth="1"/>
    <col min="15364" max="15364" width="14" style="41" customWidth="1"/>
    <col min="15365" max="15365" width="27" style="41" bestFit="1" customWidth="1"/>
    <col min="15366" max="15366" width="26.28515625" style="41" customWidth="1"/>
    <col min="15367" max="15367" width="11" style="41" customWidth="1"/>
    <col min="15368" max="15368" width="11.42578125" style="41" customWidth="1"/>
    <col min="15369" max="15369" width="9.28515625" style="41" customWidth="1"/>
    <col min="15370" max="15370" width="10" style="41" customWidth="1"/>
    <col min="15371" max="15371" width="9.85546875" style="41" customWidth="1"/>
    <col min="15372" max="15372" width="11.7109375" style="41" customWidth="1"/>
    <col min="15373" max="15373" width="11" style="41" customWidth="1"/>
    <col min="15374" max="15374" width="10.42578125" style="41" bestFit="1" customWidth="1"/>
    <col min="15375" max="15376" width="11" style="41" customWidth="1"/>
    <col min="15377" max="15378" width="17" style="41" customWidth="1"/>
    <col min="15379" max="15379" width="12.28515625" style="41" customWidth="1"/>
    <col min="15380" max="15380" width="15.5703125" style="41" customWidth="1"/>
    <col min="15381" max="15381" width="15" style="41" customWidth="1"/>
    <col min="15382" max="15382" width="26.140625" style="41" customWidth="1"/>
    <col min="15383" max="15383" width="12.85546875" style="41" customWidth="1"/>
    <col min="15384" max="15384" width="13.42578125" style="41" customWidth="1"/>
    <col min="15385" max="15385" width="10.7109375" style="41" customWidth="1"/>
    <col min="15386" max="15386" width="10.140625" style="41" customWidth="1"/>
    <col min="15387" max="15387" width="11.7109375" style="41" customWidth="1"/>
    <col min="15388" max="15388" width="13.140625" style="41" customWidth="1"/>
    <col min="15389" max="15389" width="14.5703125" style="41" customWidth="1"/>
    <col min="15390" max="15390" width="9.5703125" style="41" bestFit="1" customWidth="1"/>
    <col min="15391" max="15617" width="8.85546875" style="41"/>
    <col min="15618" max="15618" width="5.28515625" style="41" customWidth="1"/>
    <col min="15619" max="15619" width="9" style="41" customWidth="1"/>
    <col min="15620" max="15620" width="14" style="41" customWidth="1"/>
    <col min="15621" max="15621" width="27" style="41" bestFit="1" customWidth="1"/>
    <col min="15622" max="15622" width="26.28515625" style="41" customWidth="1"/>
    <col min="15623" max="15623" width="11" style="41" customWidth="1"/>
    <col min="15624" max="15624" width="11.42578125" style="41" customWidth="1"/>
    <col min="15625" max="15625" width="9.28515625" style="41" customWidth="1"/>
    <col min="15626" max="15626" width="10" style="41" customWidth="1"/>
    <col min="15627" max="15627" width="9.85546875" style="41" customWidth="1"/>
    <col min="15628" max="15628" width="11.7109375" style="41" customWidth="1"/>
    <col min="15629" max="15629" width="11" style="41" customWidth="1"/>
    <col min="15630" max="15630" width="10.42578125" style="41" bestFit="1" customWidth="1"/>
    <col min="15631" max="15632" width="11" style="41" customWidth="1"/>
    <col min="15633" max="15634" width="17" style="41" customWidth="1"/>
    <col min="15635" max="15635" width="12.28515625" style="41" customWidth="1"/>
    <col min="15636" max="15636" width="15.5703125" style="41" customWidth="1"/>
    <col min="15637" max="15637" width="15" style="41" customWidth="1"/>
    <col min="15638" max="15638" width="26.140625" style="41" customWidth="1"/>
    <col min="15639" max="15639" width="12.85546875" style="41" customWidth="1"/>
    <col min="15640" max="15640" width="13.42578125" style="41" customWidth="1"/>
    <col min="15641" max="15641" width="10.7109375" style="41" customWidth="1"/>
    <col min="15642" max="15642" width="10.140625" style="41" customWidth="1"/>
    <col min="15643" max="15643" width="11.7109375" style="41" customWidth="1"/>
    <col min="15644" max="15644" width="13.140625" style="41" customWidth="1"/>
    <col min="15645" max="15645" width="14.5703125" style="41" customWidth="1"/>
    <col min="15646" max="15646" width="9.5703125" style="41" bestFit="1" customWidth="1"/>
    <col min="15647" max="15873" width="8.85546875" style="41"/>
    <col min="15874" max="15874" width="5.28515625" style="41" customWidth="1"/>
    <col min="15875" max="15875" width="9" style="41" customWidth="1"/>
    <col min="15876" max="15876" width="14" style="41" customWidth="1"/>
    <col min="15877" max="15877" width="27" style="41" bestFit="1" customWidth="1"/>
    <col min="15878" max="15878" width="26.28515625" style="41" customWidth="1"/>
    <col min="15879" max="15879" width="11" style="41" customWidth="1"/>
    <col min="15880" max="15880" width="11.42578125" style="41" customWidth="1"/>
    <col min="15881" max="15881" width="9.28515625" style="41" customWidth="1"/>
    <col min="15882" max="15882" width="10" style="41" customWidth="1"/>
    <col min="15883" max="15883" width="9.85546875" style="41" customWidth="1"/>
    <col min="15884" max="15884" width="11.7109375" style="41" customWidth="1"/>
    <col min="15885" max="15885" width="11" style="41" customWidth="1"/>
    <col min="15886" max="15886" width="10.42578125" style="41" bestFit="1" customWidth="1"/>
    <col min="15887" max="15888" width="11" style="41" customWidth="1"/>
    <col min="15889" max="15890" width="17" style="41" customWidth="1"/>
    <col min="15891" max="15891" width="12.28515625" style="41" customWidth="1"/>
    <col min="15892" max="15892" width="15.5703125" style="41" customWidth="1"/>
    <col min="15893" max="15893" width="15" style="41" customWidth="1"/>
    <col min="15894" max="15894" width="26.140625" style="41" customWidth="1"/>
    <col min="15895" max="15895" width="12.85546875" style="41" customWidth="1"/>
    <col min="15896" max="15896" width="13.42578125" style="41" customWidth="1"/>
    <col min="15897" max="15897" width="10.7109375" style="41" customWidth="1"/>
    <col min="15898" max="15898" width="10.140625" style="41" customWidth="1"/>
    <col min="15899" max="15899" width="11.7109375" style="41" customWidth="1"/>
    <col min="15900" max="15900" width="13.140625" style="41" customWidth="1"/>
    <col min="15901" max="15901" width="14.5703125" style="41" customWidth="1"/>
    <col min="15902" max="15902" width="9.5703125" style="41" bestFit="1" customWidth="1"/>
    <col min="15903" max="16129" width="8.85546875" style="41"/>
    <col min="16130" max="16130" width="5.28515625" style="41" customWidth="1"/>
    <col min="16131" max="16131" width="9" style="41" customWidth="1"/>
    <col min="16132" max="16132" width="14" style="41" customWidth="1"/>
    <col min="16133" max="16133" width="27" style="41" bestFit="1" customWidth="1"/>
    <col min="16134" max="16134" width="26.28515625" style="41" customWidth="1"/>
    <col min="16135" max="16135" width="11" style="41" customWidth="1"/>
    <col min="16136" max="16136" width="11.42578125" style="41" customWidth="1"/>
    <col min="16137" max="16137" width="9.28515625" style="41" customWidth="1"/>
    <col min="16138" max="16138" width="10" style="41" customWidth="1"/>
    <col min="16139" max="16139" width="9.85546875" style="41" customWidth="1"/>
    <col min="16140" max="16140" width="11.7109375" style="41" customWidth="1"/>
    <col min="16141" max="16141" width="11" style="41" customWidth="1"/>
    <col min="16142" max="16142" width="10.42578125" style="41" bestFit="1" customWidth="1"/>
    <col min="16143" max="16144" width="11" style="41" customWidth="1"/>
    <col min="16145" max="16146" width="17" style="41" customWidth="1"/>
    <col min="16147" max="16147" width="12.28515625" style="41" customWidth="1"/>
    <col min="16148" max="16148" width="15.5703125" style="41" customWidth="1"/>
    <col min="16149" max="16149" width="15" style="41" customWidth="1"/>
    <col min="16150" max="16150" width="26.140625" style="41" customWidth="1"/>
    <col min="16151" max="16151" width="12.85546875" style="41" customWidth="1"/>
    <col min="16152" max="16152" width="13.42578125" style="41" customWidth="1"/>
    <col min="16153" max="16153" width="10.7109375" style="41" customWidth="1"/>
    <col min="16154" max="16154" width="10.140625" style="41" customWidth="1"/>
    <col min="16155" max="16155" width="11.7109375" style="41" customWidth="1"/>
    <col min="16156" max="16156" width="13.140625" style="41" customWidth="1"/>
    <col min="16157" max="16157" width="14.5703125" style="41" customWidth="1"/>
    <col min="16158" max="16158" width="9.5703125" style="41" bestFit="1" customWidth="1"/>
    <col min="16159" max="16384" width="8.85546875" style="41"/>
  </cols>
  <sheetData>
    <row r="1" spans="1:34" ht="10.9" customHeight="1" x14ac:dyDescent="0.25">
      <c r="M1" s="41"/>
      <c r="N1" s="41"/>
      <c r="O1" s="41"/>
      <c r="U1" s="41"/>
    </row>
    <row r="2" spans="1:34" ht="11.65" customHeight="1" x14ac:dyDescent="0.25">
      <c r="M2" s="41"/>
      <c r="N2" s="41"/>
      <c r="O2" s="41"/>
      <c r="U2" s="41"/>
    </row>
    <row r="3" spans="1:34" ht="11.65" customHeight="1" x14ac:dyDescent="0.25">
      <c r="M3" s="41"/>
      <c r="N3" s="41"/>
      <c r="O3" s="41"/>
      <c r="U3" s="41"/>
      <c r="V3" s="39"/>
      <c r="W3" s="39"/>
      <c r="X3" s="39"/>
      <c r="Y3" s="39"/>
      <c r="Z3" s="39"/>
      <c r="AA3" s="39"/>
      <c r="AB3" s="39"/>
      <c r="AC3" s="39"/>
    </row>
    <row r="4" spans="1:34" s="43" customFormat="1" ht="29.85" customHeight="1" x14ac:dyDescent="0.25">
      <c r="A4" s="226" t="s">
        <v>189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42"/>
      <c r="AG4" s="43" t="s">
        <v>0</v>
      </c>
      <c r="AH4" s="43" t="s">
        <v>0</v>
      </c>
    </row>
    <row r="5" spans="1:34" s="51" customFormat="1" ht="49.7" customHeight="1" x14ac:dyDescent="0.25">
      <c r="A5" s="48"/>
      <c r="B5" s="215" t="s">
        <v>1</v>
      </c>
      <c r="C5" s="215"/>
      <c r="D5" s="215" t="s">
        <v>2</v>
      </c>
      <c r="E5" s="215"/>
      <c r="F5" s="48" t="s">
        <v>187</v>
      </c>
      <c r="G5" s="216" t="s">
        <v>191</v>
      </c>
      <c r="H5" s="216"/>
      <c r="I5" s="215" t="s">
        <v>298</v>
      </c>
      <c r="J5" s="215"/>
      <c r="K5" s="217" t="s">
        <v>299</v>
      </c>
      <c r="L5" s="217"/>
      <c r="M5" s="93" t="s">
        <v>174</v>
      </c>
      <c r="N5" s="227" t="s">
        <v>3</v>
      </c>
      <c r="O5" s="227"/>
      <c r="P5" s="225" t="s">
        <v>4</v>
      </c>
      <c r="Q5" s="225"/>
      <c r="R5" s="224" t="s">
        <v>200</v>
      </c>
      <c r="S5" s="224"/>
      <c r="T5" s="224"/>
      <c r="U5" s="225" t="s">
        <v>5</v>
      </c>
      <c r="V5" s="225"/>
      <c r="W5" s="98" t="s">
        <v>6</v>
      </c>
      <c r="X5" s="225" t="s">
        <v>75</v>
      </c>
      <c r="Y5" s="225"/>
      <c r="Z5" s="225"/>
      <c r="AA5" s="225"/>
      <c r="AB5" s="225"/>
      <c r="AC5" s="225"/>
      <c r="AD5" s="50"/>
    </row>
    <row r="6" spans="1:34" s="53" customFormat="1" ht="94.5" customHeight="1" x14ac:dyDescent="0.25">
      <c r="A6" s="29" t="s">
        <v>253</v>
      </c>
      <c r="B6" s="29" t="s">
        <v>7</v>
      </c>
      <c r="C6" s="29" t="s">
        <v>8</v>
      </c>
      <c r="D6" s="29" t="s">
        <v>141</v>
      </c>
      <c r="E6" s="29" t="s">
        <v>157</v>
      </c>
      <c r="F6" s="52" t="s">
        <v>242</v>
      </c>
      <c r="G6" s="52" t="s">
        <v>321</v>
      </c>
      <c r="H6" s="52" t="s">
        <v>256</v>
      </c>
      <c r="I6" s="29" t="s">
        <v>250</v>
      </c>
      <c r="J6" s="29" t="s">
        <v>148</v>
      </c>
      <c r="K6" s="94" t="s">
        <v>9</v>
      </c>
      <c r="L6" s="145" t="s">
        <v>235</v>
      </c>
      <c r="M6" s="95" t="s">
        <v>168</v>
      </c>
      <c r="N6" s="196" t="s">
        <v>236</v>
      </c>
      <c r="O6" s="196" t="s">
        <v>204</v>
      </c>
      <c r="P6" s="98" t="s">
        <v>146</v>
      </c>
      <c r="Q6" s="98" t="s">
        <v>147</v>
      </c>
      <c r="R6" s="98" t="s">
        <v>257</v>
      </c>
      <c r="S6" s="98" t="s">
        <v>258</v>
      </c>
      <c r="T6" s="98" t="s">
        <v>249</v>
      </c>
      <c r="U6" s="98" t="s">
        <v>11</v>
      </c>
      <c r="V6" s="98" t="s">
        <v>12</v>
      </c>
      <c r="W6" s="99" t="s">
        <v>198</v>
      </c>
      <c r="X6" s="98" t="s">
        <v>13</v>
      </c>
      <c r="Y6" s="98" t="s">
        <v>14</v>
      </c>
      <c r="Z6" s="98" t="s">
        <v>15</v>
      </c>
      <c r="AA6" s="98" t="s">
        <v>16</v>
      </c>
      <c r="AB6" s="99" t="s">
        <v>193</v>
      </c>
      <c r="AC6" s="99" t="s">
        <v>244</v>
      </c>
    </row>
    <row r="7" spans="1:34" ht="19.5" customHeight="1" x14ac:dyDescent="0.25">
      <c r="A7" s="54"/>
      <c r="B7" s="55"/>
      <c r="C7" s="55"/>
      <c r="D7" s="56"/>
      <c r="E7" s="57"/>
      <c r="F7" s="57"/>
      <c r="G7" s="58"/>
      <c r="H7" s="58"/>
      <c r="I7" s="59"/>
      <c r="J7" s="59"/>
      <c r="K7" s="69">
        <f>I7+J7</f>
        <v>0</v>
      </c>
      <c r="L7" s="70" t="str">
        <f>IF(K7&gt;0,IF(K7&gt;(H7-G7+1),"Errore n. Giorni! MAX 366",IF((H7-G7+1)=K7,"ok","")),"")</f>
        <v/>
      </c>
      <c r="M7" s="100" t="str">
        <f>IF(K7&gt;0,(H7-G7+1)-J7,"")</f>
        <v/>
      </c>
      <c r="N7" s="60"/>
      <c r="O7" s="61" t="s">
        <v>20</v>
      </c>
      <c r="P7" s="71">
        <f>IF(I7&gt;0,49.2,0)</f>
        <v>0</v>
      </c>
      <c r="Q7" s="72">
        <f>IF(J7&gt;0,35.71,0)</f>
        <v>0</v>
      </c>
      <c r="R7" s="72">
        <f>ROUND(I7*P7,2)</f>
        <v>0</v>
      </c>
      <c r="S7" s="72">
        <f>ROUND(J7*Q7,2)</f>
        <v>0</v>
      </c>
      <c r="T7" s="73">
        <f>ROUND(R7+S7,2)</f>
        <v>0</v>
      </c>
      <c r="U7" s="74">
        <f>IF(N7=0,0,IF((N7&lt;5000),5000,N7))</f>
        <v>0</v>
      </c>
      <c r="V7" s="75">
        <f>IF(U7=0,0,ROUND((U7-5000)/(20000-5000),2))</f>
        <v>0</v>
      </c>
      <c r="W7" s="62">
        <f>IF(O7="NO",0,IF(O7="SI",17.06,0))</f>
        <v>0</v>
      </c>
      <c r="X7" s="75">
        <f>IF(I7&gt;0,ROUND((V7*(P7-W7)+W7),2),0)</f>
        <v>0</v>
      </c>
      <c r="Y7" s="76">
        <f>IF(I7&gt;0,ROUND(P7-X7,2),0)</f>
        <v>0</v>
      </c>
      <c r="Z7" s="75">
        <f>IF(J7&gt;0,(ROUND((V7*(Q7-W7)+W7),2)),0)</f>
        <v>0</v>
      </c>
      <c r="AA7" s="76">
        <f>IF(J7&gt;0,(ROUND(Q7-Z7,2)),0)</f>
        <v>0</v>
      </c>
      <c r="AB7" s="77">
        <f>ROUND((X7*I7)+(Z7*J7),2)</f>
        <v>0</v>
      </c>
      <c r="AC7" s="81">
        <f>IF(K7&gt;0,IF(N7="","Inserire Isee in colonna N",ROUND((Y7*I7)+(AA7*J7),2)),0)</f>
        <v>0</v>
      </c>
      <c r="AD7" s="78"/>
    </row>
    <row r="8" spans="1:34" ht="15.75" x14ac:dyDescent="0.25">
      <c r="A8" s="54"/>
      <c r="B8" s="55"/>
      <c r="C8" s="55"/>
      <c r="D8" s="56"/>
      <c r="E8" s="57"/>
      <c r="F8" s="57"/>
      <c r="G8" s="58"/>
      <c r="H8" s="58"/>
      <c r="I8" s="59"/>
      <c r="J8" s="59"/>
      <c r="K8" s="69">
        <f t="shared" ref="K8:K71" si="0">I8+J8</f>
        <v>0</v>
      </c>
      <c r="L8" s="70" t="str">
        <f t="shared" ref="L8:L71" si="1">IF(K8&gt;0,IF(K8&gt;(H8-G8+1),"Errore n. Giorni! MAX 366",IF((H8-G8+1)=K8,"ok","")),"")</f>
        <v/>
      </c>
      <c r="M8" s="100" t="str">
        <f t="shared" ref="M8:M71" si="2">IF(K8&gt;0,(H8-G8+1)-J8,"")</f>
        <v/>
      </c>
      <c r="N8" s="60"/>
      <c r="O8" s="61" t="s">
        <v>20</v>
      </c>
      <c r="P8" s="71">
        <f t="shared" ref="P8:P70" si="3">IF(I8&gt;0,49.2,0)</f>
        <v>0</v>
      </c>
      <c r="Q8" s="72">
        <f t="shared" ref="Q8:Q70" si="4">IF(J8&gt;0,35.71,0)</f>
        <v>0</v>
      </c>
      <c r="R8" s="72">
        <f t="shared" ref="R8:R71" si="5">ROUND(I8*P8,2)</f>
        <v>0</v>
      </c>
      <c r="S8" s="72">
        <f t="shared" ref="S8:S71" si="6">ROUND(J8*Q8,2)</f>
        <v>0</v>
      </c>
      <c r="T8" s="73">
        <f t="shared" ref="T8:T71" si="7">ROUND(R8+S8,2)</f>
        <v>0</v>
      </c>
      <c r="U8" s="74">
        <f t="shared" ref="U8:U71" si="8">IF(N8=0,0,IF((N8&lt;5000),5000,N8))</f>
        <v>0</v>
      </c>
      <c r="V8" s="75">
        <f t="shared" ref="V8:V71" si="9">IF(U8=0,0,ROUND((U8-5000)/(20000-5000),2))</f>
        <v>0</v>
      </c>
      <c r="W8" s="62">
        <f t="shared" ref="W8:W71" si="10">IF(O8="NO",0,IF(O8="SI",17.06,0))</f>
        <v>0</v>
      </c>
      <c r="X8" s="75">
        <f t="shared" ref="X8:X70" si="11">IF(I8&gt;0,ROUND((V8*(P8-W8)+W8),2),0)</f>
        <v>0</v>
      </c>
      <c r="Y8" s="76">
        <f t="shared" ref="Y8:Y70" si="12">IF(I8&gt;0,ROUND(P8-X8,2),0)</f>
        <v>0</v>
      </c>
      <c r="Z8" s="75">
        <f t="shared" ref="Z8:Z70" si="13">IF(J8&gt;0,(ROUND((V8*(Q8-W8)+W8),2)),0)</f>
        <v>0</v>
      </c>
      <c r="AA8" s="76">
        <f t="shared" ref="AA8:AA70" si="14">IF(J8&gt;0,(ROUND(Q8-Z8,2)),0)</f>
        <v>0</v>
      </c>
      <c r="AB8" s="77">
        <f t="shared" ref="AB8:AB71" si="15">ROUND((X8*I8)+(Z8*J8),2)</f>
        <v>0</v>
      </c>
      <c r="AC8" s="81">
        <f t="shared" ref="AC8:AC71" si="16">IF(K8&gt;0,IF(N8="","Inserire Isee in colonna N",ROUND((Y8*I8)+(AA8*J8),2)),0)</f>
        <v>0</v>
      </c>
      <c r="AD8" s="78"/>
      <c r="AE8" s="64"/>
    </row>
    <row r="9" spans="1:34" ht="15.75" x14ac:dyDescent="0.25">
      <c r="A9" s="54"/>
      <c r="B9" s="55"/>
      <c r="C9" s="55"/>
      <c r="D9" s="56"/>
      <c r="E9" s="57"/>
      <c r="F9" s="57"/>
      <c r="G9" s="58"/>
      <c r="H9" s="58"/>
      <c r="I9" s="59"/>
      <c r="J9" s="59"/>
      <c r="K9" s="69">
        <f t="shared" si="0"/>
        <v>0</v>
      </c>
      <c r="L9" s="70" t="str">
        <f t="shared" si="1"/>
        <v/>
      </c>
      <c r="M9" s="100" t="str">
        <f t="shared" si="2"/>
        <v/>
      </c>
      <c r="N9" s="60"/>
      <c r="O9" s="61" t="s">
        <v>20</v>
      </c>
      <c r="P9" s="71">
        <f t="shared" si="3"/>
        <v>0</v>
      </c>
      <c r="Q9" s="72">
        <f t="shared" si="4"/>
        <v>0</v>
      </c>
      <c r="R9" s="72">
        <f t="shared" si="5"/>
        <v>0</v>
      </c>
      <c r="S9" s="72">
        <f t="shared" si="6"/>
        <v>0</v>
      </c>
      <c r="T9" s="73">
        <f t="shared" si="7"/>
        <v>0</v>
      </c>
      <c r="U9" s="74">
        <f t="shared" si="8"/>
        <v>0</v>
      </c>
      <c r="V9" s="75">
        <f t="shared" si="9"/>
        <v>0</v>
      </c>
      <c r="W9" s="62">
        <f t="shared" si="10"/>
        <v>0</v>
      </c>
      <c r="X9" s="75">
        <f t="shared" si="11"/>
        <v>0</v>
      </c>
      <c r="Y9" s="76">
        <f t="shared" si="12"/>
        <v>0</v>
      </c>
      <c r="Z9" s="75">
        <f t="shared" si="13"/>
        <v>0</v>
      </c>
      <c r="AA9" s="76">
        <f t="shared" si="14"/>
        <v>0</v>
      </c>
      <c r="AB9" s="77">
        <f t="shared" si="15"/>
        <v>0</v>
      </c>
      <c r="AC9" s="81">
        <f t="shared" si="16"/>
        <v>0</v>
      </c>
      <c r="AD9" s="78"/>
    </row>
    <row r="10" spans="1:34" ht="15.75" x14ac:dyDescent="0.25">
      <c r="A10" s="54"/>
      <c r="B10" s="55"/>
      <c r="C10" s="55"/>
      <c r="D10" s="56"/>
      <c r="E10" s="57"/>
      <c r="F10" s="57"/>
      <c r="G10" s="58"/>
      <c r="H10" s="58"/>
      <c r="I10" s="59"/>
      <c r="J10" s="59"/>
      <c r="K10" s="69">
        <f t="shared" si="0"/>
        <v>0</v>
      </c>
      <c r="L10" s="70" t="str">
        <f t="shared" si="1"/>
        <v/>
      </c>
      <c r="M10" s="100" t="str">
        <f t="shared" si="2"/>
        <v/>
      </c>
      <c r="N10" s="60"/>
      <c r="O10" s="61" t="s">
        <v>20</v>
      </c>
      <c r="P10" s="71">
        <f t="shared" si="3"/>
        <v>0</v>
      </c>
      <c r="Q10" s="72">
        <f t="shared" si="4"/>
        <v>0</v>
      </c>
      <c r="R10" s="72">
        <f t="shared" si="5"/>
        <v>0</v>
      </c>
      <c r="S10" s="72">
        <f t="shared" si="6"/>
        <v>0</v>
      </c>
      <c r="T10" s="73">
        <f t="shared" si="7"/>
        <v>0</v>
      </c>
      <c r="U10" s="74">
        <f t="shared" si="8"/>
        <v>0</v>
      </c>
      <c r="V10" s="75">
        <f t="shared" si="9"/>
        <v>0</v>
      </c>
      <c r="W10" s="62">
        <f t="shared" si="10"/>
        <v>0</v>
      </c>
      <c r="X10" s="75">
        <f t="shared" si="11"/>
        <v>0</v>
      </c>
      <c r="Y10" s="76">
        <f t="shared" si="12"/>
        <v>0</v>
      </c>
      <c r="Z10" s="75">
        <f t="shared" si="13"/>
        <v>0</v>
      </c>
      <c r="AA10" s="76">
        <f t="shared" si="14"/>
        <v>0</v>
      </c>
      <c r="AB10" s="77">
        <f t="shared" si="15"/>
        <v>0</v>
      </c>
      <c r="AC10" s="81">
        <f t="shared" si="16"/>
        <v>0</v>
      </c>
      <c r="AD10" s="78"/>
      <c r="AE10" s="64"/>
    </row>
    <row r="11" spans="1:34" ht="15.75" x14ac:dyDescent="0.25">
      <c r="A11" s="54"/>
      <c r="B11" s="55"/>
      <c r="C11" s="55"/>
      <c r="D11" s="56"/>
      <c r="E11" s="57"/>
      <c r="F11" s="57"/>
      <c r="G11" s="58"/>
      <c r="H11" s="58"/>
      <c r="I11" s="59"/>
      <c r="J11" s="59"/>
      <c r="K11" s="69">
        <f t="shared" si="0"/>
        <v>0</v>
      </c>
      <c r="L11" s="70" t="str">
        <f t="shared" si="1"/>
        <v/>
      </c>
      <c r="M11" s="100" t="str">
        <f t="shared" si="2"/>
        <v/>
      </c>
      <c r="N11" s="60"/>
      <c r="O11" s="61" t="s">
        <v>20</v>
      </c>
      <c r="P11" s="71">
        <f t="shared" si="3"/>
        <v>0</v>
      </c>
      <c r="Q11" s="72">
        <f t="shared" si="4"/>
        <v>0</v>
      </c>
      <c r="R11" s="72">
        <f t="shared" si="5"/>
        <v>0</v>
      </c>
      <c r="S11" s="72">
        <f t="shared" si="6"/>
        <v>0</v>
      </c>
      <c r="T11" s="73">
        <f t="shared" si="7"/>
        <v>0</v>
      </c>
      <c r="U11" s="74">
        <f t="shared" si="8"/>
        <v>0</v>
      </c>
      <c r="V11" s="75">
        <f t="shared" si="9"/>
        <v>0</v>
      </c>
      <c r="W11" s="62">
        <f t="shared" si="10"/>
        <v>0</v>
      </c>
      <c r="X11" s="75">
        <f t="shared" si="11"/>
        <v>0</v>
      </c>
      <c r="Y11" s="76">
        <f t="shared" si="12"/>
        <v>0</v>
      </c>
      <c r="Z11" s="75">
        <f t="shared" si="13"/>
        <v>0</v>
      </c>
      <c r="AA11" s="76">
        <f t="shared" si="14"/>
        <v>0</v>
      </c>
      <c r="AB11" s="77">
        <f t="shared" si="15"/>
        <v>0</v>
      </c>
      <c r="AC11" s="81">
        <f t="shared" si="16"/>
        <v>0</v>
      </c>
      <c r="AD11" s="78"/>
    </row>
    <row r="12" spans="1:34" ht="15.75" x14ac:dyDescent="0.25">
      <c r="A12" s="54"/>
      <c r="B12" s="55"/>
      <c r="C12" s="55"/>
      <c r="D12" s="56"/>
      <c r="E12" s="57"/>
      <c r="F12" s="57"/>
      <c r="G12" s="58"/>
      <c r="H12" s="58"/>
      <c r="I12" s="59"/>
      <c r="J12" s="59"/>
      <c r="K12" s="69">
        <f t="shared" si="0"/>
        <v>0</v>
      </c>
      <c r="L12" s="70" t="str">
        <f t="shared" si="1"/>
        <v/>
      </c>
      <c r="M12" s="100" t="str">
        <f t="shared" si="2"/>
        <v/>
      </c>
      <c r="N12" s="60"/>
      <c r="O12" s="61" t="s">
        <v>20</v>
      </c>
      <c r="P12" s="71">
        <f t="shared" si="3"/>
        <v>0</v>
      </c>
      <c r="Q12" s="72">
        <f t="shared" si="4"/>
        <v>0</v>
      </c>
      <c r="R12" s="72">
        <f t="shared" si="5"/>
        <v>0</v>
      </c>
      <c r="S12" s="72">
        <f t="shared" si="6"/>
        <v>0</v>
      </c>
      <c r="T12" s="73">
        <f t="shared" si="7"/>
        <v>0</v>
      </c>
      <c r="U12" s="74">
        <f t="shared" si="8"/>
        <v>0</v>
      </c>
      <c r="V12" s="75">
        <f t="shared" si="9"/>
        <v>0</v>
      </c>
      <c r="W12" s="62">
        <f t="shared" si="10"/>
        <v>0</v>
      </c>
      <c r="X12" s="75">
        <f t="shared" si="11"/>
        <v>0</v>
      </c>
      <c r="Y12" s="76">
        <f t="shared" si="12"/>
        <v>0</v>
      </c>
      <c r="Z12" s="75">
        <f t="shared" si="13"/>
        <v>0</v>
      </c>
      <c r="AA12" s="76">
        <f t="shared" si="14"/>
        <v>0</v>
      </c>
      <c r="AB12" s="77">
        <f t="shared" si="15"/>
        <v>0</v>
      </c>
      <c r="AC12" s="81">
        <f t="shared" si="16"/>
        <v>0</v>
      </c>
      <c r="AD12" s="78"/>
    </row>
    <row r="13" spans="1:34" ht="15.75" x14ac:dyDescent="0.25">
      <c r="A13" s="54"/>
      <c r="B13" s="55"/>
      <c r="C13" s="55"/>
      <c r="D13" s="56"/>
      <c r="E13" s="57"/>
      <c r="F13" s="57"/>
      <c r="G13" s="58"/>
      <c r="H13" s="58"/>
      <c r="I13" s="59"/>
      <c r="J13" s="59"/>
      <c r="K13" s="69">
        <f t="shared" si="0"/>
        <v>0</v>
      </c>
      <c r="L13" s="70" t="str">
        <f t="shared" si="1"/>
        <v/>
      </c>
      <c r="M13" s="100" t="str">
        <f t="shared" si="2"/>
        <v/>
      </c>
      <c r="N13" s="60"/>
      <c r="O13" s="61" t="s">
        <v>20</v>
      </c>
      <c r="P13" s="71">
        <f t="shared" si="3"/>
        <v>0</v>
      </c>
      <c r="Q13" s="72">
        <f t="shared" si="4"/>
        <v>0</v>
      </c>
      <c r="R13" s="72">
        <f t="shared" si="5"/>
        <v>0</v>
      </c>
      <c r="S13" s="72">
        <f t="shared" si="6"/>
        <v>0</v>
      </c>
      <c r="T13" s="73">
        <f t="shared" si="7"/>
        <v>0</v>
      </c>
      <c r="U13" s="74">
        <f t="shared" si="8"/>
        <v>0</v>
      </c>
      <c r="V13" s="75">
        <f t="shared" si="9"/>
        <v>0</v>
      </c>
      <c r="W13" s="62">
        <f t="shared" si="10"/>
        <v>0</v>
      </c>
      <c r="X13" s="75">
        <f t="shared" si="11"/>
        <v>0</v>
      </c>
      <c r="Y13" s="76">
        <f t="shared" si="12"/>
        <v>0</v>
      </c>
      <c r="Z13" s="75">
        <f t="shared" si="13"/>
        <v>0</v>
      </c>
      <c r="AA13" s="76">
        <f t="shared" si="14"/>
        <v>0</v>
      </c>
      <c r="AB13" s="77">
        <f t="shared" si="15"/>
        <v>0</v>
      </c>
      <c r="AC13" s="81">
        <f t="shared" si="16"/>
        <v>0</v>
      </c>
      <c r="AD13" s="78"/>
    </row>
    <row r="14" spans="1:34" ht="15.75" x14ac:dyDescent="0.25">
      <c r="A14" s="54"/>
      <c r="B14" s="55"/>
      <c r="C14" s="55"/>
      <c r="D14" s="56"/>
      <c r="E14" s="57"/>
      <c r="F14" s="57"/>
      <c r="G14" s="58"/>
      <c r="H14" s="58"/>
      <c r="I14" s="59"/>
      <c r="J14" s="59"/>
      <c r="K14" s="69">
        <f t="shared" si="0"/>
        <v>0</v>
      </c>
      <c r="L14" s="70" t="str">
        <f t="shared" si="1"/>
        <v/>
      </c>
      <c r="M14" s="100" t="str">
        <f t="shared" si="2"/>
        <v/>
      </c>
      <c r="N14" s="60"/>
      <c r="O14" s="61" t="s">
        <v>20</v>
      </c>
      <c r="P14" s="71">
        <f t="shared" si="3"/>
        <v>0</v>
      </c>
      <c r="Q14" s="72">
        <f t="shared" si="4"/>
        <v>0</v>
      </c>
      <c r="R14" s="72">
        <f t="shared" si="5"/>
        <v>0</v>
      </c>
      <c r="S14" s="72">
        <f t="shared" si="6"/>
        <v>0</v>
      </c>
      <c r="T14" s="73">
        <f t="shared" si="7"/>
        <v>0</v>
      </c>
      <c r="U14" s="74">
        <f t="shared" si="8"/>
        <v>0</v>
      </c>
      <c r="V14" s="75">
        <f t="shared" si="9"/>
        <v>0</v>
      </c>
      <c r="W14" s="62">
        <f t="shared" si="10"/>
        <v>0</v>
      </c>
      <c r="X14" s="75">
        <f t="shared" si="11"/>
        <v>0</v>
      </c>
      <c r="Y14" s="76">
        <f t="shared" si="12"/>
        <v>0</v>
      </c>
      <c r="Z14" s="75">
        <f t="shared" si="13"/>
        <v>0</v>
      </c>
      <c r="AA14" s="76">
        <f t="shared" si="14"/>
        <v>0</v>
      </c>
      <c r="AB14" s="77">
        <f t="shared" si="15"/>
        <v>0</v>
      </c>
      <c r="AC14" s="81">
        <f t="shared" si="16"/>
        <v>0</v>
      </c>
      <c r="AD14" s="78"/>
    </row>
    <row r="15" spans="1:34" ht="15.75" x14ac:dyDescent="0.25">
      <c r="A15" s="54"/>
      <c r="B15" s="55"/>
      <c r="C15" s="55"/>
      <c r="D15" s="56"/>
      <c r="E15" s="57"/>
      <c r="F15" s="57"/>
      <c r="G15" s="58"/>
      <c r="H15" s="58"/>
      <c r="I15" s="59"/>
      <c r="J15" s="59"/>
      <c r="K15" s="69">
        <f t="shared" si="0"/>
        <v>0</v>
      </c>
      <c r="L15" s="70" t="str">
        <f t="shared" si="1"/>
        <v/>
      </c>
      <c r="M15" s="100" t="str">
        <f t="shared" si="2"/>
        <v/>
      </c>
      <c r="N15" s="60"/>
      <c r="O15" s="61" t="s">
        <v>20</v>
      </c>
      <c r="P15" s="71">
        <f t="shared" si="3"/>
        <v>0</v>
      </c>
      <c r="Q15" s="72">
        <f t="shared" si="4"/>
        <v>0</v>
      </c>
      <c r="R15" s="72">
        <f t="shared" si="5"/>
        <v>0</v>
      </c>
      <c r="S15" s="72">
        <f t="shared" si="6"/>
        <v>0</v>
      </c>
      <c r="T15" s="73">
        <f t="shared" si="7"/>
        <v>0</v>
      </c>
      <c r="U15" s="74">
        <f t="shared" si="8"/>
        <v>0</v>
      </c>
      <c r="V15" s="75">
        <f t="shared" si="9"/>
        <v>0</v>
      </c>
      <c r="W15" s="62">
        <f t="shared" si="10"/>
        <v>0</v>
      </c>
      <c r="X15" s="75">
        <f t="shared" si="11"/>
        <v>0</v>
      </c>
      <c r="Y15" s="76">
        <f t="shared" si="12"/>
        <v>0</v>
      </c>
      <c r="Z15" s="75">
        <f t="shared" si="13"/>
        <v>0</v>
      </c>
      <c r="AA15" s="76">
        <f t="shared" si="14"/>
        <v>0</v>
      </c>
      <c r="AB15" s="77">
        <f t="shared" si="15"/>
        <v>0</v>
      </c>
      <c r="AC15" s="81">
        <f t="shared" si="16"/>
        <v>0</v>
      </c>
      <c r="AD15" s="78"/>
    </row>
    <row r="16" spans="1:34" ht="15.75" x14ac:dyDescent="0.25">
      <c r="A16" s="54"/>
      <c r="B16" s="55"/>
      <c r="C16" s="55"/>
      <c r="D16" s="56"/>
      <c r="E16" s="57"/>
      <c r="F16" s="57"/>
      <c r="G16" s="58"/>
      <c r="H16" s="58"/>
      <c r="I16" s="59"/>
      <c r="J16" s="59"/>
      <c r="K16" s="69">
        <f t="shared" si="0"/>
        <v>0</v>
      </c>
      <c r="L16" s="70" t="str">
        <f t="shared" si="1"/>
        <v/>
      </c>
      <c r="M16" s="100" t="str">
        <f t="shared" si="2"/>
        <v/>
      </c>
      <c r="N16" s="60"/>
      <c r="O16" s="61" t="s">
        <v>20</v>
      </c>
      <c r="P16" s="71">
        <f t="shared" si="3"/>
        <v>0</v>
      </c>
      <c r="Q16" s="72">
        <f t="shared" si="4"/>
        <v>0</v>
      </c>
      <c r="R16" s="72">
        <f t="shared" si="5"/>
        <v>0</v>
      </c>
      <c r="S16" s="72">
        <f t="shared" si="6"/>
        <v>0</v>
      </c>
      <c r="T16" s="73">
        <f t="shared" si="7"/>
        <v>0</v>
      </c>
      <c r="U16" s="74">
        <f t="shared" si="8"/>
        <v>0</v>
      </c>
      <c r="V16" s="75">
        <f t="shared" si="9"/>
        <v>0</v>
      </c>
      <c r="W16" s="62">
        <f t="shared" si="10"/>
        <v>0</v>
      </c>
      <c r="X16" s="75">
        <f t="shared" si="11"/>
        <v>0</v>
      </c>
      <c r="Y16" s="76">
        <f t="shared" si="12"/>
        <v>0</v>
      </c>
      <c r="Z16" s="75">
        <f t="shared" si="13"/>
        <v>0</v>
      </c>
      <c r="AA16" s="76">
        <f t="shared" si="14"/>
        <v>0</v>
      </c>
      <c r="AB16" s="77">
        <f t="shared" si="15"/>
        <v>0</v>
      </c>
      <c r="AC16" s="81">
        <f t="shared" si="16"/>
        <v>0</v>
      </c>
      <c r="AD16" s="78"/>
    </row>
    <row r="17" spans="1:30" ht="15.75" x14ac:dyDescent="0.25">
      <c r="A17" s="54"/>
      <c r="B17" s="55"/>
      <c r="C17" s="55"/>
      <c r="D17" s="56"/>
      <c r="E17" s="57"/>
      <c r="F17" s="57"/>
      <c r="G17" s="58"/>
      <c r="H17" s="58"/>
      <c r="I17" s="59"/>
      <c r="J17" s="59"/>
      <c r="K17" s="69">
        <f t="shared" si="0"/>
        <v>0</v>
      </c>
      <c r="L17" s="70" t="str">
        <f t="shared" si="1"/>
        <v/>
      </c>
      <c r="M17" s="100" t="str">
        <f t="shared" si="2"/>
        <v/>
      </c>
      <c r="N17" s="60"/>
      <c r="O17" s="61" t="s">
        <v>20</v>
      </c>
      <c r="P17" s="71">
        <f t="shared" si="3"/>
        <v>0</v>
      </c>
      <c r="Q17" s="72">
        <f t="shared" si="4"/>
        <v>0</v>
      </c>
      <c r="R17" s="72">
        <f t="shared" si="5"/>
        <v>0</v>
      </c>
      <c r="S17" s="72">
        <f t="shared" si="6"/>
        <v>0</v>
      </c>
      <c r="T17" s="73">
        <f t="shared" si="7"/>
        <v>0</v>
      </c>
      <c r="U17" s="74">
        <f t="shared" si="8"/>
        <v>0</v>
      </c>
      <c r="V17" s="75">
        <f t="shared" si="9"/>
        <v>0</v>
      </c>
      <c r="W17" s="62">
        <f t="shared" si="10"/>
        <v>0</v>
      </c>
      <c r="X17" s="75">
        <f t="shared" si="11"/>
        <v>0</v>
      </c>
      <c r="Y17" s="76">
        <f t="shared" si="12"/>
        <v>0</v>
      </c>
      <c r="Z17" s="75">
        <f t="shared" si="13"/>
        <v>0</v>
      </c>
      <c r="AA17" s="76">
        <f t="shared" si="14"/>
        <v>0</v>
      </c>
      <c r="AB17" s="77">
        <f t="shared" si="15"/>
        <v>0</v>
      </c>
      <c r="AC17" s="81">
        <f t="shared" si="16"/>
        <v>0</v>
      </c>
      <c r="AD17" s="78"/>
    </row>
    <row r="18" spans="1:30" ht="15.75" x14ac:dyDescent="0.25">
      <c r="A18" s="54"/>
      <c r="B18" s="55"/>
      <c r="C18" s="55"/>
      <c r="D18" s="56"/>
      <c r="E18" s="57"/>
      <c r="F18" s="57"/>
      <c r="G18" s="58"/>
      <c r="H18" s="58"/>
      <c r="I18" s="59"/>
      <c r="J18" s="59"/>
      <c r="K18" s="69">
        <f t="shared" si="0"/>
        <v>0</v>
      </c>
      <c r="L18" s="70" t="str">
        <f t="shared" si="1"/>
        <v/>
      </c>
      <c r="M18" s="100" t="str">
        <f t="shared" si="2"/>
        <v/>
      </c>
      <c r="N18" s="60"/>
      <c r="O18" s="61" t="s">
        <v>20</v>
      </c>
      <c r="P18" s="71">
        <f t="shared" si="3"/>
        <v>0</v>
      </c>
      <c r="Q18" s="72">
        <f t="shared" si="4"/>
        <v>0</v>
      </c>
      <c r="R18" s="72">
        <f t="shared" si="5"/>
        <v>0</v>
      </c>
      <c r="S18" s="72">
        <f t="shared" si="6"/>
        <v>0</v>
      </c>
      <c r="T18" s="73">
        <f t="shared" si="7"/>
        <v>0</v>
      </c>
      <c r="U18" s="74">
        <f t="shared" si="8"/>
        <v>0</v>
      </c>
      <c r="V18" s="75">
        <f t="shared" si="9"/>
        <v>0</v>
      </c>
      <c r="W18" s="62">
        <f t="shared" si="10"/>
        <v>0</v>
      </c>
      <c r="X18" s="75">
        <f t="shared" si="11"/>
        <v>0</v>
      </c>
      <c r="Y18" s="76">
        <f t="shared" si="12"/>
        <v>0</v>
      </c>
      <c r="Z18" s="75">
        <f t="shared" si="13"/>
        <v>0</v>
      </c>
      <c r="AA18" s="76">
        <f t="shared" si="14"/>
        <v>0</v>
      </c>
      <c r="AB18" s="77">
        <f t="shared" si="15"/>
        <v>0</v>
      </c>
      <c r="AC18" s="81">
        <f t="shared" si="16"/>
        <v>0</v>
      </c>
      <c r="AD18" s="78"/>
    </row>
    <row r="19" spans="1:30" ht="15.75" x14ac:dyDescent="0.25">
      <c r="A19" s="54"/>
      <c r="B19" s="55"/>
      <c r="C19" s="55"/>
      <c r="D19" s="56"/>
      <c r="E19" s="57"/>
      <c r="F19" s="57"/>
      <c r="G19" s="58"/>
      <c r="H19" s="58"/>
      <c r="I19" s="59"/>
      <c r="J19" s="59"/>
      <c r="K19" s="69">
        <f t="shared" si="0"/>
        <v>0</v>
      </c>
      <c r="L19" s="70" t="str">
        <f t="shared" si="1"/>
        <v/>
      </c>
      <c r="M19" s="100" t="str">
        <f t="shared" si="2"/>
        <v/>
      </c>
      <c r="N19" s="60"/>
      <c r="O19" s="61" t="s">
        <v>20</v>
      </c>
      <c r="P19" s="71">
        <f t="shared" si="3"/>
        <v>0</v>
      </c>
      <c r="Q19" s="72">
        <f t="shared" si="4"/>
        <v>0</v>
      </c>
      <c r="R19" s="72">
        <f t="shared" si="5"/>
        <v>0</v>
      </c>
      <c r="S19" s="72">
        <f t="shared" si="6"/>
        <v>0</v>
      </c>
      <c r="T19" s="73">
        <f t="shared" si="7"/>
        <v>0</v>
      </c>
      <c r="U19" s="74">
        <f t="shared" si="8"/>
        <v>0</v>
      </c>
      <c r="V19" s="75">
        <f t="shared" si="9"/>
        <v>0</v>
      </c>
      <c r="W19" s="62">
        <f t="shared" si="10"/>
        <v>0</v>
      </c>
      <c r="X19" s="75">
        <f t="shared" si="11"/>
        <v>0</v>
      </c>
      <c r="Y19" s="76">
        <f t="shared" si="12"/>
        <v>0</v>
      </c>
      <c r="Z19" s="75">
        <f t="shared" si="13"/>
        <v>0</v>
      </c>
      <c r="AA19" s="76">
        <f t="shared" si="14"/>
        <v>0</v>
      </c>
      <c r="AB19" s="77">
        <f t="shared" si="15"/>
        <v>0</v>
      </c>
      <c r="AC19" s="81">
        <f t="shared" si="16"/>
        <v>0</v>
      </c>
      <c r="AD19" s="78"/>
    </row>
    <row r="20" spans="1:30" ht="15.75" x14ac:dyDescent="0.25">
      <c r="A20" s="54"/>
      <c r="B20" s="55"/>
      <c r="C20" s="55"/>
      <c r="D20" s="56"/>
      <c r="E20" s="57"/>
      <c r="F20" s="57"/>
      <c r="G20" s="58"/>
      <c r="H20" s="58"/>
      <c r="I20" s="59"/>
      <c r="J20" s="59"/>
      <c r="K20" s="69">
        <f t="shared" si="0"/>
        <v>0</v>
      </c>
      <c r="L20" s="70" t="str">
        <f t="shared" si="1"/>
        <v/>
      </c>
      <c r="M20" s="100" t="str">
        <f t="shared" si="2"/>
        <v/>
      </c>
      <c r="N20" s="60"/>
      <c r="O20" s="61" t="s">
        <v>20</v>
      </c>
      <c r="P20" s="71">
        <f t="shared" si="3"/>
        <v>0</v>
      </c>
      <c r="Q20" s="72">
        <f t="shared" si="4"/>
        <v>0</v>
      </c>
      <c r="R20" s="72">
        <f t="shared" si="5"/>
        <v>0</v>
      </c>
      <c r="S20" s="72">
        <f t="shared" si="6"/>
        <v>0</v>
      </c>
      <c r="T20" s="73">
        <f t="shared" si="7"/>
        <v>0</v>
      </c>
      <c r="U20" s="74">
        <f t="shared" si="8"/>
        <v>0</v>
      </c>
      <c r="V20" s="75">
        <f t="shared" si="9"/>
        <v>0</v>
      </c>
      <c r="W20" s="62">
        <f t="shared" si="10"/>
        <v>0</v>
      </c>
      <c r="X20" s="75">
        <f t="shared" si="11"/>
        <v>0</v>
      </c>
      <c r="Y20" s="76">
        <f t="shared" si="12"/>
        <v>0</v>
      </c>
      <c r="Z20" s="75">
        <f t="shared" si="13"/>
        <v>0</v>
      </c>
      <c r="AA20" s="76">
        <f t="shared" si="14"/>
        <v>0</v>
      </c>
      <c r="AB20" s="77">
        <f t="shared" si="15"/>
        <v>0</v>
      </c>
      <c r="AC20" s="81">
        <f t="shared" si="16"/>
        <v>0</v>
      </c>
      <c r="AD20" s="78"/>
    </row>
    <row r="21" spans="1:30" ht="15.75" x14ac:dyDescent="0.25">
      <c r="A21" s="54"/>
      <c r="B21" s="55"/>
      <c r="C21" s="55"/>
      <c r="D21" s="56"/>
      <c r="E21" s="57"/>
      <c r="F21" s="57"/>
      <c r="G21" s="58"/>
      <c r="H21" s="58"/>
      <c r="I21" s="59"/>
      <c r="J21" s="59"/>
      <c r="K21" s="69">
        <f t="shared" si="0"/>
        <v>0</v>
      </c>
      <c r="L21" s="70" t="str">
        <f t="shared" si="1"/>
        <v/>
      </c>
      <c r="M21" s="100" t="str">
        <f t="shared" si="2"/>
        <v/>
      </c>
      <c r="N21" s="60"/>
      <c r="O21" s="61" t="s">
        <v>20</v>
      </c>
      <c r="P21" s="71">
        <f t="shared" si="3"/>
        <v>0</v>
      </c>
      <c r="Q21" s="72">
        <f t="shared" si="4"/>
        <v>0</v>
      </c>
      <c r="R21" s="72">
        <f t="shared" si="5"/>
        <v>0</v>
      </c>
      <c r="S21" s="72">
        <f t="shared" si="6"/>
        <v>0</v>
      </c>
      <c r="T21" s="73">
        <f t="shared" si="7"/>
        <v>0</v>
      </c>
      <c r="U21" s="74">
        <f t="shared" si="8"/>
        <v>0</v>
      </c>
      <c r="V21" s="75">
        <f t="shared" si="9"/>
        <v>0</v>
      </c>
      <c r="W21" s="62">
        <f t="shared" si="10"/>
        <v>0</v>
      </c>
      <c r="X21" s="75">
        <f t="shared" si="11"/>
        <v>0</v>
      </c>
      <c r="Y21" s="76">
        <f t="shared" si="12"/>
        <v>0</v>
      </c>
      <c r="Z21" s="75">
        <f t="shared" si="13"/>
        <v>0</v>
      </c>
      <c r="AA21" s="76">
        <f t="shared" si="14"/>
        <v>0</v>
      </c>
      <c r="AB21" s="77">
        <f t="shared" si="15"/>
        <v>0</v>
      </c>
      <c r="AC21" s="81">
        <f t="shared" si="16"/>
        <v>0</v>
      </c>
      <c r="AD21" s="78"/>
    </row>
    <row r="22" spans="1:30" ht="15.75" x14ac:dyDescent="0.25">
      <c r="A22" s="54"/>
      <c r="B22" s="55"/>
      <c r="C22" s="55"/>
      <c r="D22" s="56"/>
      <c r="E22" s="57"/>
      <c r="F22" s="57"/>
      <c r="G22" s="58"/>
      <c r="H22" s="58"/>
      <c r="I22" s="59"/>
      <c r="J22" s="59"/>
      <c r="K22" s="69">
        <f t="shared" si="0"/>
        <v>0</v>
      </c>
      <c r="L22" s="70" t="str">
        <f t="shared" si="1"/>
        <v/>
      </c>
      <c r="M22" s="100" t="str">
        <f t="shared" si="2"/>
        <v/>
      </c>
      <c r="N22" s="60"/>
      <c r="O22" s="61" t="s">
        <v>20</v>
      </c>
      <c r="P22" s="71">
        <f t="shared" si="3"/>
        <v>0</v>
      </c>
      <c r="Q22" s="72">
        <f t="shared" si="4"/>
        <v>0</v>
      </c>
      <c r="R22" s="72">
        <f t="shared" si="5"/>
        <v>0</v>
      </c>
      <c r="S22" s="72">
        <f t="shared" si="6"/>
        <v>0</v>
      </c>
      <c r="T22" s="73">
        <f t="shared" si="7"/>
        <v>0</v>
      </c>
      <c r="U22" s="74">
        <f t="shared" si="8"/>
        <v>0</v>
      </c>
      <c r="V22" s="75">
        <f t="shared" si="9"/>
        <v>0</v>
      </c>
      <c r="W22" s="62">
        <f t="shared" si="10"/>
        <v>0</v>
      </c>
      <c r="X22" s="75">
        <f t="shared" si="11"/>
        <v>0</v>
      </c>
      <c r="Y22" s="76">
        <f t="shared" si="12"/>
        <v>0</v>
      </c>
      <c r="Z22" s="75">
        <f t="shared" si="13"/>
        <v>0</v>
      </c>
      <c r="AA22" s="76">
        <f t="shared" si="14"/>
        <v>0</v>
      </c>
      <c r="AB22" s="77">
        <f t="shared" si="15"/>
        <v>0</v>
      </c>
      <c r="AC22" s="81">
        <f t="shared" si="16"/>
        <v>0</v>
      </c>
      <c r="AD22" s="78"/>
    </row>
    <row r="23" spans="1:30" ht="15.75" x14ac:dyDescent="0.25">
      <c r="A23" s="54"/>
      <c r="B23" s="55"/>
      <c r="C23" s="55"/>
      <c r="D23" s="56"/>
      <c r="E23" s="57"/>
      <c r="F23" s="57"/>
      <c r="G23" s="58"/>
      <c r="H23" s="58"/>
      <c r="I23" s="59"/>
      <c r="J23" s="59"/>
      <c r="K23" s="69">
        <f t="shared" si="0"/>
        <v>0</v>
      </c>
      <c r="L23" s="70" t="str">
        <f t="shared" si="1"/>
        <v/>
      </c>
      <c r="M23" s="100" t="str">
        <f t="shared" si="2"/>
        <v/>
      </c>
      <c r="N23" s="60"/>
      <c r="O23" s="61" t="s">
        <v>20</v>
      </c>
      <c r="P23" s="71">
        <f t="shared" si="3"/>
        <v>0</v>
      </c>
      <c r="Q23" s="72">
        <f t="shared" si="4"/>
        <v>0</v>
      </c>
      <c r="R23" s="72">
        <f t="shared" si="5"/>
        <v>0</v>
      </c>
      <c r="S23" s="72">
        <f t="shared" si="6"/>
        <v>0</v>
      </c>
      <c r="T23" s="73">
        <f t="shared" si="7"/>
        <v>0</v>
      </c>
      <c r="U23" s="74">
        <f t="shared" si="8"/>
        <v>0</v>
      </c>
      <c r="V23" s="75">
        <f t="shared" si="9"/>
        <v>0</v>
      </c>
      <c r="W23" s="62">
        <f t="shared" si="10"/>
        <v>0</v>
      </c>
      <c r="X23" s="75">
        <f t="shared" si="11"/>
        <v>0</v>
      </c>
      <c r="Y23" s="76">
        <f t="shared" si="12"/>
        <v>0</v>
      </c>
      <c r="Z23" s="75">
        <f t="shared" si="13"/>
        <v>0</v>
      </c>
      <c r="AA23" s="76">
        <f t="shared" si="14"/>
        <v>0</v>
      </c>
      <c r="AB23" s="77">
        <f t="shared" si="15"/>
        <v>0</v>
      </c>
      <c r="AC23" s="81">
        <f t="shared" si="16"/>
        <v>0</v>
      </c>
      <c r="AD23" s="78"/>
    </row>
    <row r="24" spans="1:30" ht="15.75" x14ac:dyDescent="0.25">
      <c r="A24" s="54"/>
      <c r="B24" s="55"/>
      <c r="C24" s="55"/>
      <c r="D24" s="56"/>
      <c r="E24" s="57"/>
      <c r="F24" s="57"/>
      <c r="G24" s="58"/>
      <c r="H24" s="58"/>
      <c r="I24" s="59"/>
      <c r="J24" s="59"/>
      <c r="K24" s="69">
        <f t="shared" si="0"/>
        <v>0</v>
      </c>
      <c r="L24" s="70" t="str">
        <f t="shared" si="1"/>
        <v/>
      </c>
      <c r="M24" s="100" t="str">
        <f t="shared" si="2"/>
        <v/>
      </c>
      <c r="N24" s="60"/>
      <c r="O24" s="61" t="s">
        <v>20</v>
      </c>
      <c r="P24" s="71">
        <f t="shared" si="3"/>
        <v>0</v>
      </c>
      <c r="Q24" s="72">
        <f t="shared" si="4"/>
        <v>0</v>
      </c>
      <c r="R24" s="72">
        <f t="shared" si="5"/>
        <v>0</v>
      </c>
      <c r="S24" s="72">
        <f t="shared" si="6"/>
        <v>0</v>
      </c>
      <c r="T24" s="73">
        <f t="shared" si="7"/>
        <v>0</v>
      </c>
      <c r="U24" s="74">
        <f t="shared" si="8"/>
        <v>0</v>
      </c>
      <c r="V24" s="75">
        <f t="shared" si="9"/>
        <v>0</v>
      </c>
      <c r="W24" s="62">
        <f t="shared" si="10"/>
        <v>0</v>
      </c>
      <c r="X24" s="75">
        <f t="shared" si="11"/>
        <v>0</v>
      </c>
      <c r="Y24" s="76">
        <f t="shared" si="12"/>
        <v>0</v>
      </c>
      <c r="Z24" s="75">
        <f t="shared" si="13"/>
        <v>0</v>
      </c>
      <c r="AA24" s="76">
        <f t="shared" si="14"/>
        <v>0</v>
      </c>
      <c r="AB24" s="77">
        <f t="shared" si="15"/>
        <v>0</v>
      </c>
      <c r="AC24" s="81">
        <f t="shared" si="16"/>
        <v>0</v>
      </c>
      <c r="AD24" s="78"/>
    </row>
    <row r="25" spans="1:30" ht="15.75" x14ac:dyDescent="0.25">
      <c r="A25" s="54"/>
      <c r="B25" s="55"/>
      <c r="C25" s="55"/>
      <c r="D25" s="56"/>
      <c r="E25" s="57"/>
      <c r="F25" s="57"/>
      <c r="G25" s="58"/>
      <c r="H25" s="58"/>
      <c r="I25" s="59"/>
      <c r="J25" s="59"/>
      <c r="K25" s="69">
        <f t="shared" si="0"/>
        <v>0</v>
      </c>
      <c r="L25" s="70" t="str">
        <f t="shared" si="1"/>
        <v/>
      </c>
      <c r="M25" s="100" t="str">
        <f t="shared" si="2"/>
        <v/>
      </c>
      <c r="N25" s="60"/>
      <c r="O25" s="61" t="s">
        <v>20</v>
      </c>
      <c r="P25" s="71">
        <f t="shared" si="3"/>
        <v>0</v>
      </c>
      <c r="Q25" s="72">
        <f t="shared" si="4"/>
        <v>0</v>
      </c>
      <c r="R25" s="72">
        <f t="shared" si="5"/>
        <v>0</v>
      </c>
      <c r="S25" s="72">
        <f t="shared" si="6"/>
        <v>0</v>
      </c>
      <c r="T25" s="73">
        <f t="shared" si="7"/>
        <v>0</v>
      </c>
      <c r="U25" s="74">
        <f t="shared" si="8"/>
        <v>0</v>
      </c>
      <c r="V25" s="75">
        <f t="shared" si="9"/>
        <v>0</v>
      </c>
      <c r="W25" s="62">
        <f t="shared" si="10"/>
        <v>0</v>
      </c>
      <c r="X25" s="75">
        <f t="shared" si="11"/>
        <v>0</v>
      </c>
      <c r="Y25" s="76">
        <f t="shared" si="12"/>
        <v>0</v>
      </c>
      <c r="Z25" s="75">
        <f t="shared" si="13"/>
        <v>0</v>
      </c>
      <c r="AA25" s="76">
        <f t="shared" si="14"/>
        <v>0</v>
      </c>
      <c r="AB25" s="77">
        <f t="shared" si="15"/>
        <v>0</v>
      </c>
      <c r="AC25" s="81">
        <f t="shared" si="16"/>
        <v>0</v>
      </c>
      <c r="AD25" s="78"/>
    </row>
    <row r="26" spans="1:30" ht="15.75" x14ac:dyDescent="0.25">
      <c r="A26" s="54"/>
      <c r="B26" s="55"/>
      <c r="C26" s="55"/>
      <c r="D26" s="56"/>
      <c r="E26" s="57"/>
      <c r="F26" s="57"/>
      <c r="G26" s="58"/>
      <c r="H26" s="58"/>
      <c r="I26" s="59"/>
      <c r="J26" s="59"/>
      <c r="K26" s="69">
        <f t="shared" si="0"/>
        <v>0</v>
      </c>
      <c r="L26" s="70" t="str">
        <f t="shared" si="1"/>
        <v/>
      </c>
      <c r="M26" s="100" t="str">
        <f t="shared" si="2"/>
        <v/>
      </c>
      <c r="N26" s="60"/>
      <c r="O26" s="61" t="s">
        <v>20</v>
      </c>
      <c r="P26" s="71">
        <f t="shared" si="3"/>
        <v>0</v>
      </c>
      <c r="Q26" s="72">
        <f t="shared" si="4"/>
        <v>0</v>
      </c>
      <c r="R26" s="72">
        <f t="shared" si="5"/>
        <v>0</v>
      </c>
      <c r="S26" s="72">
        <f t="shared" si="6"/>
        <v>0</v>
      </c>
      <c r="T26" s="73">
        <f t="shared" si="7"/>
        <v>0</v>
      </c>
      <c r="U26" s="74">
        <f t="shared" si="8"/>
        <v>0</v>
      </c>
      <c r="V26" s="75">
        <f t="shared" si="9"/>
        <v>0</v>
      </c>
      <c r="W26" s="62">
        <f t="shared" si="10"/>
        <v>0</v>
      </c>
      <c r="X26" s="75">
        <f t="shared" si="11"/>
        <v>0</v>
      </c>
      <c r="Y26" s="76">
        <f t="shared" si="12"/>
        <v>0</v>
      </c>
      <c r="Z26" s="75">
        <f t="shared" si="13"/>
        <v>0</v>
      </c>
      <c r="AA26" s="76">
        <f t="shared" si="14"/>
        <v>0</v>
      </c>
      <c r="AB26" s="77">
        <f t="shared" si="15"/>
        <v>0</v>
      </c>
      <c r="AC26" s="81">
        <f t="shared" si="16"/>
        <v>0</v>
      </c>
      <c r="AD26" s="78"/>
    </row>
    <row r="27" spans="1:30" ht="15.75" x14ac:dyDescent="0.25">
      <c r="A27" s="54"/>
      <c r="B27" s="55"/>
      <c r="C27" s="55"/>
      <c r="D27" s="56"/>
      <c r="E27" s="57"/>
      <c r="F27" s="57"/>
      <c r="G27" s="58"/>
      <c r="H27" s="58"/>
      <c r="I27" s="59"/>
      <c r="J27" s="59"/>
      <c r="K27" s="69">
        <f t="shared" si="0"/>
        <v>0</v>
      </c>
      <c r="L27" s="70" t="str">
        <f t="shared" si="1"/>
        <v/>
      </c>
      <c r="M27" s="100" t="str">
        <f t="shared" si="2"/>
        <v/>
      </c>
      <c r="N27" s="60"/>
      <c r="O27" s="61" t="s">
        <v>20</v>
      </c>
      <c r="P27" s="71">
        <f t="shared" si="3"/>
        <v>0</v>
      </c>
      <c r="Q27" s="72">
        <f t="shared" si="4"/>
        <v>0</v>
      </c>
      <c r="R27" s="72">
        <f t="shared" si="5"/>
        <v>0</v>
      </c>
      <c r="S27" s="72">
        <f t="shared" si="6"/>
        <v>0</v>
      </c>
      <c r="T27" s="73">
        <f t="shared" si="7"/>
        <v>0</v>
      </c>
      <c r="U27" s="74">
        <f t="shared" si="8"/>
        <v>0</v>
      </c>
      <c r="V27" s="75">
        <f t="shared" si="9"/>
        <v>0</v>
      </c>
      <c r="W27" s="62">
        <f t="shared" si="10"/>
        <v>0</v>
      </c>
      <c r="X27" s="75">
        <f t="shared" si="11"/>
        <v>0</v>
      </c>
      <c r="Y27" s="76">
        <f t="shared" si="12"/>
        <v>0</v>
      </c>
      <c r="Z27" s="75">
        <f t="shared" si="13"/>
        <v>0</v>
      </c>
      <c r="AA27" s="76">
        <f t="shared" si="14"/>
        <v>0</v>
      </c>
      <c r="AB27" s="77">
        <f t="shared" si="15"/>
        <v>0</v>
      </c>
      <c r="AC27" s="81">
        <f t="shared" si="16"/>
        <v>0</v>
      </c>
      <c r="AD27" s="78"/>
    </row>
    <row r="28" spans="1:30" ht="15.75" x14ac:dyDescent="0.25">
      <c r="A28" s="54"/>
      <c r="B28" s="55"/>
      <c r="C28" s="55"/>
      <c r="D28" s="56"/>
      <c r="E28" s="57"/>
      <c r="F28" s="57"/>
      <c r="G28" s="58"/>
      <c r="H28" s="58"/>
      <c r="I28" s="59"/>
      <c r="J28" s="59"/>
      <c r="K28" s="69">
        <f t="shared" si="0"/>
        <v>0</v>
      </c>
      <c r="L28" s="70" t="str">
        <f t="shared" si="1"/>
        <v/>
      </c>
      <c r="M28" s="100" t="str">
        <f t="shared" si="2"/>
        <v/>
      </c>
      <c r="N28" s="60"/>
      <c r="O28" s="61" t="s">
        <v>20</v>
      </c>
      <c r="P28" s="71">
        <f t="shared" si="3"/>
        <v>0</v>
      </c>
      <c r="Q28" s="72">
        <f t="shared" si="4"/>
        <v>0</v>
      </c>
      <c r="R28" s="72">
        <f t="shared" si="5"/>
        <v>0</v>
      </c>
      <c r="S28" s="72">
        <f t="shared" si="6"/>
        <v>0</v>
      </c>
      <c r="T28" s="73">
        <f t="shared" si="7"/>
        <v>0</v>
      </c>
      <c r="U28" s="74">
        <f t="shared" si="8"/>
        <v>0</v>
      </c>
      <c r="V28" s="75">
        <f t="shared" si="9"/>
        <v>0</v>
      </c>
      <c r="W28" s="62">
        <f t="shared" si="10"/>
        <v>0</v>
      </c>
      <c r="X28" s="75">
        <f t="shared" si="11"/>
        <v>0</v>
      </c>
      <c r="Y28" s="76">
        <f t="shared" si="12"/>
        <v>0</v>
      </c>
      <c r="Z28" s="75">
        <f t="shared" si="13"/>
        <v>0</v>
      </c>
      <c r="AA28" s="76">
        <f t="shared" si="14"/>
        <v>0</v>
      </c>
      <c r="AB28" s="77">
        <f t="shared" si="15"/>
        <v>0</v>
      </c>
      <c r="AC28" s="81">
        <f t="shared" si="16"/>
        <v>0</v>
      </c>
      <c r="AD28" s="78"/>
    </row>
    <row r="29" spans="1:30" ht="15.75" x14ac:dyDescent="0.25">
      <c r="A29" s="54"/>
      <c r="B29" s="55"/>
      <c r="C29" s="55"/>
      <c r="D29" s="56"/>
      <c r="E29" s="57"/>
      <c r="F29" s="57"/>
      <c r="G29" s="58"/>
      <c r="H29" s="58"/>
      <c r="I29" s="59"/>
      <c r="J29" s="59"/>
      <c r="K29" s="69">
        <f t="shared" si="0"/>
        <v>0</v>
      </c>
      <c r="L29" s="70" t="str">
        <f t="shared" si="1"/>
        <v/>
      </c>
      <c r="M29" s="100" t="str">
        <f t="shared" si="2"/>
        <v/>
      </c>
      <c r="N29" s="60"/>
      <c r="O29" s="61" t="s">
        <v>20</v>
      </c>
      <c r="P29" s="71">
        <f t="shared" si="3"/>
        <v>0</v>
      </c>
      <c r="Q29" s="72">
        <f t="shared" si="4"/>
        <v>0</v>
      </c>
      <c r="R29" s="72">
        <f t="shared" si="5"/>
        <v>0</v>
      </c>
      <c r="S29" s="72">
        <f t="shared" si="6"/>
        <v>0</v>
      </c>
      <c r="T29" s="73">
        <f t="shared" si="7"/>
        <v>0</v>
      </c>
      <c r="U29" s="74">
        <f t="shared" si="8"/>
        <v>0</v>
      </c>
      <c r="V29" s="75">
        <f t="shared" si="9"/>
        <v>0</v>
      </c>
      <c r="W29" s="62">
        <f t="shared" si="10"/>
        <v>0</v>
      </c>
      <c r="X29" s="75">
        <f t="shared" si="11"/>
        <v>0</v>
      </c>
      <c r="Y29" s="76">
        <f t="shared" si="12"/>
        <v>0</v>
      </c>
      <c r="Z29" s="75">
        <f t="shared" si="13"/>
        <v>0</v>
      </c>
      <c r="AA29" s="76">
        <f t="shared" si="14"/>
        <v>0</v>
      </c>
      <c r="AB29" s="77">
        <f t="shared" si="15"/>
        <v>0</v>
      </c>
      <c r="AC29" s="81">
        <f t="shared" si="16"/>
        <v>0</v>
      </c>
      <c r="AD29" s="78"/>
    </row>
    <row r="30" spans="1:30" ht="15.75" x14ac:dyDescent="0.25">
      <c r="A30" s="54"/>
      <c r="B30" s="55"/>
      <c r="C30" s="55"/>
      <c r="D30" s="56"/>
      <c r="E30" s="57"/>
      <c r="F30" s="57"/>
      <c r="G30" s="58"/>
      <c r="H30" s="58"/>
      <c r="I30" s="59"/>
      <c r="J30" s="59"/>
      <c r="K30" s="69">
        <f t="shared" si="0"/>
        <v>0</v>
      </c>
      <c r="L30" s="70" t="str">
        <f t="shared" si="1"/>
        <v/>
      </c>
      <c r="M30" s="100" t="str">
        <f t="shared" si="2"/>
        <v/>
      </c>
      <c r="N30" s="60"/>
      <c r="O30" s="61" t="s">
        <v>20</v>
      </c>
      <c r="P30" s="71">
        <f t="shared" si="3"/>
        <v>0</v>
      </c>
      <c r="Q30" s="72">
        <f t="shared" si="4"/>
        <v>0</v>
      </c>
      <c r="R30" s="72">
        <f t="shared" si="5"/>
        <v>0</v>
      </c>
      <c r="S30" s="72">
        <f t="shared" si="6"/>
        <v>0</v>
      </c>
      <c r="T30" s="73">
        <f t="shared" si="7"/>
        <v>0</v>
      </c>
      <c r="U30" s="74">
        <f t="shared" si="8"/>
        <v>0</v>
      </c>
      <c r="V30" s="75">
        <f t="shared" si="9"/>
        <v>0</v>
      </c>
      <c r="W30" s="62">
        <f t="shared" si="10"/>
        <v>0</v>
      </c>
      <c r="X30" s="75">
        <f t="shared" si="11"/>
        <v>0</v>
      </c>
      <c r="Y30" s="76">
        <f t="shared" si="12"/>
        <v>0</v>
      </c>
      <c r="Z30" s="75">
        <f t="shared" si="13"/>
        <v>0</v>
      </c>
      <c r="AA30" s="76">
        <f t="shared" si="14"/>
        <v>0</v>
      </c>
      <c r="AB30" s="77">
        <f t="shared" si="15"/>
        <v>0</v>
      </c>
      <c r="AC30" s="81">
        <f t="shared" si="16"/>
        <v>0</v>
      </c>
      <c r="AD30" s="78"/>
    </row>
    <row r="31" spans="1:30" ht="15.75" x14ac:dyDescent="0.25">
      <c r="A31" s="54"/>
      <c r="B31" s="55"/>
      <c r="C31" s="55"/>
      <c r="D31" s="56"/>
      <c r="E31" s="57"/>
      <c r="F31" s="57"/>
      <c r="G31" s="58"/>
      <c r="H31" s="58"/>
      <c r="I31" s="59"/>
      <c r="J31" s="59"/>
      <c r="K31" s="69">
        <f t="shared" si="0"/>
        <v>0</v>
      </c>
      <c r="L31" s="70" t="str">
        <f t="shared" si="1"/>
        <v/>
      </c>
      <c r="M31" s="100" t="str">
        <f t="shared" si="2"/>
        <v/>
      </c>
      <c r="N31" s="60"/>
      <c r="O31" s="61" t="s">
        <v>20</v>
      </c>
      <c r="P31" s="71">
        <f t="shared" si="3"/>
        <v>0</v>
      </c>
      <c r="Q31" s="72">
        <f t="shared" si="4"/>
        <v>0</v>
      </c>
      <c r="R31" s="72">
        <f t="shared" si="5"/>
        <v>0</v>
      </c>
      <c r="S31" s="72">
        <f t="shared" si="6"/>
        <v>0</v>
      </c>
      <c r="T31" s="73">
        <f t="shared" si="7"/>
        <v>0</v>
      </c>
      <c r="U31" s="74">
        <f t="shared" si="8"/>
        <v>0</v>
      </c>
      <c r="V31" s="75">
        <f t="shared" si="9"/>
        <v>0</v>
      </c>
      <c r="W31" s="62">
        <f t="shared" si="10"/>
        <v>0</v>
      </c>
      <c r="X31" s="75">
        <f t="shared" si="11"/>
        <v>0</v>
      </c>
      <c r="Y31" s="76">
        <f t="shared" si="12"/>
        <v>0</v>
      </c>
      <c r="Z31" s="75">
        <f t="shared" si="13"/>
        <v>0</v>
      </c>
      <c r="AA31" s="76">
        <f t="shared" si="14"/>
        <v>0</v>
      </c>
      <c r="AB31" s="77">
        <f t="shared" si="15"/>
        <v>0</v>
      </c>
      <c r="AC31" s="81">
        <f t="shared" si="16"/>
        <v>0</v>
      </c>
      <c r="AD31" s="78"/>
    </row>
    <row r="32" spans="1:30" ht="15.75" x14ac:dyDescent="0.25">
      <c r="A32" s="54"/>
      <c r="B32" s="55"/>
      <c r="C32" s="55"/>
      <c r="D32" s="56"/>
      <c r="E32" s="57"/>
      <c r="F32" s="57"/>
      <c r="G32" s="58"/>
      <c r="H32" s="58"/>
      <c r="I32" s="59"/>
      <c r="J32" s="59"/>
      <c r="K32" s="69">
        <f t="shared" si="0"/>
        <v>0</v>
      </c>
      <c r="L32" s="70" t="str">
        <f t="shared" si="1"/>
        <v/>
      </c>
      <c r="M32" s="100" t="str">
        <f t="shared" si="2"/>
        <v/>
      </c>
      <c r="N32" s="60"/>
      <c r="O32" s="61" t="s">
        <v>20</v>
      </c>
      <c r="P32" s="71">
        <f t="shared" si="3"/>
        <v>0</v>
      </c>
      <c r="Q32" s="72">
        <f t="shared" si="4"/>
        <v>0</v>
      </c>
      <c r="R32" s="72">
        <f t="shared" si="5"/>
        <v>0</v>
      </c>
      <c r="S32" s="72">
        <f t="shared" si="6"/>
        <v>0</v>
      </c>
      <c r="T32" s="73">
        <f t="shared" si="7"/>
        <v>0</v>
      </c>
      <c r="U32" s="74">
        <f t="shared" si="8"/>
        <v>0</v>
      </c>
      <c r="V32" s="75">
        <f t="shared" si="9"/>
        <v>0</v>
      </c>
      <c r="W32" s="62">
        <f t="shared" si="10"/>
        <v>0</v>
      </c>
      <c r="X32" s="75">
        <f t="shared" si="11"/>
        <v>0</v>
      </c>
      <c r="Y32" s="76">
        <f t="shared" si="12"/>
        <v>0</v>
      </c>
      <c r="Z32" s="75">
        <f t="shared" si="13"/>
        <v>0</v>
      </c>
      <c r="AA32" s="76">
        <f t="shared" si="14"/>
        <v>0</v>
      </c>
      <c r="AB32" s="77">
        <f t="shared" si="15"/>
        <v>0</v>
      </c>
      <c r="AC32" s="81">
        <f t="shared" si="16"/>
        <v>0</v>
      </c>
      <c r="AD32" s="78"/>
    </row>
    <row r="33" spans="1:30" ht="15.75" x14ac:dyDescent="0.25">
      <c r="A33" s="54"/>
      <c r="B33" s="55"/>
      <c r="C33" s="55"/>
      <c r="D33" s="56"/>
      <c r="E33" s="57"/>
      <c r="F33" s="57"/>
      <c r="G33" s="58"/>
      <c r="H33" s="58"/>
      <c r="I33" s="59"/>
      <c r="J33" s="59"/>
      <c r="K33" s="69">
        <f t="shared" si="0"/>
        <v>0</v>
      </c>
      <c r="L33" s="70" t="str">
        <f t="shared" si="1"/>
        <v/>
      </c>
      <c r="M33" s="100" t="str">
        <f t="shared" si="2"/>
        <v/>
      </c>
      <c r="N33" s="60"/>
      <c r="O33" s="61" t="s">
        <v>20</v>
      </c>
      <c r="P33" s="71">
        <f t="shared" si="3"/>
        <v>0</v>
      </c>
      <c r="Q33" s="72">
        <f t="shared" si="4"/>
        <v>0</v>
      </c>
      <c r="R33" s="72">
        <f t="shared" si="5"/>
        <v>0</v>
      </c>
      <c r="S33" s="72">
        <f t="shared" si="6"/>
        <v>0</v>
      </c>
      <c r="T33" s="73">
        <f t="shared" si="7"/>
        <v>0</v>
      </c>
      <c r="U33" s="74">
        <f t="shared" si="8"/>
        <v>0</v>
      </c>
      <c r="V33" s="75">
        <f t="shared" si="9"/>
        <v>0</v>
      </c>
      <c r="W33" s="62">
        <f t="shared" si="10"/>
        <v>0</v>
      </c>
      <c r="X33" s="75">
        <f t="shared" si="11"/>
        <v>0</v>
      </c>
      <c r="Y33" s="76">
        <f t="shared" si="12"/>
        <v>0</v>
      </c>
      <c r="Z33" s="75">
        <f t="shared" si="13"/>
        <v>0</v>
      </c>
      <c r="AA33" s="76">
        <f t="shared" si="14"/>
        <v>0</v>
      </c>
      <c r="AB33" s="77">
        <f t="shared" si="15"/>
        <v>0</v>
      </c>
      <c r="AC33" s="81">
        <f t="shared" si="16"/>
        <v>0</v>
      </c>
      <c r="AD33" s="78"/>
    </row>
    <row r="34" spans="1:30" ht="15.75" x14ac:dyDescent="0.25">
      <c r="A34" s="54"/>
      <c r="B34" s="55"/>
      <c r="C34" s="55"/>
      <c r="D34" s="56"/>
      <c r="E34" s="57"/>
      <c r="F34" s="57"/>
      <c r="G34" s="58"/>
      <c r="H34" s="58"/>
      <c r="I34" s="59"/>
      <c r="J34" s="59"/>
      <c r="K34" s="69">
        <f t="shared" si="0"/>
        <v>0</v>
      </c>
      <c r="L34" s="70" t="str">
        <f t="shared" si="1"/>
        <v/>
      </c>
      <c r="M34" s="100" t="str">
        <f t="shared" si="2"/>
        <v/>
      </c>
      <c r="N34" s="60"/>
      <c r="O34" s="61" t="s">
        <v>20</v>
      </c>
      <c r="P34" s="71">
        <f t="shared" si="3"/>
        <v>0</v>
      </c>
      <c r="Q34" s="72">
        <f t="shared" si="4"/>
        <v>0</v>
      </c>
      <c r="R34" s="72">
        <f t="shared" si="5"/>
        <v>0</v>
      </c>
      <c r="S34" s="72">
        <f t="shared" si="6"/>
        <v>0</v>
      </c>
      <c r="T34" s="73">
        <f t="shared" si="7"/>
        <v>0</v>
      </c>
      <c r="U34" s="74">
        <f t="shared" si="8"/>
        <v>0</v>
      </c>
      <c r="V34" s="75">
        <f t="shared" si="9"/>
        <v>0</v>
      </c>
      <c r="W34" s="62">
        <f t="shared" si="10"/>
        <v>0</v>
      </c>
      <c r="X34" s="75">
        <f t="shared" si="11"/>
        <v>0</v>
      </c>
      <c r="Y34" s="76">
        <f t="shared" si="12"/>
        <v>0</v>
      </c>
      <c r="Z34" s="75">
        <f t="shared" si="13"/>
        <v>0</v>
      </c>
      <c r="AA34" s="76">
        <f t="shared" si="14"/>
        <v>0</v>
      </c>
      <c r="AB34" s="77">
        <f t="shared" si="15"/>
        <v>0</v>
      </c>
      <c r="AC34" s="81">
        <f t="shared" si="16"/>
        <v>0</v>
      </c>
      <c r="AD34" s="78"/>
    </row>
    <row r="35" spans="1:30" ht="15.75" x14ac:dyDescent="0.25">
      <c r="A35" s="54"/>
      <c r="B35" s="55"/>
      <c r="C35" s="55"/>
      <c r="D35" s="56"/>
      <c r="E35" s="57"/>
      <c r="F35" s="57"/>
      <c r="G35" s="58"/>
      <c r="H35" s="58"/>
      <c r="I35" s="59"/>
      <c r="J35" s="59"/>
      <c r="K35" s="69">
        <f t="shared" si="0"/>
        <v>0</v>
      </c>
      <c r="L35" s="70" t="str">
        <f t="shared" si="1"/>
        <v/>
      </c>
      <c r="M35" s="100" t="str">
        <f t="shared" si="2"/>
        <v/>
      </c>
      <c r="N35" s="60"/>
      <c r="O35" s="61" t="s">
        <v>20</v>
      </c>
      <c r="P35" s="71">
        <f t="shared" si="3"/>
        <v>0</v>
      </c>
      <c r="Q35" s="72">
        <f t="shared" si="4"/>
        <v>0</v>
      </c>
      <c r="R35" s="72">
        <f t="shared" si="5"/>
        <v>0</v>
      </c>
      <c r="S35" s="72">
        <f t="shared" si="6"/>
        <v>0</v>
      </c>
      <c r="T35" s="73">
        <f t="shared" si="7"/>
        <v>0</v>
      </c>
      <c r="U35" s="74">
        <f t="shared" si="8"/>
        <v>0</v>
      </c>
      <c r="V35" s="75">
        <f t="shared" si="9"/>
        <v>0</v>
      </c>
      <c r="W35" s="62">
        <f t="shared" si="10"/>
        <v>0</v>
      </c>
      <c r="X35" s="75">
        <f t="shared" si="11"/>
        <v>0</v>
      </c>
      <c r="Y35" s="76">
        <f t="shared" si="12"/>
        <v>0</v>
      </c>
      <c r="Z35" s="75">
        <f t="shared" si="13"/>
        <v>0</v>
      </c>
      <c r="AA35" s="76">
        <f t="shared" si="14"/>
        <v>0</v>
      </c>
      <c r="AB35" s="77">
        <f t="shared" si="15"/>
        <v>0</v>
      </c>
      <c r="AC35" s="81">
        <f t="shared" si="16"/>
        <v>0</v>
      </c>
      <c r="AD35" s="78"/>
    </row>
    <row r="36" spans="1:30" ht="15.75" x14ac:dyDescent="0.25">
      <c r="A36" s="54"/>
      <c r="B36" s="55"/>
      <c r="C36" s="55"/>
      <c r="D36" s="56"/>
      <c r="E36" s="57"/>
      <c r="F36" s="57"/>
      <c r="G36" s="58"/>
      <c r="H36" s="58"/>
      <c r="I36" s="59"/>
      <c r="J36" s="59"/>
      <c r="K36" s="69">
        <f t="shared" si="0"/>
        <v>0</v>
      </c>
      <c r="L36" s="70" t="str">
        <f t="shared" si="1"/>
        <v/>
      </c>
      <c r="M36" s="100" t="str">
        <f t="shared" si="2"/>
        <v/>
      </c>
      <c r="N36" s="60"/>
      <c r="O36" s="61" t="s">
        <v>20</v>
      </c>
      <c r="P36" s="71">
        <f t="shared" si="3"/>
        <v>0</v>
      </c>
      <c r="Q36" s="72">
        <f t="shared" si="4"/>
        <v>0</v>
      </c>
      <c r="R36" s="72">
        <f t="shared" si="5"/>
        <v>0</v>
      </c>
      <c r="S36" s="72">
        <f t="shared" si="6"/>
        <v>0</v>
      </c>
      <c r="T36" s="73">
        <f t="shared" si="7"/>
        <v>0</v>
      </c>
      <c r="U36" s="74">
        <f t="shared" si="8"/>
        <v>0</v>
      </c>
      <c r="V36" s="75">
        <f t="shared" si="9"/>
        <v>0</v>
      </c>
      <c r="W36" s="62">
        <f t="shared" si="10"/>
        <v>0</v>
      </c>
      <c r="X36" s="75">
        <f t="shared" si="11"/>
        <v>0</v>
      </c>
      <c r="Y36" s="76">
        <f t="shared" si="12"/>
        <v>0</v>
      </c>
      <c r="Z36" s="75">
        <f t="shared" si="13"/>
        <v>0</v>
      </c>
      <c r="AA36" s="76">
        <f t="shared" si="14"/>
        <v>0</v>
      </c>
      <c r="AB36" s="77">
        <f t="shared" si="15"/>
        <v>0</v>
      </c>
      <c r="AC36" s="81">
        <f t="shared" si="16"/>
        <v>0</v>
      </c>
      <c r="AD36" s="78"/>
    </row>
    <row r="37" spans="1:30" ht="15.75" x14ac:dyDescent="0.25">
      <c r="A37" s="54"/>
      <c r="B37" s="55"/>
      <c r="C37" s="55"/>
      <c r="D37" s="56"/>
      <c r="E37" s="57"/>
      <c r="F37" s="57"/>
      <c r="G37" s="58"/>
      <c r="H37" s="58"/>
      <c r="I37" s="59"/>
      <c r="J37" s="59"/>
      <c r="K37" s="69">
        <f t="shared" si="0"/>
        <v>0</v>
      </c>
      <c r="L37" s="70" t="str">
        <f t="shared" si="1"/>
        <v/>
      </c>
      <c r="M37" s="100" t="str">
        <f t="shared" si="2"/>
        <v/>
      </c>
      <c r="N37" s="60"/>
      <c r="O37" s="61" t="s">
        <v>20</v>
      </c>
      <c r="P37" s="71">
        <f t="shared" si="3"/>
        <v>0</v>
      </c>
      <c r="Q37" s="72">
        <f t="shared" si="4"/>
        <v>0</v>
      </c>
      <c r="R37" s="72">
        <f t="shared" si="5"/>
        <v>0</v>
      </c>
      <c r="S37" s="72">
        <f t="shared" si="6"/>
        <v>0</v>
      </c>
      <c r="T37" s="73">
        <f t="shared" si="7"/>
        <v>0</v>
      </c>
      <c r="U37" s="74">
        <f t="shared" si="8"/>
        <v>0</v>
      </c>
      <c r="V37" s="75">
        <f t="shared" si="9"/>
        <v>0</v>
      </c>
      <c r="W37" s="62">
        <f t="shared" si="10"/>
        <v>0</v>
      </c>
      <c r="X37" s="75">
        <f t="shared" si="11"/>
        <v>0</v>
      </c>
      <c r="Y37" s="76">
        <f t="shared" si="12"/>
        <v>0</v>
      </c>
      <c r="Z37" s="75">
        <f t="shared" si="13"/>
        <v>0</v>
      </c>
      <c r="AA37" s="76">
        <f t="shared" si="14"/>
        <v>0</v>
      </c>
      <c r="AB37" s="77">
        <f t="shared" si="15"/>
        <v>0</v>
      </c>
      <c r="AC37" s="81">
        <f t="shared" si="16"/>
        <v>0</v>
      </c>
      <c r="AD37" s="78"/>
    </row>
    <row r="38" spans="1:30" ht="15.75" x14ac:dyDescent="0.25">
      <c r="A38" s="54"/>
      <c r="B38" s="55"/>
      <c r="C38" s="55"/>
      <c r="D38" s="56"/>
      <c r="E38" s="57"/>
      <c r="F38" s="57"/>
      <c r="G38" s="58"/>
      <c r="H38" s="58"/>
      <c r="I38" s="59"/>
      <c r="J38" s="59"/>
      <c r="K38" s="69">
        <f t="shared" si="0"/>
        <v>0</v>
      </c>
      <c r="L38" s="70" t="str">
        <f t="shared" si="1"/>
        <v/>
      </c>
      <c r="M38" s="100" t="str">
        <f t="shared" si="2"/>
        <v/>
      </c>
      <c r="N38" s="60"/>
      <c r="O38" s="61" t="s">
        <v>20</v>
      </c>
      <c r="P38" s="71">
        <f t="shared" si="3"/>
        <v>0</v>
      </c>
      <c r="Q38" s="72">
        <f t="shared" si="4"/>
        <v>0</v>
      </c>
      <c r="R38" s="72">
        <f t="shared" si="5"/>
        <v>0</v>
      </c>
      <c r="S38" s="72">
        <f t="shared" si="6"/>
        <v>0</v>
      </c>
      <c r="T38" s="73">
        <f t="shared" si="7"/>
        <v>0</v>
      </c>
      <c r="U38" s="74">
        <f t="shared" si="8"/>
        <v>0</v>
      </c>
      <c r="V38" s="75">
        <f t="shared" si="9"/>
        <v>0</v>
      </c>
      <c r="W38" s="62">
        <f t="shared" si="10"/>
        <v>0</v>
      </c>
      <c r="X38" s="75">
        <f t="shared" si="11"/>
        <v>0</v>
      </c>
      <c r="Y38" s="76">
        <f t="shared" si="12"/>
        <v>0</v>
      </c>
      <c r="Z38" s="75">
        <f t="shared" si="13"/>
        <v>0</v>
      </c>
      <c r="AA38" s="76">
        <f t="shared" si="14"/>
        <v>0</v>
      </c>
      <c r="AB38" s="77">
        <f t="shared" si="15"/>
        <v>0</v>
      </c>
      <c r="AC38" s="81">
        <f t="shared" si="16"/>
        <v>0</v>
      </c>
      <c r="AD38" s="78"/>
    </row>
    <row r="39" spans="1:30" ht="15.75" x14ac:dyDescent="0.25">
      <c r="A39" s="54"/>
      <c r="B39" s="55"/>
      <c r="C39" s="55"/>
      <c r="D39" s="56"/>
      <c r="E39" s="57"/>
      <c r="F39" s="57"/>
      <c r="G39" s="58"/>
      <c r="H39" s="58"/>
      <c r="I39" s="59"/>
      <c r="J39" s="59"/>
      <c r="K39" s="69">
        <f t="shared" si="0"/>
        <v>0</v>
      </c>
      <c r="L39" s="70" t="str">
        <f t="shared" si="1"/>
        <v/>
      </c>
      <c r="M39" s="100" t="str">
        <f t="shared" si="2"/>
        <v/>
      </c>
      <c r="N39" s="60"/>
      <c r="O39" s="61" t="s">
        <v>20</v>
      </c>
      <c r="P39" s="71">
        <f t="shared" si="3"/>
        <v>0</v>
      </c>
      <c r="Q39" s="72">
        <f t="shared" si="4"/>
        <v>0</v>
      </c>
      <c r="R39" s="72">
        <f t="shared" si="5"/>
        <v>0</v>
      </c>
      <c r="S39" s="72">
        <f t="shared" si="6"/>
        <v>0</v>
      </c>
      <c r="T39" s="73">
        <f t="shared" si="7"/>
        <v>0</v>
      </c>
      <c r="U39" s="74">
        <f t="shared" si="8"/>
        <v>0</v>
      </c>
      <c r="V39" s="75">
        <f t="shared" si="9"/>
        <v>0</v>
      </c>
      <c r="W39" s="62">
        <f t="shared" si="10"/>
        <v>0</v>
      </c>
      <c r="X39" s="75">
        <f t="shared" si="11"/>
        <v>0</v>
      </c>
      <c r="Y39" s="76">
        <f t="shared" si="12"/>
        <v>0</v>
      </c>
      <c r="Z39" s="75">
        <f t="shared" si="13"/>
        <v>0</v>
      </c>
      <c r="AA39" s="76">
        <f t="shared" si="14"/>
        <v>0</v>
      </c>
      <c r="AB39" s="77">
        <f t="shared" si="15"/>
        <v>0</v>
      </c>
      <c r="AC39" s="81">
        <f t="shared" si="16"/>
        <v>0</v>
      </c>
      <c r="AD39" s="78"/>
    </row>
    <row r="40" spans="1:30" ht="15.75" x14ac:dyDescent="0.25">
      <c r="A40" s="54"/>
      <c r="B40" s="55"/>
      <c r="C40" s="55"/>
      <c r="D40" s="56"/>
      <c r="E40" s="57"/>
      <c r="F40" s="57"/>
      <c r="G40" s="58"/>
      <c r="H40" s="58"/>
      <c r="I40" s="59"/>
      <c r="J40" s="59"/>
      <c r="K40" s="69">
        <f t="shared" si="0"/>
        <v>0</v>
      </c>
      <c r="L40" s="70" t="str">
        <f t="shared" si="1"/>
        <v/>
      </c>
      <c r="M40" s="100" t="str">
        <f t="shared" si="2"/>
        <v/>
      </c>
      <c r="N40" s="60"/>
      <c r="O40" s="61" t="s">
        <v>20</v>
      </c>
      <c r="P40" s="71">
        <f t="shared" si="3"/>
        <v>0</v>
      </c>
      <c r="Q40" s="72">
        <f t="shared" si="4"/>
        <v>0</v>
      </c>
      <c r="R40" s="72">
        <f t="shared" si="5"/>
        <v>0</v>
      </c>
      <c r="S40" s="72">
        <f t="shared" si="6"/>
        <v>0</v>
      </c>
      <c r="T40" s="73">
        <f t="shared" si="7"/>
        <v>0</v>
      </c>
      <c r="U40" s="74">
        <f t="shared" si="8"/>
        <v>0</v>
      </c>
      <c r="V40" s="75">
        <f t="shared" si="9"/>
        <v>0</v>
      </c>
      <c r="W40" s="62">
        <f t="shared" si="10"/>
        <v>0</v>
      </c>
      <c r="X40" s="75">
        <f t="shared" si="11"/>
        <v>0</v>
      </c>
      <c r="Y40" s="76">
        <f t="shared" si="12"/>
        <v>0</v>
      </c>
      <c r="Z40" s="75">
        <f t="shared" si="13"/>
        <v>0</v>
      </c>
      <c r="AA40" s="76">
        <f t="shared" si="14"/>
        <v>0</v>
      </c>
      <c r="AB40" s="77">
        <f t="shared" si="15"/>
        <v>0</v>
      </c>
      <c r="AC40" s="81">
        <f t="shared" si="16"/>
        <v>0</v>
      </c>
      <c r="AD40" s="78"/>
    </row>
    <row r="41" spans="1:30" ht="15.75" x14ac:dyDescent="0.25">
      <c r="A41" s="54"/>
      <c r="B41" s="55"/>
      <c r="C41" s="55"/>
      <c r="D41" s="56"/>
      <c r="E41" s="57"/>
      <c r="F41" s="57"/>
      <c r="G41" s="58"/>
      <c r="H41" s="58"/>
      <c r="I41" s="59"/>
      <c r="J41" s="59"/>
      <c r="K41" s="69">
        <f t="shared" si="0"/>
        <v>0</v>
      </c>
      <c r="L41" s="70" t="str">
        <f t="shared" si="1"/>
        <v/>
      </c>
      <c r="M41" s="100" t="str">
        <f t="shared" si="2"/>
        <v/>
      </c>
      <c r="N41" s="60"/>
      <c r="O41" s="61" t="s">
        <v>20</v>
      </c>
      <c r="P41" s="71">
        <f t="shared" si="3"/>
        <v>0</v>
      </c>
      <c r="Q41" s="72">
        <f t="shared" si="4"/>
        <v>0</v>
      </c>
      <c r="R41" s="72">
        <f t="shared" si="5"/>
        <v>0</v>
      </c>
      <c r="S41" s="72">
        <f t="shared" si="6"/>
        <v>0</v>
      </c>
      <c r="T41" s="73">
        <f t="shared" si="7"/>
        <v>0</v>
      </c>
      <c r="U41" s="74">
        <f t="shared" si="8"/>
        <v>0</v>
      </c>
      <c r="V41" s="75">
        <f t="shared" si="9"/>
        <v>0</v>
      </c>
      <c r="W41" s="62">
        <f t="shared" si="10"/>
        <v>0</v>
      </c>
      <c r="X41" s="75">
        <f t="shared" si="11"/>
        <v>0</v>
      </c>
      <c r="Y41" s="76">
        <f t="shared" si="12"/>
        <v>0</v>
      </c>
      <c r="Z41" s="75">
        <f t="shared" si="13"/>
        <v>0</v>
      </c>
      <c r="AA41" s="76">
        <f t="shared" si="14"/>
        <v>0</v>
      </c>
      <c r="AB41" s="77">
        <f t="shared" si="15"/>
        <v>0</v>
      </c>
      <c r="AC41" s="81">
        <f t="shared" si="16"/>
        <v>0</v>
      </c>
      <c r="AD41" s="78"/>
    </row>
    <row r="42" spans="1:30" ht="15.75" x14ac:dyDescent="0.25">
      <c r="A42" s="54"/>
      <c r="B42" s="55"/>
      <c r="C42" s="55"/>
      <c r="D42" s="56"/>
      <c r="E42" s="57"/>
      <c r="F42" s="57"/>
      <c r="G42" s="58"/>
      <c r="H42" s="58"/>
      <c r="I42" s="59"/>
      <c r="J42" s="59"/>
      <c r="K42" s="69">
        <f t="shared" si="0"/>
        <v>0</v>
      </c>
      <c r="L42" s="70" t="str">
        <f t="shared" si="1"/>
        <v/>
      </c>
      <c r="M42" s="100" t="str">
        <f t="shared" si="2"/>
        <v/>
      </c>
      <c r="N42" s="60"/>
      <c r="O42" s="61" t="s">
        <v>20</v>
      </c>
      <c r="P42" s="71">
        <f t="shared" si="3"/>
        <v>0</v>
      </c>
      <c r="Q42" s="72">
        <f t="shared" si="4"/>
        <v>0</v>
      </c>
      <c r="R42" s="72">
        <f t="shared" si="5"/>
        <v>0</v>
      </c>
      <c r="S42" s="72">
        <f t="shared" si="6"/>
        <v>0</v>
      </c>
      <c r="T42" s="73">
        <f t="shared" si="7"/>
        <v>0</v>
      </c>
      <c r="U42" s="74">
        <f t="shared" si="8"/>
        <v>0</v>
      </c>
      <c r="V42" s="75">
        <f t="shared" si="9"/>
        <v>0</v>
      </c>
      <c r="W42" s="62">
        <f t="shared" si="10"/>
        <v>0</v>
      </c>
      <c r="X42" s="75">
        <f t="shared" si="11"/>
        <v>0</v>
      </c>
      <c r="Y42" s="76">
        <f t="shared" si="12"/>
        <v>0</v>
      </c>
      <c r="Z42" s="75">
        <f t="shared" si="13"/>
        <v>0</v>
      </c>
      <c r="AA42" s="76">
        <f t="shared" si="14"/>
        <v>0</v>
      </c>
      <c r="AB42" s="77">
        <f t="shared" si="15"/>
        <v>0</v>
      </c>
      <c r="AC42" s="81">
        <f t="shared" si="16"/>
        <v>0</v>
      </c>
      <c r="AD42" s="78"/>
    </row>
    <row r="43" spans="1:30" ht="15.75" x14ac:dyDescent="0.25">
      <c r="A43" s="54"/>
      <c r="B43" s="55"/>
      <c r="C43" s="55"/>
      <c r="D43" s="56"/>
      <c r="E43" s="57"/>
      <c r="F43" s="57"/>
      <c r="G43" s="58"/>
      <c r="H43" s="58"/>
      <c r="I43" s="59"/>
      <c r="J43" s="59"/>
      <c r="K43" s="69">
        <f t="shared" si="0"/>
        <v>0</v>
      </c>
      <c r="L43" s="70" t="str">
        <f t="shared" si="1"/>
        <v/>
      </c>
      <c r="M43" s="100" t="str">
        <f t="shared" si="2"/>
        <v/>
      </c>
      <c r="N43" s="60"/>
      <c r="O43" s="61" t="s">
        <v>20</v>
      </c>
      <c r="P43" s="71">
        <f t="shared" si="3"/>
        <v>0</v>
      </c>
      <c r="Q43" s="72">
        <f t="shared" si="4"/>
        <v>0</v>
      </c>
      <c r="R43" s="72">
        <f t="shared" si="5"/>
        <v>0</v>
      </c>
      <c r="S43" s="72">
        <f t="shared" si="6"/>
        <v>0</v>
      </c>
      <c r="T43" s="73">
        <f t="shared" si="7"/>
        <v>0</v>
      </c>
      <c r="U43" s="74">
        <f t="shared" si="8"/>
        <v>0</v>
      </c>
      <c r="V43" s="75">
        <f t="shared" si="9"/>
        <v>0</v>
      </c>
      <c r="W43" s="62">
        <f t="shared" si="10"/>
        <v>0</v>
      </c>
      <c r="X43" s="75">
        <f t="shared" si="11"/>
        <v>0</v>
      </c>
      <c r="Y43" s="76">
        <f t="shared" si="12"/>
        <v>0</v>
      </c>
      <c r="Z43" s="75">
        <f t="shared" si="13"/>
        <v>0</v>
      </c>
      <c r="AA43" s="76">
        <f t="shared" si="14"/>
        <v>0</v>
      </c>
      <c r="AB43" s="77">
        <f t="shared" si="15"/>
        <v>0</v>
      </c>
      <c r="AC43" s="81">
        <f t="shared" si="16"/>
        <v>0</v>
      </c>
      <c r="AD43" s="78"/>
    </row>
    <row r="44" spans="1:30" ht="15.75" x14ac:dyDescent="0.25">
      <c r="A44" s="54"/>
      <c r="B44" s="55"/>
      <c r="C44" s="55"/>
      <c r="D44" s="56"/>
      <c r="E44" s="57"/>
      <c r="F44" s="57"/>
      <c r="G44" s="58"/>
      <c r="H44" s="58"/>
      <c r="I44" s="59"/>
      <c r="J44" s="59"/>
      <c r="K44" s="69">
        <f t="shared" si="0"/>
        <v>0</v>
      </c>
      <c r="L44" s="70" t="str">
        <f t="shared" si="1"/>
        <v/>
      </c>
      <c r="M44" s="100" t="str">
        <f t="shared" si="2"/>
        <v/>
      </c>
      <c r="N44" s="60"/>
      <c r="O44" s="61" t="s">
        <v>20</v>
      </c>
      <c r="P44" s="71">
        <f t="shared" si="3"/>
        <v>0</v>
      </c>
      <c r="Q44" s="72">
        <f t="shared" si="4"/>
        <v>0</v>
      </c>
      <c r="R44" s="72">
        <f t="shared" si="5"/>
        <v>0</v>
      </c>
      <c r="S44" s="72">
        <f t="shared" si="6"/>
        <v>0</v>
      </c>
      <c r="T44" s="73">
        <f t="shared" si="7"/>
        <v>0</v>
      </c>
      <c r="U44" s="74">
        <f t="shared" si="8"/>
        <v>0</v>
      </c>
      <c r="V44" s="75">
        <f t="shared" si="9"/>
        <v>0</v>
      </c>
      <c r="W44" s="62">
        <f t="shared" si="10"/>
        <v>0</v>
      </c>
      <c r="X44" s="75">
        <f t="shared" si="11"/>
        <v>0</v>
      </c>
      <c r="Y44" s="76">
        <f t="shared" si="12"/>
        <v>0</v>
      </c>
      <c r="Z44" s="75">
        <f t="shared" si="13"/>
        <v>0</v>
      </c>
      <c r="AA44" s="76">
        <f t="shared" si="14"/>
        <v>0</v>
      </c>
      <c r="AB44" s="77">
        <f t="shared" si="15"/>
        <v>0</v>
      </c>
      <c r="AC44" s="81">
        <f t="shared" si="16"/>
        <v>0</v>
      </c>
      <c r="AD44" s="78"/>
    </row>
    <row r="45" spans="1:30" ht="15.75" x14ac:dyDescent="0.25">
      <c r="A45" s="54"/>
      <c r="B45" s="55"/>
      <c r="C45" s="55"/>
      <c r="D45" s="56"/>
      <c r="E45" s="57"/>
      <c r="F45" s="57"/>
      <c r="G45" s="58"/>
      <c r="H45" s="58"/>
      <c r="I45" s="59"/>
      <c r="J45" s="59"/>
      <c r="K45" s="69">
        <f t="shared" si="0"/>
        <v>0</v>
      </c>
      <c r="L45" s="70" t="str">
        <f t="shared" si="1"/>
        <v/>
      </c>
      <c r="M45" s="100" t="str">
        <f t="shared" si="2"/>
        <v/>
      </c>
      <c r="N45" s="60"/>
      <c r="O45" s="61" t="s">
        <v>20</v>
      </c>
      <c r="P45" s="71">
        <f t="shared" si="3"/>
        <v>0</v>
      </c>
      <c r="Q45" s="72">
        <f t="shared" si="4"/>
        <v>0</v>
      </c>
      <c r="R45" s="72">
        <f t="shared" si="5"/>
        <v>0</v>
      </c>
      <c r="S45" s="72">
        <f t="shared" si="6"/>
        <v>0</v>
      </c>
      <c r="T45" s="73">
        <f t="shared" si="7"/>
        <v>0</v>
      </c>
      <c r="U45" s="74">
        <f t="shared" si="8"/>
        <v>0</v>
      </c>
      <c r="V45" s="75">
        <f t="shared" si="9"/>
        <v>0</v>
      </c>
      <c r="W45" s="62">
        <f t="shared" si="10"/>
        <v>0</v>
      </c>
      <c r="X45" s="75">
        <f t="shared" si="11"/>
        <v>0</v>
      </c>
      <c r="Y45" s="76">
        <f t="shared" si="12"/>
        <v>0</v>
      </c>
      <c r="Z45" s="75">
        <f t="shared" si="13"/>
        <v>0</v>
      </c>
      <c r="AA45" s="76">
        <f t="shared" si="14"/>
        <v>0</v>
      </c>
      <c r="AB45" s="77">
        <f t="shared" si="15"/>
        <v>0</v>
      </c>
      <c r="AC45" s="81">
        <f t="shared" si="16"/>
        <v>0</v>
      </c>
      <c r="AD45" s="78"/>
    </row>
    <row r="46" spans="1:30" ht="15.75" x14ac:dyDescent="0.25">
      <c r="A46" s="54"/>
      <c r="B46" s="55"/>
      <c r="C46" s="55"/>
      <c r="D46" s="56"/>
      <c r="E46" s="57"/>
      <c r="F46" s="57"/>
      <c r="G46" s="58"/>
      <c r="H46" s="58"/>
      <c r="I46" s="59"/>
      <c r="J46" s="59"/>
      <c r="K46" s="69">
        <f t="shared" si="0"/>
        <v>0</v>
      </c>
      <c r="L46" s="70" t="str">
        <f t="shared" si="1"/>
        <v/>
      </c>
      <c r="M46" s="100" t="str">
        <f t="shared" si="2"/>
        <v/>
      </c>
      <c r="N46" s="60"/>
      <c r="O46" s="61" t="s">
        <v>20</v>
      </c>
      <c r="P46" s="71">
        <f t="shared" si="3"/>
        <v>0</v>
      </c>
      <c r="Q46" s="72">
        <f t="shared" si="4"/>
        <v>0</v>
      </c>
      <c r="R46" s="72">
        <f t="shared" si="5"/>
        <v>0</v>
      </c>
      <c r="S46" s="72">
        <f t="shared" si="6"/>
        <v>0</v>
      </c>
      <c r="T46" s="73">
        <f t="shared" si="7"/>
        <v>0</v>
      </c>
      <c r="U46" s="74">
        <f t="shared" si="8"/>
        <v>0</v>
      </c>
      <c r="V46" s="75">
        <f t="shared" si="9"/>
        <v>0</v>
      </c>
      <c r="W46" s="62">
        <f t="shared" si="10"/>
        <v>0</v>
      </c>
      <c r="X46" s="75">
        <f t="shared" si="11"/>
        <v>0</v>
      </c>
      <c r="Y46" s="76">
        <f t="shared" si="12"/>
        <v>0</v>
      </c>
      <c r="Z46" s="75">
        <f t="shared" si="13"/>
        <v>0</v>
      </c>
      <c r="AA46" s="76">
        <f t="shared" si="14"/>
        <v>0</v>
      </c>
      <c r="AB46" s="77">
        <f t="shared" si="15"/>
        <v>0</v>
      </c>
      <c r="AC46" s="81">
        <f t="shared" si="16"/>
        <v>0</v>
      </c>
      <c r="AD46" s="78"/>
    </row>
    <row r="47" spans="1:30" ht="15.75" x14ac:dyDescent="0.25">
      <c r="A47" s="54"/>
      <c r="B47" s="55"/>
      <c r="C47" s="55"/>
      <c r="D47" s="56"/>
      <c r="E47" s="57"/>
      <c r="F47" s="57"/>
      <c r="G47" s="58"/>
      <c r="H47" s="58"/>
      <c r="I47" s="59"/>
      <c r="J47" s="59"/>
      <c r="K47" s="69">
        <f t="shared" si="0"/>
        <v>0</v>
      </c>
      <c r="L47" s="70" t="str">
        <f t="shared" si="1"/>
        <v/>
      </c>
      <c r="M47" s="100" t="str">
        <f t="shared" si="2"/>
        <v/>
      </c>
      <c r="N47" s="60"/>
      <c r="O47" s="61" t="s">
        <v>20</v>
      </c>
      <c r="P47" s="71">
        <f t="shared" si="3"/>
        <v>0</v>
      </c>
      <c r="Q47" s="72">
        <f t="shared" si="4"/>
        <v>0</v>
      </c>
      <c r="R47" s="72">
        <f t="shared" si="5"/>
        <v>0</v>
      </c>
      <c r="S47" s="72">
        <f t="shared" si="6"/>
        <v>0</v>
      </c>
      <c r="T47" s="73">
        <f t="shared" si="7"/>
        <v>0</v>
      </c>
      <c r="U47" s="74">
        <f t="shared" si="8"/>
        <v>0</v>
      </c>
      <c r="V47" s="75">
        <f t="shared" si="9"/>
        <v>0</v>
      </c>
      <c r="W47" s="62">
        <f t="shared" si="10"/>
        <v>0</v>
      </c>
      <c r="X47" s="75">
        <f t="shared" si="11"/>
        <v>0</v>
      </c>
      <c r="Y47" s="76">
        <f t="shared" si="12"/>
        <v>0</v>
      </c>
      <c r="Z47" s="75">
        <f t="shared" si="13"/>
        <v>0</v>
      </c>
      <c r="AA47" s="76">
        <f t="shared" si="14"/>
        <v>0</v>
      </c>
      <c r="AB47" s="77">
        <f t="shared" si="15"/>
        <v>0</v>
      </c>
      <c r="AC47" s="81">
        <f t="shared" si="16"/>
        <v>0</v>
      </c>
      <c r="AD47" s="78"/>
    </row>
    <row r="48" spans="1:30" ht="15.75" x14ac:dyDescent="0.25">
      <c r="A48" s="54"/>
      <c r="B48" s="55"/>
      <c r="C48" s="55"/>
      <c r="D48" s="56"/>
      <c r="E48" s="57"/>
      <c r="F48" s="57"/>
      <c r="G48" s="58"/>
      <c r="H48" s="58"/>
      <c r="I48" s="59"/>
      <c r="J48" s="59"/>
      <c r="K48" s="69">
        <f t="shared" si="0"/>
        <v>0</v>
      </c>
      <c r="L48" s="70" t="str">
        <f t="shared" si="1"/>
        <v/>
      </c>
      <c r="M48" s="100" t="str">
        <f t="shared" si="2"/>
        <v/>
      </c>
      <c r="N48" s="60"/>
      <c r="O48" s="61" t="s">
        <v>20</v>
      </c>
      <c r="P48" s="71">
        <f t="shared" si="3"/>
        <v>0</v>
      </c>
      <c r="Q48" s="72">
        <f t="shared" si="4"/>
        <v>0</v>
      </c>
      <c r="R48" s="72">
        <f t="shared" si="5"/>
        <v>0</v>
      </c>
      <c r="S48" s="72">
        <f t="shared" si="6"/>
        <v>0</v>
      </c>
      <c r="T48" s="73">
        <f t="shared" si="7"/>
        <v>0</v>
      </c>
      <c r="U48" s="74">
        <f t="shared" si="8"/>
        <v>0</v>
      </c>
      <c r="V48" s="75">
        <f t="shared" si="9"/>
        <v>0</v>
      </c>
      <c r="W48" s="62">
        <f t="shared" si="10"/>
        <v>0</v>
      </c>
      <c r="X48" s="75">
        <f t="shared" si="11"/>
        <v>0</v>
      </c>
      <c r="Y48" s="76">
        <f t="shared" si="12"/>
        <v>0</v>
      </c>
      <c r="Z48" s="75">
        <f t="shared" si="13"/>
        <v>0</v>
      </c>
      <c r="AA48" s="76">
        <f t="shared" si="14"/>
        <v>0</v>
      </c>
      <c r="AB48" s="77">
        <f t="shared" si="15"/>
        <v>0</v>
      </c>
      <c r="AC48" s="81">
        <f t="shared" si="16"/>
        <v>0</v>
      </c>
      <c r="AD48" s="78"/>
    </row>
    <row r="49" spans="1:30" ht="15.75" x14ac:dyDescent="0.25">
      <c r="A49" s="54"/>
      <c r="B49" s="55"/>
      <c r="C49" s="55"/>
      <c r="D49" s="56"/>
      <c r="E49" s="57"/>
      <c r="F49" s="57"/>
      <c r="G49" s="58"/>
      <c r="H49" s="58"/>
      <c r="I49" s="59"/>
      <c r="J49" s="59"/>
      <c r="K49" s="69">
        <f t="shared" si="0"/>
        <v>0</v>
      </c>
      <c r="L49" s="70" t="str">
        <f t="shared" si="1"/>
        <v/>
      </c>
      <c r="M49" s="100" t="str">
        <f t="shared" si="2"/>
        <v/>
      </c>
      <c r="N49" s="60"/>
      <c r="O49" s="61" t="s">
        <v>20</v>
      </c>
      <c r="P49" s="71">
        <f t="shared" si="3"/>
        <v>0</v>
      </c>
      <c r="Q49" s="72">
        <f t="shared" si="4"/>
        <v>0</v>
      </c>
      <c r="R49" s="72">
        <f t="shared" si="5"/>
        <v>0</v>
      </c>
      <c r="S49" s="72">
        <f t="shared" si="6"/>
        <v>0</v>
      </c>
      <c r="T49" s="73">
        <f t="shared" si="7"/>
        <v>0</v>
      </c>
      <c r="U49" s="74">
        <f t="shared" si="8"/>
        <v>0</v>
      </c>
      <c r="V49" s="75">
        <f t="shared" si="9"/>
        <v>0</v>
      </c>
      <c r="W49" s="62">
        <f t="shared" si="10"/>
        <v>0</v>
      </c>
      <c r="X49" s="75">
        <f t="shared" si="11"/>
        <v>0</v>
      </c>
      <c r="Y49" s="76">
        <f t="shared" si="12"/>
        <v>0</v>
      </c>
      <c r="Z49" s="75">
        <f t="shared" si="13"/>
        <v>0</v>
      </c>
      <c r="AA49" s="76">
        <f t="shared" si="14"/>
        <v>0</v>
      </c>
      <c r="AB49" s="77">
        <f t="shared" si="15"/>
        <v>0</v>
      </c>
      <c r="AC49" s="81">
        <f t="shared" si="16"/>
        <v>0</v>
      </c>
      <c r="AD49" s="78"/>
    </row>
    <row r="50" spans="1:30" ht="15.75" x14ac:dyDescent="0.25">
      <c r="A50" s="54"/>
      <c r="B50" s="55"/>
      <c r="C50" s="55"/>
      <c r="D50" s="56"/>
      <c r="E50" s="57"/>
      <c r="F50" s="57"/>
      <c r="G50" s="58"/>
      <c r="H50" s="58"/>
      <c r="I50" s="59"/>
      <c r="J50" s="59"/>
      <c r="K50" s="69">
        <f t="shared" si="0"/>
        <v>0</v>
      </c>
      <c r="L50" s="70" t="str">
        <f t="shared" si="1"/>
        <v/>
      </c>
      <c r="M50" s="100" t="str">
        <f t="shared" si="2"/>
        <v/>
      </c>
      <c r="N50" s="60"/>
      <c r="O50" s="61" t="s">
        <v>20</v>
      </c>
      <c r="P50" s="71">
        <f t="shared" si="3"/>
        <v>0</v>
      </c>
      <c r="Q50" s="72">
        <f t="shared" si="4"/>
        <v>0</v>
      </c>
      <c r="R50" s="72">
        <f t="shared" si="5"/>
        <v>0</v>
      </c>
      <c r="S50" s="72">
        <f t="shared" si="6"/>
        <v>0</v>
      </c>
      <c r="T50" s="73">
        <f t="shared" si="7"/>
        <v>0</v>
      </c>
      <c r="U50" s="74">
        <f t="shared" si="8"/>
        <v>0</v>
      </c>
      <c r="V50" s="75">
        <f t="shared" si="9"/>
        <v>0</v>
      </c>
      <c r="W50" s="62">
        <f t="shared" si="10"/>
        <v>0</v>
      </c>
      <c r="X50" s="75">
        <f t="shared" si="11"/>
        <v>0</v>
      </c>
      <c r="Y50" s="76">
        <f t="shared" si="12"/>
        <v>0</v>
      </c>
      <c r="Z50" s="75">
        <f t="shared" si="13"/>
        <v>0</v>
      </c>
      <c r="AA50" s="76">
        <f t="shared" si="14"/>
        <v>0</v>
      </c>
      <c r="AB50" s="77">
        <f t="shared" si="15"/>
        <v>0</v>
      </c>
      <c r="AC50" s="81">
        <f t="shared" si="16"/>
        <v>0</v>
      </c>
      <c r="AD50" s="78"/>
    </row>
    <row r="51" spans="1:30" ht="15.75" x14ac:dyDescent="0.25">
      <c r="A51" s="54"/>
      <c r="B51" s="55"/>
      <c r="C51" s="55"/>
      <c r="D51" s="56"/>
      <c r="E51" s="57"/>
      <c r="F51" s="57"/>
      <c r="G51" s="58"/>
      <c r="H51" s="58"/>
      <c r="I51" s="59"/>
      <c r="J51" s="59"/>
      <c r="K51" s="69">
        <f t="shared" si="0"/>
        <v>0</v>
      </c>
      <c r="L51" s="70" t="str">
        <f t="shared" si="1"/>
        <v/>
      </c>
      <c r="M51" s="100" t="str">
        <f t="shared" si="2"/>
        <v/>
      </c>
      <c r="N51" s="60"/>
      <c r="O51" s="61" t="s">
        <v>20</v>
      </c>
      <c r="P51" s="71">
        <f t="shared" si="3"/>
        <v>0</v>
      </c>
      <c r="Q51" s="72">
        <f t="shared" si="4"/>
        <v>0</v>
      </c>
      <c r="R51" s="72">
        <f t="shared" si="5"/>
        <v>0</v>
      </c>
      <c r="S51" s="72">
        <f t="shared" si="6"/>
        <v>0</v>
      </c>
      <c r="T51" s="73">
        <f t="shared" si="7"/>
        <v>0</v>
      </c>
      <c r="U51" s="74">
        <f t="shared" si="8"/>
        <v>0</v>
      </c>
      <c r="V51" s="75">
        <f t="shared" si="9"/>
        <v>0</v>
      </c>
      <c r="W51" s="62">
        <f t="shared" si="10"/>
        <v>0</v>
      </c>
      <c r="X51" s="75">
        <f t="shared" si="11"/>
        <v>0</v>
      </c>
      <c r="Y51" s="76">
        <f t="shared" si="12"/>
        <v>0</v>
      </c>
      <c r="Z51" s="75">
        <f t="shared" si="13"/>
        <v>0</v>
      </c>
      <c r="AA51" s="76">
        <f t="shared" si="14"/>
        <v>0</v>
      </c>
      <c r="AB51" s="77">
        <f t="shared" si="15"/>
        <v>0</v>
      </c>
      <c r="AC51" s="81">
        <f t="shared" si="16"/>
        <v>0</v>
      </c>
      <c r="AD51" s="78"/>
    </row>
    <row r="52" spans="1:30" ht="15.75" x14ac:dyDescent="0.25">
      <c r="A52" s="54"/>
      <c r="B52" s="55"/>
      <c r="C52" s="55"/>
      <c r="D52" s="56"/>
      <c r="E52" s="57"/>
      <c r="F52" s="57"/>
      <c r="G52" s="58"/>
      <c r="H52" s="58"/>
      <c r="I52" s="59"/>
      <c r="J52" s="59"/>
      <c r="K52" s="69">
        <f t="shared" si="0"/>
        <v>0</v>
      </c>
      <c r="L52" s="70" t="str">
        <f t="shared" si="1"/>
        <v/>
      </c>
      <c r="M52" s="100" t="str">
        <f t="shared" si="2"/>
        <v/>
      </c>
      <c r="N52" s="60"/>
      <c r="O52" s="61" t="s">
        <v>20</v>
      </c>
      <c r="P52" s="71">
        <f t="shared" si="3"/>
        <v>0</v>
      </c>
      <c r="Q52" s="72">
        <f t="shared" si="4"/>
        <v>0</v>
      </c>
      <c r="R52" s="72">
        <f t="shared" si="5"/>
        <v>0</v>
      </c>
      <c r="S52" s="72">
        <f t="shared" si="6"/>
        <v>0</v>
      </c>
      <c r="T52" s="73">
        <f t="shared" si="7"/>
        <v>0</v>
      </c>
      <c r="U52" s="74">
        <f t="shared" si="8"/>
        <v>0</v>
      </c>
      <c r="V52" s="75">
        <f t="shared" si="9"/>
        <v>0</v>
      </c>
      <c r="W52" s="62">
        <f t="shared" si="10"/>
        <v>0</v>
      </c>
      <c r="X52" s="75">
        <f t="shared" si="11"/>
        <v>0</v>
      </c>
      <c r="Y52" s="76">
        <f t="shared" si="12"/>
        <v>0</v>
      </c>
      <c r="Z52" s="75">
        <f t="shared" si="13"/>
        <v>0</v>
      </c>
      <c r="AA52" s="76">
        <f t="shared" si="14"/>
        <v>0</v>
      </c>
      <c r="AB52" s="77">
        <f t="shared" si="15"/>
        <v>0</v>
      </c>
      <c r="AC52" s="81">
        <f t="shared" si="16"/>
        <v>0</v>
      </c>
      <c r="AD52" s="78"/>
    </row>
    <row r="53" spans="1:30" ht="15.75" x14ac:dyDescent="0.25">
      <c r="A53" s="54"/>
      <c r="B53" s="55"/>
      <c r="C53" s="55"/>
      <c r="D53" s="56"/>
      <c r="E53" s="57"/>
      <c r="F53" s="57"/>
      <c r="G53" s="58"/>
      <c r="H53" s="58"/>
      <c r="I53" s="59"/>
      <c r="J53" s="59"/>
      <c r="K53" s="69">
        <f t="shared" si="0"/>
        <v>0</v>
      </c>
      <c r="L53" s="70" t="str">
        <f t="shared" si="1"/>
        <v/>
      </c>
      <c r="M53" s="100" t="str">
        <f t="shared" si="2"/>
        <v/>
      </c>
      <c r="N53" s="60"/>
      <c r="O53" s="61" t="s">
        <v>20</v>
      </c>
      <c r="P53" s="71">
        <f t="shared" si="3"/>
        <v>0</v>
      </c>
      <c r="Q53" s="72">
        <f t="shared" si="4"/>
        <v>0</v>
      </c>
      <c r="R53" s="72">
        <f t="shared" si="5"/>
        <v>0</v>
      </c>
      <c r="S53" s="72">
        <f t="shared" si="6"/>
        <v>0</v>
      </c>
      <c r="T53" s="73">
        <f t="shared" si="7"/>
        <v>0</v>
      </c>
      <c r="U53" s="74">
        <f t="shared" si="8"/>
        <v>0</v>
      </c>
      <c r="V53" s="75">
        <f t="shared" si="9"/>
        <v>0</v>
      </c>
      <c r="W53" s="62">
        <f t="shared" si="10"/>
        <v>0</v>
      </c>
      <c r="X53" s="75">
        <f t="shared" si="11"/>
        <v>0</v>
      </c>
      <c r="Y53" s="76">
        <f t="shared" si="12"/>
        <v>0</v>
      </c>
      <c r="Z53" s="75">
        <f t="shared" si="13"/>
        <v>0</v>
      </c>
      <c r="AA53" s="76">
        <f t="shared" si="14"/>
        <v>0</v>
      </c>
      <c r="AB53" s="77">
        <f t="shared" si="15"/>
        <v>0</v>
      </c>
      <c r="AC53" s="81">
        <f t="shared" si="16"/>
        <v>0</v>
      </c>
      <c r="AD53" s="78"/>
    </row>
    <row r="54" spans="1:30" ht="15.75" x14ac:dyDescent="0.25">
      <c r="A54" s="54"/>
      <c r="B54" s="55"/>
      <c r="C54" s="55"/>
      <c r="D54" s="56"/>
      <c r="E54" s="57"/>
      <c r="F54" s="57"/>
      <c r="G54" s="58"/>
      <c r="H54" s="58"/>
      <c r="I54" s="59"/>
      <c r="J54" s="59"/>
      <c r="K54" s="69">
        <f t="shared" si="0"/>
        <v>0</v>
      </c>
      <c r="L54" s="70" t="str">
        <f t="shared" si="1"/>
        <v/>
      </c>
      <c r="M54" s="100" t="str">
        <f t="shared" si="2"/>
        <v/>
      </c>
      <c r="N54" s="60"/>
      <c r="O54" s="61" t="s">
        <v>20</v>
      </c>
      <c r="P54" s="71">
        <f t="shared" si="3"/>
        <v>0</v>
      </c>
      <c r="Q54" s="72">
        <f t="shared" si="4"/>
        <v>0</v>
      </c>
      <c r="R54" s="72">
        <f t="shared" si="5"/>
        <v>0</v>
      </c>
      <c r="S54" s="72">
        <f t="shared" si="6"/>
        <v>0</v>
      </c>
      <c r="T54" s="73">
        <f t="shared" si="7"/>
        <v>0</v>
      </c>
      <c r="U54" s="74">
        <f t="shared" si="8"/>
        <v>0</v>
      </c>
      <c r="V54" s="75">
        <f t="shared" si="9"/>
        <v>0</v>
      </c>
      <c r="W54" s="62">
        <f t="shared" si="10"/>
        <v>0</v>
      </c>
      <c r="X54" s="75">
        <f t="shared" si="11"/>
        <v>0</v>
      </c>
      <c r="Y54" s="76">
        <f t="shared" si="12"/>
        <v>0</v>
      </c>
      <c r="Z54" s="75">
        <f t="shared" si="13"/>
        <v>0</v>
      </c>
      <c r="AA54" s="76">
        <f t="shared" si="14"/>
        <v>0</v>
      </c>
      <c r="AB54" s="77">
        <f t="shared" si="15"/>
        <v>0</v>
      </c>
      <c r="AC54" s="81">
        <f t="shared" si="16"/>
        <v>0</v>
      </c>
      <c r="AD54" s="78"/>
    </row>
    <row r="55" spans="1:30" ht="15.75" x14ac:dyDescent="0.25">
      <c r="A55" s="54"/>
      <c r="B55" s="55"/>
      <c r="C55" s="55"/>
      <c r="D55" s="56"/>
      <c r="E55" s="57"/>
      <c r="F55" s="57"/>
      <c r="G55" s="58"/>
      <c r="H55" s="58"/>
      <c r="I55" s="59"/>
      <c r="J55" s="59"/>
      <c r="K55" s="69">
        <f t="shared" si="0"/>
        <v>0</v>
      </c>
      <c r="L55" s="70" t="str">
        <f t="shared" si="1"/>
        <v/>
      </c>
      <c r="M55" s="100" t="str">
        <f t="shared" si="2"/>
        <v/>
      </c>
      <c r="N55" s="60"/>
      <c r="O55" s="61" t="s">
        <v>20</v>
      </c>
      <c r="P55" s="71">
        <f t="shared" si="3"/>
        <v>0</v>
      </c>
      <c r="Q55" s="72">
        <f t="shared" si="4"/>
        <v>0</v>
      </c>
      <c r="R55" s="72">
        <f t="shared" si="5"/>
        <v>0</v>
      </c>
      <c r="S55" s="72">
        <f t="shared" si="6"/>
        <v>0</v>
      </c>
      <c r="T55" s="73">
        <f t="shared" si="7"/>
        <v>0</v>
      </c>
      <c r="U55" s="74">
        <f t="shared" si="8"/>
        <v>0</v>
      </c>
      <c r="V55" s="75">
        <f t="shared" si="9"/>
        <v>0</v>
      </c>
      <c r="W55" s="62">
        <f t="shared" si="10"/>
        <v>0</v>
      </c>
      <c r="X55" s="75">
        <f t="shared" si="11"/>
        <v>0</v>
      </c>
      <c r="Y55" s="76">
        <f t="shared" si="12"/>
        <v>0</v>
      </c>
      <c r="Z55" s="75">
        <f t="shared" si="13"/>
        <v>0</v>
      </c>
      <c r="AA55" s="76">
        <f t="shared" si="14"/>
        <v>0</v>
      </c>
      <c r="AB55" s="77">
        <f t="shared" si="15"/>
        <v>0</v>
      </c>
      <c r="AC55" s="81">
        <f t="shared" si="16"/>
        <v>0</v>
      </c>
      <c r="AD55" s="78"/>
    </row>
    <row r="56" spans="1:30" ht="15.75" x14ac:dyDescent="0.25">
      <c r="A56" s="54"/>
      <c r="B56" s="55"/>
      <c r="C56" s="55"/>
      <c r="D56" s="56"/>
      <c r="E56" s="57"/>
      <c r="F56" s="57"/>
      <c r="G56" s="58"/>
      <c r="H56" s="58"/>
      <c r="I56" s="59"/>
      <c r="J56" s="59"/>
      <c r="K56" s="69">
        <f t="shared" si="0"/>
        <v>0</v>
      </c>
      <c r="L56" s="70" t="str">
        <f t="shared" si="1"/>
        <v/>
      </c>
      <c r="M56" s="100" t="str">
        <f t="shared" si="2"/>
        <v/>
      </c>
      <c r="N56" s="60"/>
      <c r="O56" s="61" t="s">
        <v>20</v>
      </c>
      <c r="P56" s="71">
        <f t="shared" si="3"/>
        <v>0</v>
      </c>
      <c r="Q56" s="72">
        <f t="shared" si="4"/>
        <v>0</v>
      </c>
      <c r="R56" s="72">
        <f t="shared" si="5"/>
        <v>0</v>
      </c>
      <c r="S56" s="72">
        <f t="shared" si="6"/>
        <v>0</v>
      </c>
      <c r="T56" s="73">
        <f t="shared" si="7"/>
        <v>0</v>
      </c>
      <c r="U56" s="74">
        <f t="shared" si="8"/>
        <v>0</v>
      </c>
      <c r="V56" s="75">
        <f t="shared" si="9"/>
        <v>0</v>
      </c>
      <c r="W56" s="62">
        <f t="shared" si="10"/>
        <v>0</v>
      </c>
      <c r="X56" s="75">
        <f t="shared" si="11"/>
        <v>0</v>
      </c>
      <c r="Y56" s="76">
        <f t="shared" si="12"/>
        <v>0</v>
      </c>
      <c r="Z56" s="75">
        <f t="shared" si="13"/>
        <v>0</v>
      </c>
      <c r="AA56" s="76">
        <f t="shared" si="14"/>
        <v>0</v>
      </c>
      <c r="AB56" s="77">
        <f t="shared" si="15"/>
        <v>0</v>
      </c>
      <c r="AC56" s="81">
        <f t="shared" si="16"/>
        <v>0</v>
      </c>
      <c r="AD56" s="78"/>
    </row>
    <row r="57" spans="1:30" ht="15.75" x14ac:dyDescent="0.25">
      <c r="A57" s="54"/>
      <c r="B57" s="55"/>
      <c r="C57" s="55"/>
      <c r="D57" s="56"/>
      <c r="E57" s="57"/>
      <c r="F57" s="57"/>
      <c r="G57" s="58"/>
      <c r="H57" s="58"/>
      <c r="I57" s="59"/>
      <c r="J57" s="59"/>
      <c r="K57" s="69">
        <f t="shared" si="0"/>
        <v>0</v>
      </c>
      <c r="L57" s="70" t="str">
        <f t="shared" si="1"/>
        <v/>
      </c>
      <c r="M57" s="100" t="str">
        <f t="shared" si="2"/>
        <v/>
      </c>
      <c r="N57" s="60"/>
      <c r="O57" s="61" t="s">
        <v>20</v>
      </c>
      <c r="P57" s="71">
        <f t="shared" si="3"/>
        <v>0</v>
      </c>
      <c r="Q57" s="72">
        <f t="shared" si="4"/>
        <v>0</v>
      </c>
      <c r="R57" s="72">
        <f t="shared" si="5"/>
        <v>0</v>
      </c>
      <c r="S57" s="72">
        <f t="shared" si="6"/>
        <v>0</v>
      </c>
      <c r="T57" s="73">
        <f t="shared" si="7"/>
        <v>0</v>
      </c>
      <c r="U57" s="74">
        <f t="shared" si="8"/>
        <v>0</v>
      </c>
      <c r="V57" s="75">
        <f t="shared" si="9"/>
        <v>0</v>
      </c>
      <c r="W57" s="62">
        <f t="shared" si="10"/>
        <v>0</v>
      </c>
      <c r="X57" s="75">
        <f t="shared" si="11"/>
        <v>0</v>
      </c>
      <c r="Y57" s="76">
        <f t="shared" si="12"/>
        <v>0</v>
      </c>
      <c r="Z57" s="75">
        <f t="shared" si="13"/>
        <v>0</v>
      </c>
      <c r="AA57" s="76">
        <f t="shared" si="14"/>
        <v>0</v>
      </c>
      <c r="AB57" s="77">
        <f t="shared" si="15"/>
        <v>0</v>
      </c>
      <c r="AC57" s="81">
        <f t="shared" si="16"/>
        <v>0</v>
      </c>
      <c r="AD57" s="78"/>
    </row>
    <row r="58" spans="1:30" ht="15.75" x14ac:dyDescent="0.25">
      <c r="A58" s="54"/>
      <c r="B58" s="55"/>
      <c r="C58" s="55"/>
      <c r="D58" s="56"/>
      <c r="E58" s="57"/>
      <c r="F58" s="57"/>
      <c r="G58" s="58"/>
      <c r="H58" s="58"/>
      <c r="I58" s="59"/>
      <c r="J58" s="59"/>
      <c r="K58" s="69">
        <f t="shared" si="0"/>
        <v>0</v>
      </c>
      <c r="L58" s="70" t="str">
        <f t="shared" si="1"/>
        <v/>
      </c>
      <c r="M58" s="100" t="str">
        <f t="shared" si="2"/>
        <v/>
      </c>
      <c r="N58" s="60"/>
      <c r="O58" s="61" t="s">
        <v>20</v>
      </c>
      <c r="P58" s="71">
        <f t="shared" si="3"/>
        <v>0</v>
      </c>
      <c r="Q58" s="72">
        <f t="shared" si="4"/>
        <v>0</v>
      </c>
      <c r="R58" s="72">
        <f t="shared" si="5"/>
        <v>0</v>
      </c>
      <c r="S58" s="72">
        <f t="shared" si="6"/>
        <v>0</v>
      </c>
      <c r="T58" s="73">
        <f t="shared" si="7"/>
        <v>0</v>
      </c>
      <c r="U58" s="74">
        <f t="shared" si="8"/>
        <v>0</v>
      </c>
      <c r="V58" s="75">
        <f t="shared" si="9"/>
        <v>0</v>
      </c>
      <c r="W58" s="62">
        <f t="shared" si="10"/>
        <v>0</v>
      </c>
      <c r="X58" s="75">
        <f t="shared" si="11"/>
        <v>0</v>
      </c>
      <c r="Y58" s="76">
        <f t="shared" si="12"/>
        <v>0</v>
      </c>
      <c r="Z58" s="75">
        <f t="shared" si="13"/>
        <v>0</v>
      </c>
      <c r="AA58" s="76">
        <f t="shared" si="14"/>
        <v>0</v>
      </c>
      <c r="AB58" s="77">
        <f t="shared" si="15"/>
        <v>0</v>
      </c>
      <c r="AC58" s="81">
        <f t="shared" si="16"/>
        <v>0</v>
      </c>
      <c r="AD58" s="78"/>
    </row>
    <row r="59" spans="1:30" ht="15.75" x14ac:dyDescent="0.25">
      <c r="A59" s="54"/>
      <c r="B59" s="55"/>
      <c r="C59" s="55"/>
      <c r="D59" s="56"/>
      <c r="E59" s="57"/>
      <c r="F59" s="57"/>
      <c r="G59" s="58"/>
      <c r="H59" s="58"/>
      <c r="I59" s="59"/>
      <c r="J59" s="59"/>
      <c r="K59" s="69">
        <f t="shared" si="0"/>
        <v>0</v>
      </c>
      <c r="L59" s="70" t="str">
        <f t="shared" si="1"/>
        <v/>
      </c>
      <c r="M59" s="100" t="str">
        <f t="shared" si="2"/>
        <v/>
      </c>
      <c r="N59" s="60"/>
      <c r="O59" s="61" t="s">
        <v>20</v>
      </c>
      <c r="P59" s="71">
        <f t="shared" si="3"/>
        <v>0</v>
      </c>
      <c r="Q59" s="72">
        <f t="shared" si="4"/>
        <v>0</v>
      </c>
      <c r="R59" s="72">
        <f t="shared" si="5"/>
        <v>0</v>
      </c>
      <c r="S59" s="72">
        <f t="shared" si="6"/>
        <v>0</v>
      </c>
      <c r="T59" s="73">
        <f t="shared" si="7"/>
        <v>0</v>
      </c>
      <c r="U59" s="74">
        <f t="shared" si="8"/>
        <v>0</v>
      </c>
      <c r="V59" s="75">
        <f t="shared" si="9"/>
        <v>0</v>
      </c>
      <c r="W59" s="62">
        <f t="shared" si="10"/>
        <v>0</v>
      </c>
      <c r="X59" s="75">
        <f t="shared" si="11"/>
        <v>0</v>
      </c>
      <c r="Y59" s="76">
        <f t="shared" si="12"/>
        <v>0</v>
      </c>
      <c r="Z59" s="75">
        <f t="shared" si="13"/>
        <v>0</v>
      </c>
      <c r="AA59" s="76">
        <f t="shared" si="14"/>
        <v>0</v>
      </c>
      <c r="AB59" s="77">
        <f t="shared" si="15"/>
        <v>0</v>
      </c>
      <c r="AC59" s="81">
        <f t="shared" si="16"/>
        <v>0</v>
      </c>
      <c r="AD59" s="78"/>
    </row>
    <row r="60" spans="1:30" ht="15.75" x14ac:dyDescent="0.25">
      <c r="A60" s="54"/>
      <c r="B60" s="55"/>
      <c r="C60" s="55"/>
      <c r="D60" s="56"/>
      <c r="E60" s="57"/>
      <c r="F60" s="57"/>
      <c r="G60" s="58"/>
      <c r="H60" s="58"/>
      <c r="I60" s="59"/>
      <c r="J60" s="59"/>
      <c r="K60" s="69">
        <f t="shared" si="0"/>
        <v>0</v>
      </c>
      <c r="L60" s="70" t="str">
        <f t="shared" si="1"/>
        <v/>
      </c>
      <c r="M60" s="100" t="str">
        <f t="shared" si="2"/>
        <v/>
      </c>
      <c r="N60" s="60"/>
      <c r="O60" s="61" t="s">
        <v>20</v>
      </c>
      <c r="P60" s="71">
        <f t="shared" si="3"/>
        <v>0</v>
      </c>
      <c r="Q60" s="72">
        <f t="shared" si="4"/>
        <v>0</v>
      </c>
      <c r="R60" s="72">
        <f t="shared" si="5"/>
        <v>0</v>
      </c>
      <c r="S60" s="72">
        <f t="shared" si="6"/>
        <v>0</v>
      </c>
      <c r="T60" s="73">
        <f t="shared" si="7"/>
        <v>0</v>
      </c>
      <c r="U60" s="74">
        <f t="shared" si="8"/>
        <v>0</v>
      </c>
      <c r="V60" s="75">
        <f t="shared" si="9"/>
        <v>0</v>
      </c>
      <c r="W60" s="62">
        <f t="shared" si="10"/>
        <v>0</v>
      </c>
      <c r="X60" s="75">
        <f t="shared" si="11"/>
        <v>0</v>
      </c>
      <c r="Y60" s="76">
        <f t="shared" si="12"/>
        <v>0</v>
      </c>
      <c r="Z60" s="75">
        <f t="shared" si="13"/>
        <v>0</v>
      </c>
      <c r="AA60" s="76">
        <f t="shared" si="14"/>
        <v>0</v>
      </c>
      <c r="AB60" s="77">
        <f t="shared" si="15"/>
        <v>0</v>
      </c>
      <c r="AC60" s="81">
        <f t="shared" si="16"/>
        <v>0</v>
      </c>
      <c r="AD60" s="78"/>
    </row>
    <row r="61" spans="1:30" ht="15.75" x14ac:dyDescent="0.25">
      <c r="A61" s="54"/>
      <c r="B61" s="55"/>
      <c r="C61" s="55"/>
      <c r="D61" s="56"/>
      <c r="E61" s="57"/>
      <c r="F61" s="57"/>
      <c r="G61" s="58"/>
      <c r="H61" s="58"/>
      <c r="I61" s="59"/>
      <c r="J61" s="59"/>
      <c r="K61" s="69">
        <f t="shared" si="0"/>
        <v>0</v>
      </c>
      <c r="L61" s="70" t="str">
        <f t="shared" si="1"/>
        <v/>
      </c>
      <c r="M61" s="100" t="str">
        <f t="shared" si="2"/>
        <v/>
      </c>
      <c r="N61" s="60"/>
      <c r="O61" s="61" t="s">
        <v>20</v>
      </c>
      <c r="P61" s="71">
        <f t="shared" si="3"/>
        <v>0</v>
      </c>
      <c r="Q61" s="72">
        <f t="shared" si="4"/>
        <v>0</v>
      </c>
      <c r="R61" s="72">
        <f t="shared" si="5"/>
        <v>0</v>
      </c>
      <c r="S61" s="72">
        <f t="shared" si="6"/>
        <v>0</v>
      </c>
      <c r="T61" s="73">
        <f t="shared" si="7"/>
        <v>0</v>
      </c>
      <c r="U61" s="74">
        <f t="shared" si="8"/>
        <v>0</v>
      </c>
      <c r="V61" s="75">
        <f t="shared" si="9"/>
        <v>0</v>
      </c>
      <c r="W61" s="62">
        <f t="shared" si="10"/>
        <v>0</v>
      </c>
      <c r="X61" s="75">
        <f t="shared" si="11"/>
        <v>0</v>
      </c>
      <c r="Y61" s="76">
        <f t="shared" si="12"/>
        <v>0</v>
      </c>
      <c r="Z61" s="75">
        <f t="shared" si="13"/>
        <v>0</v>
      </c>
      <c r="AA61" s="76">
        <f t="shared" si="14"/>
        <v>0</v>
      </c>
      <c r="AB61" s="77">
        <f t="shared" si="15"/>
        <v>0</v>
      </c>
      <c r="AC61" s="81">
        <f t="shared" si="16"/>
        <v>0</v>
      </c>
      <c r="AD61" s="78"/>
    </row>
    <row r="62" spans="1:30" ht="15.75" x14ac:dyDescent="0.25">
      <c r="A62" s="54"/>
      <c r="B62" s="55"/>
      <c r="C62" s="55"/>
      <c r="D62" s="56"/>
      <c r="E62" s="57"/>
      <c r="F62" s="57"/>
      <c r="G62" s="58"/>
      <c r="H62" s="58"/>
      <c r="I62" s="59"/>
      <c r="J62" s="59"/>
      <c r="K62" s="69">
        <f t="shared" si="0"/>
        <v>0</v>
      </c>
      <c r="L62" s="70" t="str">
        <f t="shared" si="1"/>
        <v/>
      </c>
      <c r="M62" s="100" t="str">
        <f t="shared" si="2"/>
        <v/>
      </c>
      <c r="N62" s="60"/>
      <c r="O62" s="61" t="s">
        <v>20</v>
      </c>
      <c r="P62" s="71">
        <f t="shared" si="3"/>
        <v>0</v>
      </c>
      <c r="Q62" s="72">
        <f t="shared" si="4"/>
        <v>0</v>
      </c>
      <c r="R62" s="72">
        <f t="shared" si="5"/>
        <v>0</v>
      </c>
      <c r="S62" s="72">
        <f t="shared" si="6"/>
        <v>0</v>
      </c>
      <c r="T62" s="73">
        <f t="shared" si="7"/>
        <v>0</v>
      </c>
      <c r="U62" s="74">
        <f t="shared" si="8"/>
        <v>0</v>
      </c>
      <c r="V62" s="75">
        <f t="shared" si="9"/>
        <v>0</v>
      </c>
      <c r="W62" s="62">
        <f t="shared" si="10"/>
        <v>0</v>
      </c>
      <c r="X62" s="75">
        <f t="shared" si="11"/>
        <v>0</v>
      </c>
      <c r="Y62" s="76">
        <f t="shared" si="12"/>
        <v>0</v>
      </c>
      <c r="Z62" s="75">
        <f t="shared" si="13"/>
        <v>0</v>
      </c>
      <c r="AA62" s="76">
        <f t="shared" si="14"/>
        <v>0</v>
      </c>
      <c r="AB62" s="77">
        <f t="shared" si="15"/>
        <v>0</v>
      </c>
      <c r="AC62" s="81">
        <f t="shared" si="16"/>
        <v>0</v>
      </c>
      <c r="AD62" s="78"/>
    </row>
    <row r="63" spans="1:30" ht="15.75" x14ac:dyDescent="0.25">
      <c r="A63" s="54"/>
      <c r="B63" s="55"/>
      <c r="C63" s="55"/>
      <c r="D63" s="56"/>
      <c r="E63" s="57"/>
      <c r="F63" s="57"/>
      <c r="G63" s="58"/>
      <c r="H63" s="58"/>
      <c r="I63" s="59"/>
      <c r="J63" s="59"/>
      <c r="K63" s="69">
        <f t="shared" si="0"/>
        <v>0</v>
      </c>
      <c r="L63" s="70" t="str">
        <f t="shared" si="1"/>
        <v/>
      </c>
      <c r="M63" s="100" t="str">
        <f t="shared" si="2"/>
        <v/>
      </c>
      <c r="N63" s="60"/>
      <c r="O63" s="61" t="s">
        <v>20</v>
      </c>
      <c r="P63" s="71">
        <f t="shared" si="3"/>
        <v>0</v>
      </c>
      <c r="Q63" s="72">
        <f t="shared" si="4"/>
        <v>0</v>
      </c>
      <c r="R63" s="72">
        <f t="shared" si="5"/>
        <v>0</v>
      </c>
      <c r="S63" s="72">
        <f t="shared" si="6"/>
        <v>0</v>
      </c>
      <c r="T63" s="73">
        <f t="shared" si="7"/>
        <v>0</v>
      </c>
      <c r="U63" s="74">
        <f t="shared" si="8"/>
        <v>0</v>
      </c>
      <c r="V63" s="75">
        <f t="shared" si="9"/>
        <v>0</v>
      </c>
      <c r="W63" s="62">
        <f t="shared" si="10"/>
        <v>0</v>
      </c>
      <c r="X63" s="75">
        <f t="shared" si="11"/>
        <v>0</v>
      </c>
      <c r="Y63" s="76">
        <f t="shared" si="12"/>
        <v>0</v>
      </c>
      <c r="Z63" s="75">
        <f t="shared" si="13"/>
        <v>0</v>
      </c>
      <c r="AA63" s="76">
        <f t="shared" si="14"/>
        <v>0</v>
      </c>
      <c r="AB63" s="77">
        <f t="shared" si="15"/>
        <v>0</v>
      </c>
      <c r="AC63" s="81">
        <f t="shared" si="16"/>
        <v>0</v>
      </c>
      <c r="AD63" s="78"/>
    </row>
    <row r="64" spans="1:30" ht="15.75" x14ac:dyDescent="0.25">
      <c r="A64" s="54"/>
      <c r="B64" s="55"/>
      <c r="C64" s="55"/>
      <c r="D64" s="56"/>
      <c r="E64" s="57"/>
      <c r="F64" s="57"/>
      <c r="G64" s="58"/>
      <c r="H64" s="58"/>
      <c r="I64" s="59"/>
      <c r="J64" s="59"/>
      <c r="K64" s="69">
        <f t="shared" si="0"/>
        <v>0</v>
      </c>
      <c r="L64" s="70" t="str">
        <f t="shared" si="1"/>
        <v/>
      </c>
      <c r="M64" s="100" t="str">
        <f t="shared" si="2"/>
        <v/>
      </c>
      <c r="N64" s="60"/>
      <c r="O64" s="61" t="s">
        <v>20</v>
      </c>
      <c r="P64" s="71">
        <f t="shared" si="3"/>
        <v>0</v>
      </c>
      <c r="Q64" s="72">
        <f t="shared" si="4"/>
        <v>0</v>
      </c>
      <c r="R64" s="72">
        <f t="shared" si="5"/>
        <v>0</v>
      </c>
      <c r="S64" s="72">
        <f t="shared" si="6"/>
        <v>0</v>
      </c>
      <c r="T64" s="73">
        <f t="shared" si="7"/>
        <v>0</v>
      </c>
      <c r="U64" s="74">
        <f t="shared" si="8"/>
        <v>0</v>
      </c>
      <c r="V64" s="75">
        <f t="shared" si="9"/>
        <v>0</v>
      </c>
      <c r="W64" s="62">
        <f t="shared" si="10"/>
        <v>0</v>
      </c>
      <c r="X64" s="75">
        <f t="shared" si="11"/>
        <v>0</v>
      </c>
      <c r="Y64" s="76">
        <f t="shared" si="12"/>
        <v>0</v>
      </c>
      <c r="Z64" s="75">
        <f t="shared" si="13"/>
        <v>0</v>
      </c>
      <c r="AA64" s="76">
        <f t="shared" si="14"/>
        <v>0</v>
      </c>
      <c r="AB64" s="77">
        <f t="shared" si="15"/>
        <v>0</v>
      </c>
      <c r="AC64" s="81">
        <f t="shared" si="16"/>
        <v>0</v>
      </c>
      <c r="AD64" s="78"/>
    </row>
    <row r="65" spans="1:30" ht="15.75" x14ac:dyDescent="0.25">
      <c r="A65" s="54"/>
      <c r="B65" s="55"/>
      <c r="C65" s="55"/>
      <c r="D65" s="56"/>
      <c r="E65" s="57"/>
      <c r="F65" s="57"/>
      <c r="G65" s="58"/>
      <c r="H65" s="58"/>
      <c r="I65" s="59"/>
      <c r="J65" s="59"/>
      <c r="K65" s="69">
        <f t="shared" si="0"/>
        <v>0</v>
      </c>
      <c r="L65" s="70" t="str">
        <f t="shared" si="1"/>
        <v/>
      </c>
      <c r="M65" s="100" t="str">
        <f t="shared" si="2"/>
        <v/>
      </c>
      <c r="N65" s="60"/>
      <c r="O65" s="61" t="s">
        <v>20</v>
      </c>
      <c r="P65" s="71">
        <f t="shared" si="3"/>
        <v>0</v>
      </c>
      <c r="Q65" s="72">
        <f t="shared" si="4"/>
        <v>0</v>
      </c>
      <c r="R65" s="72">
        <f t="shared" si="5"/>
        <v>0</v>
      </c>
      <c r="S65" s="72">
        <f t="shared" si="6"/>
        <v>0</v>
      </c>
      <c r="T65" s="73">
        <f t="shared" si="7"/>
        <v>0</v>
      </c>
      <c r="U65" s="74">
        <f t="shared" si="8"/>
        <v>0</v>
      </c>
      <c r="V65" s="75">
        <f t="shared" si="9"/>
        <v>0</v>
      </c>
      <c r="W65" s="62">
        <f t="shared" si="10"/>
        <v>0</v>
      </c>
      <c r="X65" s="75">
        <f t="shared" si="11"/>
        <v>0</v>
      </c>
      <c r="Y65" s="76">
        <f t="shared" si="12"/>
        <v>0</v>
      </c>
      <c r="Z65" s="75">
        <f t="shared" si="13"/>
        <v>0</v>
      </c>
      <c r="AA65" s="76">
        <f t="shared" si="14"/>
        <v>0</v>
      </c>
      <c r="AB65" s="77">
        <f t="shared" si="15"/>
        <v>0</v>
      </c>
      <c r="AC65" s="81">
        <f t="shared" si="16"/>
        <v>0</v>
      </c>
      <c r="AD65" s="78"/>
    </row>
    <row r="66" spans="1:30" ht="15.75" x14ac:dyDescent="0.25">
      <c r="A66" s="54"/>
      <c r="B66" s="55"/>
      <c r="C66" s="55"/>
      <c r="D66" s="56"/>
      <c r="E66" s="57"/>
      <c r="F66" s="57"/>
      <c r="G66" s="58"/>
      <c r="H66" s="58"/>
      <c r="I66" s="59"/>
      <c r="J66" s="59"/>
      <c r="K66" s="69">
        <f t="shared" si="0"/>
        <v>0</v>
      </c>
      <c r="L66" s="70" t="str">
        <f t="shared" si="1"/>
        <v/>
      </c>
      <c r="M66" s="100" t="str">
        <f t="shared" si="2"/>
        <v/>
      </c>
      <c r="N66" s="60"/>
      <c r="O66" s="61" t="s">
        <v>20</v>
      </c>
      <c r="P66" s="71">
        <f t="shared" si="3"/>
        <v>0</v>
      </c>
      <c r="Q66" s="72">
        <f t="shared" si="4"/>
        <v>0</v>
      </c>
      <c r="R66" s="72">
        <f t="shared" si="5"/>
        <v>0</v>
      </c>
      <c r="S66" s="72">
        <f t="shared" si="6"/>
        <v>0</v>
      </c>
      <c r="T66" s="73">
        <f t="shared" si="7"/>
        <v>0</v>
      </c>
      <c r="U66" s="74">
        <f t="shared" si="8"/>
        <v>0</v>
      </c>
      <c r="V66" s="75">
        <f t="shared" si="9"/>
        <v>0</v>
      </c>
      <c r="W66" s="62">
        <f t="shared" si="10"/>
        <v>0</v>
      </c>
      <c r="X66" s="75">
        <f t="shared" si="11"/>
        <v>0</v>
      </c>
      <c r="Y66" s="76">
        <f t="shared" si="12"/>
        <v>0</v>
      </c>
      <c r="Z66" s="75">
        <f t="shared" si="13"/>
        <v>0</v>
      </c>
      <c r="AA66" s="76">
        <f t="shared" si="14"/>
        <v>0</v>
      </c>
      <c r="AB66" s="77">
        <f t="shared" si="15"/>
        <v>0</v>
      </c>
      <c r="AC66" s="81">
        <f t="shared" si="16"/>
        <v>0</v>
      </c>
      <c r="AD66" s="78"/>
    </row>
    <row r="67" spans="1:30" ht="15.75" x14ac:dyDescent="0.25">
      <c r="A67" s="54"/>
      <c r="B67" s="55"/>
      <c r="C67" s="55"/>
      <c r="D67" s="56"/>
      <c r="E67" s="57"/>
      <c r="F67" s="57"/>
      <c r="G67" s="58"/>
      <c r="H67" s="58"/>
      <c r="I67" s="59"/>
      <c r="J67" s="59"/>
      <c r="K67" s="69">
        <f t="shared" si="0"/>
        <v>0</v>
      </c>
      <c r="L67" s="70" t="str">
        <f t="shared" si="1"/>
        <v/>
      </c>
      <c r="M67" s="100" t="str">
        <f t="shared" si="2"/>
        <v/>
      </c>
      <c r="N67" s="60"/>
      <c r="O67" s="61" t="s">
        <v>20</v>
      </c>
      <c r="P67" s="71">
        <f t="shared" si="3"/>
        <v>0</v>
      </c>
      <c r="Q67" s="72">
        <f t="shared" si="4"/>
        <v>0</v>
      </c>
      <c r="R67" s="72">
        <f t="shared" si="5"/>
        <v>0</v>
      </c>
      <c r="S67" s="72">
        <f t="shared" si="6"/>
        <v>0</v>
      </c>
      <c r="T67" s="73">
        <f t="shared" si="7"/>
        <v>0</v>
      </c>
      <c r="U67" s="74">
        <f t="shared" si="8"/>
        <v>0</v>
      </c>
      <c r="V67" s="75">
        <f t="shared" si="9"/>
        <v>0</v>
      </c>
      <c r="W67" s="62">
        <f t="shared" si="10"/>
        <v>0</v>
      </c>
      <c r="X67" s="75">
        <f t="shared" si="11"/>
        <v>0</v>
      </c>
      <c r="Y67" s="76">
        <f t="shared" si="12"/>
        <v>0</v>
      </c>
      <c r="Z67" s="75">
        <f t="shared" si="13"/>
        <v>0</v>
      </c>
      <c r="AA67" s="76">
        <f t="shared" si="14"/>
        <v>0</v>
      </c>
      <c r="AB67" s="77">
        <f t="shared" si="15"/>
        <v>0</v>
      </c>
      <c r="AC67" s="81">
        <f t="shared" si="16"/>
        <v>0</v>
      </c>
      <c r="AD67" s="78"/>
    </row>
    <row r="68" spans="1:30" ht="15.75" x14ac:dyDescent="0.25">
      <c r="A68" s="54"/>
      <c r="B68" s="55"/>
      <c r="C68" s="55"/>
      <c r="D68" s="56"/>
      <c r="E68" s="57"/>
      <c r="F68" s="57"/>
      <c r="G68" s="58"/>
      <c r="H68" s="58"/>
      <c r="I68" s="59"/>
      <c r="J68" s="59"/>
      <c r="K68" s="69">
        <f t="shared" si="0"/>
        <v>0</v>
      </c>
      <c r="L68" s="70" t="str">
        <f t="shared" si="1"/>
        <v/>
      </c>
      <c r="M68" s="100" t="str">
        <f t="shared" si="2"/>
        <v/>
      </c>
      <c r="N68" s="60"/>
      <c r="O68" s="61" t="s">
        <v>20</v>
      </c>
      <c r="P68" s="71">
        <f t="shared" si="3"/>
        <v>0</v>
      </c>
      <c r="Q68" s="72">
        <f t="shared" si="4"/>
        <v>0</v>
      </c>
      <c r="R68" s="72">
        <f t="shared" si="5"/>
        <v>0</v>
      </c>
      <c r="S68" s="72">
        <f t="shared" si="6"/>
        <v>0</v>
      </c>
      <c r="T68" s="73">
        <f t="shared" si="7"/>
        <v>0</v>
      </c>
      <c r="U68" s="74">
        <f t="shared" si="8"/>
        <v>0</v>
      </c>
      <c r="V68" s="75">
        <f t="shared" si="9"/>
        <v>0</v>
      </c>
      <c r="W68" s="62">
        <f t="shared" si="10"/>
        <v>0</v>
      </c>
      <c r="X68" s="75">
        <f t="shared" si="11"/>
        <v>0</v>
      </c>
      <c r="Y68" s="76">
        <f t="shared" si="12"/>
        <v>0</v>
      </c>
      <c r="Z68" s="75">
        <f t="shared" si="13"/>
        <v>0</v>
      </c>
      <c r="AA68" s="76">
        <f t="shared" si="14"/>
        <v>0</v>
      </c>
      <c r="AB68" s="77">
        <f t="shared" si="15"/>
        <v>0</v>
      </c>
      <c r="AC68" s="81">
        <f t="shared" si="16"/>
        <v>0</v>
      </c>
      <c r="AD68" s="78"/>
    </row>
    <row r="69" spans="1:30" ht="15.75" x14ac:dyDescent="0.25">
      <c r="A69" s="54"/>
      <c r="B69" s="55"/>
      <c r="C69" s="55"/>
      <c r="D69" s="56"/>
      <c r="E69" s="57"/>
      <c r="F69" s="57"/>
      <c r="G69" s="58"/>
      <c r="H69" s="58"/>
      <c r="I69" s="59"/>
      <c r="J69" s="59"/>
      <c r="K69" s="69">
        <f t="shared" si="0"/>
        <v>0</v>
      </c>
      <c r="L69" s="70" t="str">
        <f t="shared" si="1"/>
        <v/>
      </c>
      <c r="M69" s="100" t="str">
        <f t="shared" si="2"/>
        <v/>
      </c>
      <c r="N69" s="60"/>
      <c r="O69" s="61" t="s">
        <v>20</v>
      </c>
      <c r="P69" s="71">
        <f t="shared" si="3"/>
        <v>0</v>
      </c>
      <c r="Q69" s="72">
        <f t="shared" si="4"/>
        <v>0</v>
      </c>
      <c r="R69" s="72">
        <f t="shared" si="5"/>
        <v>0</v>
      </c>
      <c r="S69" s="72">
        <f t="shared" si="6"/>
        <v>0</v>
      </c>
      <c r="T69" s="73">
        <f t="shared" si="7"/>
        <v>0</v>
      </c>
      <c r="U69" s="74">
        <f t="shared" si="8"/>
        <v>0</v>
      </c>
      <c r="V69" s="75">
        <f t="shared" si="9"/>
        <v>0</v>
      </c>
      <c r="W69" s="62">
        <f t="shared" si="10"/>
        <v>0</v>
      </c>
      <c r="X69" s="75">
        <f t="shared" si="11"/>
        <v>0</v>
      </c>
      <c r="Y69" s="76">
        <f t="shared" si="12"/>
        <v>0</v>
      </c>
      <c r="Z69" s="75">
        <f t="shared" si="13"/>
        <v>0</v>
      </c>
      <c r="AA69" s="76">
        <f t="shared" si="14"/>
        <v>0</v>
      </c>
      <c r="AB69" s="77">
        <f t="shared" si="15"/>
        <v>0</v>
      </c>
      <c r="AC69" s="81">
        <f t="shared" si="16"/>
        <v>0</v>
      </c>
      <c r="AD69" s="78"/>
    </row>
    <row r="70" spans="1:30" ht="15.75" x14ac:dyDescent="0.25">
      <c r="A70" s="54"/>
      <c r="B70" s="55"/>
      <c r="C70" s="55"/>
      <c r="D70" s="56"/>
      <c r="E70" s="57"/>
      <c r="F70" s="57"/>
      <c r="G70" s="58"/>
      <c r="H70" s="58"/>
      <c r="I70" s="59"/>
      <c r="J70" s="59"/>
      <c r="K70" s="69">
        <f t="shared" si="0"/>
        <v>0</v>
      </c>
      <c r="L70" s="70" t="str">
        <f t="shared" si="1"/>
        <v/>
      </c>
      <c r="M70" s="100" t="str">
        <f t="shared" si="2"/>
        <v/>
      </c>
      <c r="N70" s="60"/>
      <c r="O70" s="61" t="s">
        <v>20</v>
      </c>
      <c r="P70" s="71">
        <f t="shared" si="3"/>
        <v>0</v>
      </c>
      <c r="Q70" s="72">
        <f t="shared" si="4"/>
        <v>0</v>
      </c>
      <c r="R70" s="72">
        <f t="shared" si="5"/>
        <v>0</v>
      </c>
      <c r="S70" s="72">
        <f t="shared" si="6"/>
        <v>0</v>
      </c>
      <c r="T70" s="73">
        <f t="shared" si="7"/>
        <v>0</v>
      </c>
      <c r="U70" s="74">
        <f t="shared" si="8"/>
        <v>0</v>
      </c>
      <c r="V70" s="75">
        <f t="shared" si="9"/>
        <v>0</v>
      </c>
      <c r="W70" s="62">
        <f t="shared" si="10"/>
        <v>0</v>
      </c>
      <c r="X70" s="75">
        <f t="shared" si="11"/>
        <v>0</v>
      </c>
      <c r="Y70" s="76">
        <f t="shared" si="12"/>
        <v>0</v>
      </c>
      <c r="Z70" s="75">
        <f t="shared" si="13"/>
        <v>0</v>
      </c>
      <c r="AA70" s="76">
        <f t="shared" si="14"/>
        <v>0</v>
      </c>
      <c r="AB70" s="77">
        <f t="shared" si="15"/>
        <v>0</v>
      </c>
      <c r="AC70" s="81">
        <f t="shared" si="16"/>
        <v>0</v>
      </c>
      <c r="AD70" s="78"/>
    </row>
    <row r="71" spans="1:30" ht="15.75" x14ac:dyDescent="0.25">
      <c r="A71" s="54"/>
      <c r="B71" s="55"/>
      <c r="C71" s="55"/>
      <c r="D71" s="56"/>
      <c r="E71" s="57"/>
      <c r="F71" s="57"/>
      <c r="G71" s="58"/>
      <c r="H71" s="58"/>
      <c r="I71" s="59"/>
      <c r="J71" s="59"/>
      <c r="K71" s="69">
        <f t="shared" si="0"/>
        <v>0</v>
      </c>
      <c r="L71" s="70" t="str">
        <f t="shared" si="1"/>
        <v/>
      </c>
      <c r="M71" s="100" t="str">
        <f t="shared" si="2"/>
        <v/>
      </c>
      <c r="N71" s="60"/>
      <c r="O71" s="61" t="s">
        <v>20</v>
      </c>
      <c r="P71" s="71">
        <f t="shared" ref="P71:P134" si="17">IF(I71&gt;0,49.2,0)</f>
        <v>0</v>
      </c>
      <c r="Q71" s="72">
        <f t="shared" ref="Q71:Q134" si="18">IF(J71&gt;0,35.71,0)</f>
        <v>0</v>
      </c>
      <c r="R71" s="72">
        <f t="shared" si="5"/>
        <v>0</v>
      </c>
      <c r="S71" s="72">
        <f t="shared" si="6"/>
        <v>0</v>
      </c>
      <c r="T71" s="73">
        <f t="shared" si="7"/>
        <v>0</v>
      </c>
      <c r="U71" s="74">
        <f t="shared" si="8"/>
        <v>0</v>
      </c>
      <c r="V71" s="75">
        <f t="shared" si="9"/>
        <v>0</v>
      </c>
      <c r="W71" s="62">
        <f t="shared" si="10"/>
        <v>0</v>
      </c>
      <c r="X71" s="75">
        <f t="shared" ref="X71:X134" si="19">IF(I71&gt;0,ROUND((V71*(P71-W71)+W71),2),0)</f>
        <v>0</v>
      </c>
      <c r="Y71" s="76">
        <f t="shared" ref="Y71:Y134" si="20">IF(I71&gt;0,ROUND(P71-X71,2),0)</f>
        <v>0</v>
      </c>
      <c r="Z71" s="75">
        <f t="shared" ref="Z71:Z134" si="21">IF(J71&gt;0,(ROUND((V71*(Q71-W71)+W71),2)),0)</f>
        <v>0</v>
      </c>
      <c r="AA71" s="76">
        <f t="shared" ref="AA71:AA134" si="22">IF(J71&gt;0,(ROUND(Q71-Z71,2)),0)</f>
        <v>0</v>
      </c>
      <c r="AB71" s="77">
        <f t="shared" si="15"/>
        <v>0</v>
      </c>
      <c r="AC71" s="81">
        <f t="shared" si="16"/>
        <v>0</v>
      </c>
      <c r="AD71" s="78"/>
    </row>
    <row r="72" spans="1:30" ht="15.75" x14ac:dyDescent="0.25">
      <c r="A72" s="54"/>
      <c r="B72" s="55"/>
      <c r="C72" s="55"/>
      <c r="D72" s="56"/>
      <c r="E72" s="57"/>
      <c r="F72" s="57"/>
      <c r="G72" s="58"/>
      <c r="H72" s="58"/>
      <c r="I72" s="59"/>
      <c r="J72" s="59"/>
      <c r="K72" s="69">
        <f t="shared" ref="K72:K135" si="23">I72+J72</f>
        <v>0</v>
      </c>
      <c r="L72" s="70" t="str">
        <f t="shared" ref="L72:L135" si="24">IF(K72&gt;0,IF(K72&gt;(H72-G72+1),"Errore n. Giorni! MAX 366",IF((H72-G72+1)=K72,"ok","")),"")</f>
        <v/>
      </c>
      <c r="M72" s="100" t="str">
        <f t="shared" ref="M72:M135" si="25">IF(K72&gt;0,(H72-G72+1)-J72,"")</f>
        <v/>
      </c>
      <c r="N72" s="60"/>
      <c r="O72" s="61" t="s">
        <v>20</v>
      </c>
      <c r="P72" s="71">
        <f t="shared" si="17"/>
        <v>0</v>
      </c>
      <c r="Q72" s="72">
        <f t="shared" si="18"/>
        <v>0</v>
      </c>
      <c r="R72" s="72">
        <f t="shared" ref="R72:R135" si="26">ROUND(I72*P72,2)</f>
        <v>0</v>
      </c>
      <c r="S72" s="72">
        <f t="shared" ref="S72:S135" si="27">ROUND(J72*Q72,2)</f>
        <v>0</v>
      </c>
      <c r="T72" s="73">
        <f t="shared" ref="T72:T135" si="28">ROUND(R72+S72,2)</f>
        <v>0</v>
      </c>
      <c r="U72" s="74">
        <f t="shared" ref="U72:U135" si="29">IF(N72=0,0,IF((N72&lt;5000),5000,N72))</f>
        <v>0</v>
      </c>
      <c r="V72" s="75">
        <f t="shared" ref="V72:V135" si="30">IF(U72=0,0,ROUND((U72-5000)/(20000-5000),2))</f>
        <v>0</v>
      </c>
      <c r="W72" s="62">
        <f t="shared" ref="W72:W135" si="31">IF(O72="NO",0,IF(O72="SI",17.06,0))</f>
        <v>0</v>
      </c>
      <c r="X72" s="75">
        <f t="shared" si="19"/>
        <v>0</v>
      </c>
      <c r="Y72" s="76">
        <f t="shared" si="20"/>
        <v>0</v>
      </c>
      <c r="Z72" s="75">
        <f t="shared" si="21"/>
        <v>0</v>
      </c>
      <c r="AA72" s="76">
        <f t="shared" si="22"/>
        <v>0</v>
      </c>
      <c r="AB72" s="77">
        <f t="shared" ref="AB72:AB135" si="32">ROUND((X72*I72)+(Z72*J72),2)</f>
        <v>0</v>
      </c>
      <c r="AC72" s="81">
        <f t="shared" ref="AC72:AC135" si="33">IF(K72&gt;0,IF(N72="","Inserire Isee in colonna N",ROUND((Y72*I72)+(AA72*J72),2)),0)</f>
        <v>0</v>
      </c>
      <c r="AD72" s="78"/>
    </row>
    <row r="73" spans="1:30" ht="15.75" x14ac:dyDescent="0.25">
      <c r="A73" s="54"/>
      <c r="B73" s="55"/>
      <c r="C73" s="55"/>
      <c r="D73" s="56"/>
      <c r="E73" s="57"/>
      <c r="F73" s="57"/>
      <c r="G73" s="58"/>
      <c r="H73" s="58"/>
      <c r="I73" s="59"/>
      <c r="J73" s="59"/>
      <c r="K73" s="69">
        <f t="shared" si="23"/>
        <v>0</v>
      </c>
      <c r="L73" s="70" t="str">
        <f t="shared" si="24"/>
        <v/>
      </c>
      <c r="M73" s="100" t="str">
        <f t="shared" si="25"/>
        <v/>
      </c>
      <c r="N73" s="60"/>
      <c r="O73" s="61" t="s">
        <v>20</v>
      </c>
      <c r="P73" s="71">
        <f t="shared" si="17"/>
        <v>0</v>
      </c>
      <c r="Q73" s="72">
        <f t="shared" si="18"/>
        <v>0</v>
      </c>
      <c r="R73" s="72">
        <f t="shared" si="26"/>
        <v>0</v>
      </c>
      <c r="S73" s="72">
        <f t="shared" si="27"/>
        <v>0</v>
      </c>
      <c r="T73" s="73">
        <f t="shared" si="28"/>
        <v>0</v>
      </c>
      <c r="U73" s="74">
        <f t="shared" si="29"/>
        <v>0</v>
      </c>
      <c r="V73" s="75">
        <f t="shared" si="30"/>
        <v>0</v>
      </c>
      <c r="W73" s="62">
        <f t="shared" si="31"/>
        <v>0</v>
      </c>
      <c r="X73" s="75">
        <f t="shared" si="19"/>
        <v>0</v>
      </c>
      <c r="Y73" s="76">
        <f t="shared" si="20"/>
        <v>0</v>
      </c>
      <c r="Z73" s="75">
        <f t="shared" si="21"/>
        <v>0</v>
      </c>
      <c r="AA73" s="76">
        <f t="shared" si="22"/>
        <v>0</v>
      </c>
      <c r="AB73" s="77">
        <f t="shared" si="32"/>
        <v>0</v>
      </c>
      <c r="AC73" s="81">
        <f t="shared" si="33"/>
        <v>0</v>
      </c>
      <c r="AD73" s="78"/>
    </row>
    <row r="74" spans="1:30" ht="15.75" x14ac:dyDescent="0.25">
      <c r="A74" s="54"/>
      <c r="B74" s="55"/>
      <c r="C74" s="55"/>
      <c r="D74" s="56"/>
      <c r="E74" s="57"/>
      <c r="F74" s="57"/>
      <c r="G74" s="58"/>
      <c r="H74" s="58"/>
      <c r="I74" s="59"/>
      <c r="J74" s="59"/>
      <c r="K74" s="69">
        <f t="shared" si="23"/>
        <v>0</v>
      </c>
      <c r="L74" s="70" t="str">
        <f t="shared" si="24"/>
        <v/>
      </c>
      <c r="M74" s="100" t="str">
        <f t="shared" si="25"/>
        <v/>
      </c>
      <c r="N74" s="60"/>
      <c r="O74" s="61" t="s">
        <v>20</v>
      </c>
      <c r="P74" s="71">
        <f t="shared" si="17"/>
        <v>0</v>
      </c>
      <c r="Q74" s="72">
        <f t="shared" si="18"/>
        <v>0</v>
      </c>
      <c r="R74" s="72">
        <f t="shared" si="26"/>
        <v>0</v>
      </c>
      <c r="S74" s="72">
        <f t="shared" si="27"/>
        <v>0</v>
      </c>
      <c r="T74" s="73">
        <f t="shared" si="28"/>
        <v>0</v>
      </c>
      <c r="U74" s="74">
        <f t="shared" si="29"/>
        <v>0</v>
      </c>
      <c r="V74" s="75">
        <f t="shared" si="30"/>
        <v>0</v>
      </c>
      <c r="W74" s="62">
        <f t="shared" si="31"/>
        <v>0</v>
      </c>
      <c r="X74" s="75">
        <f t="shared" si="19"/>
        <v>0</v>
      </c>
      <c r="Y74" s="76">
        <f t="shared" si="20"/>
        <v>0</v>
      </c>
      <c r="Z74" s="75">
        <f t="shared" si="21"/>
        <v>0</v>
      </c>
      <c r="AA74" s="76">
        <f t="shared" si="22"/>
        <v>0</v>
      </c>
      <c r="AB74" s="77">
        <f t="shared" si="32"/>
        <v>0</v>
      </c>
      <c r="AC74" s="81">
        <f t="shared" si="33"/>
        <v>0</v>
      </c>
      <c r="AD74" s="78"/>
    </row>
    <row r="75" spans="1:30" ht="15.75" x14ac:dyDescent="0.25">
      <c r="A75" s="54"/>
      <c r="B75" s="55"/>
      <c r="C75" s="55"/>
      <c r="D75" s="56"/>
      <c r="E75" s="57"/>
      <c r="F75" s="57"/>
      <c r="G75" s="58"/>
      <c r="H75" s="58"/>
      <c r="I75" s="59"/>
      <c r="J75" s="59"/>
      <c r="K75" s="69">
        <f t="shared" si="23"/>
        <v>0</v>
      </c>
      <c r="L75" s="70" t="str">
        <f t="shared" si="24"/>
        <v/>
      </c>
      <c r="M75" s="100" t="str">
        <f t="shared" si="25"/>
        <v/>
      </c>
      <c r="N75" s="60"/>
      <c r="O75" s="61" t="s">
        <v>20</v>
      </c>
      <c r="P75" s="71">
        <f t="shared" si="17"/>
        <v>0</v>
      </c>
      <c r="Q75" s="72">
        <f t="shared" si="18"/>
        <v>0</v>
      </c>
      <c r="R75" s="72">
        <f t="shared" si="26"/>
        <v>0</v>
      </c>
      <c r="S75" s="72">
        <f t="shared" si="27"/>
        <v>0</v>
      </c>
      <c r="T75" s="73">
        <f t="shared" si="28"/>
        <v>0</v>
      </c>
      <c r="U75" s="74">
        <f t="shared" si="29"/>
        <v>0</v>
      </c>
      <c r="V75" s="75">
        <f t="shared" si="30"/>
        <v>0</v>
      </c>
      <c r="W75" s="62">
        <f t="shared" si="31"/>
        <v>0</v>
      </c>
      <c r="X75" s="75">
        <f t="shared" si="19"/>
        <v>0</v>
      </c>
      <c r="Y75" s="76">
        <f t="shared" si="20"/>
        <v>0</v>
      </c>
      <c r="Z75" s="75">
        <f t="shared" si="21"/>
        <v>0</v>
      </c>
      <c r="AA75" s="76">
        <f t="shared" si="22"/>
        <v>0</v>
      </c>
      <c r="AB75" s="77">
        <f t="shared" si="32"/>
        <v>0</v>
      </c>
      <c r="AC75" s="81">
        <f t="shared" si="33"/>
        <v>0</v>
      </c>
      <c r="AD75" s="78"/>
    </row>
    <row r="76" spans="1:30" ht="15.75" x14ac:dyDescent="0.25">
      <c r="A76" s="54"/>
      <c r="B76" s="55"/>
      <c r="C76" s="55"/>
      <c r="D76" s="56"/>
      <c r="E76" s="57"/>
      <c r="F76" s="57"/>
      <c r="G76" s="58"/>
      <c r="H76" s="58"/>
      <c r="I76" s="59"/>
      <c r="J76" s="59"/>
      <c r="K76" s="69">
        <f t="shared" si="23"/>
        <v>0</v>
      </c>
      <c r="L76" s="70" t="str">
        <f t="shared" si="24"/>
        <v/>
      </c>
      <c r="M76" s="100" t="str">
        <f t="shared" si="25"/>
        <v/>
      </c>
      <c r="N76" s="60"/>
      <c r="O76" s="61" t="s">
        <v>20</v>
      </c>
      <c r="P76" s="71">
        <f t="shared" si="17"/>
        <v>0</v>
      </c>
      <c r="Q76" s="72">
        <f t="shared" si="18"/>
        <v>0</v>
      </c>
      <c r="R76" s="72">
        <f t="shared" si="26"/>
        <v>0</v>
      </c>
      <c r="S76" s="72">
        <f t="shared" si="27"/>
        <v>0</v>
      </c>
      <c r="T76" s="73">
        <f t="shared" si="28"/>
        <v>0</v>
      </c>
      <c r="U76" s="74">
        <f t="shared" si="29"/>
        <v>0</v>
      </c>
      <c r="V76" s="75">
        <f t="shared" si="30"/>
        <v>0</v>
      </c>
      <c r="W76" s="62">
        <f t="shared" si="31"/>
        <v>0</v>
      </c>
      <c r="X76" s="75">
        <f t="shared" si="19"/>
        <v>0</v>
      </c>
      <c r="Y76" s="76">
        <f t="shared" si="20"/>
        <v>0</v>
      </c>
      <c r="Z76" s="75">
        <f t="shared" si="21"/>
        <v>0</v>
      </c>
      <c r="AA76" s="76">
        <f t="shared" si="22"/>
        <v>0</v>
      </c>
      <c r="AB76" s="77">
        <f t="shared" si="32"/>
        <v>0</v>
      </c>
      <c r="AC76" s="81">
        <f t="shared" si="33"/>
        <v>0</v>
      </c>
      <c r="AD76" s="78"/>
    </row>
    <row r="77" spans="1:30" ht="15.75" x14ac:dyDescent="0.25">
      <c r="A77" s="54"/>
      <c r="B77" s="55"/>
      <c r="C77" s="55"/>
      <c r="D77" s="56"/>
      <c r="E77" s="57"/>
      <c r="F77" s="57"/>
      <c r="G77" s="58"/>
      <c r="H77" s="58"/>
      <c r="I77" s="59"/>
      <c r="J77" s="59"/>
      <c r="K77" s="69">
        <f t="shared" si="23"/>
        <v>0</v>
      </c>
      <c r="L77" s="70" t="str">
        <f t="shared" si="24"/>
        <v/>
      </c>
      <c r="M77" s="100" t="str">
        <f t="shared" si="25"/>
        <v/>
      </c>
      <c r="N77" s="60"/>
      <c r="O77" s="61" t="s">
        <v>20</v>
      </c>
      <c r="P77" s="71">
        <f t="shared" si="17"/>
        <v>0</v>
      </c>
      <c r="Q77" s="72">
        <f t="shared" si="18"/>
        <v>0</v>
      </c>
      <c r="R77" s="72">
        <f t="shared" si="26"/>
        <v>0</v>
      </c>
      <c r="S77" s="72">
        <f t="shared" si="27"/>
        <v>0</v>
      </c>
      <c r="T77" s="73">
        <f t="shared" si="28"/>
        <v>0</v>
      </c>
      <c r="U77" s="74">
        <f t="shared" si="29"/>
        <v>0</v>
      </c>
      <c r="V77" s="75">
        <f t="shared" si="30"/>
        <v>0</v>
      </c>
      <c r="W77" s="62">
        <f t="shared" si="31"/>
        <v>0</v>
      </c>
      <c r="X77" s="75">
        <f t="shared" si="19"/>
        <v>0</v>
      </c>
      <c r="Y77" s="76">
        <f t="shared" si="20"/>
        <v>0</v>
      </c>
      <c r="Z77" s="75">
        <f t="shared" si="21"/>
        <v>0</v>
      </c>
      <c r="AA77" s="76">
        <f t="shared" si="22"/>
        <v>0</v>
      </c>
      <c r="AB77" s="77">
        <f t="shared" si="32"/>
        <v>0</v>
      </c>
      <c r="AC77" s="81">
        <f t="shared" si="33"/>
        <v>0</v>
      </c>
      <c r="AD77" s="78"/>
    </row>
    <row r="78" spans="1:30" ht="15.75" x14ac:dyDescent="0.25">
      <c r="A78" s="54"/>
      <c r="B78" s="55"/>
      <c r="C78" s="55"/>
      <c r="D78" s="56"/>
      <c r="E78" s="57"/>
      <c r="F78" s="57"/>
      <c r="G78" s="58"/>
      <c r="H78" s="58"/>
      <c r="I78" s="59"/>
      <c r="J78" s="59"/>
      <c r="K78" s="69">
        <f t="shared" si="23"/>
        <v>0</v>
      </c>
      <c r="L78" s="70" t="str">
        <f t="shared" si="24"/>
        <v/>
      </c>
      <c r="M78" s="100" t="str">
        <f t="shared" si="25"/>
        <v/>
      </c>
      <c r="N78" s="60"/>
      <c r="O78" s="61" t="s">
        <v>20</v>
      </c>
      <c r="P78" s="71">
        <f t="shared" si="17"/>
        <v>0</v>
      </c>
      <c r="Q78" s="72">
        <f t="shared" si="18"/>
        <v>0</v>
      </c>
      <c r="R78" s="72">
        <f t="shared" si="26"/>
        <v>0</v>
      </c>
      <c r="S78" s="72">
        <f t="shared" si="27"/>
        <v>0</v>
      </c>
      <c r="T78" s="73">
        <f t="shared" si="28"/>
        <v>0</v>
      </c>
      <c r="U78" s="74">
        <f t="shared" si="29"/>
        <v>0</v>
      </c>
      <c r="V78" s="75">
        <f t="shared" si="30"/>
        <v>0</v>
      </c>
      <c r="W78" s="62">
        <f t="shared" si="31"/>
        <v>0</v>
      </c>
      <c r="X78" s="75">
        <f t="shared" si="19"/>
        <v>0</v>
      </c>
      <c r="Y78" s="76">
        <f t="shared" si="20"/>
        <v>0</v>
      </c>
      <c r="Z78" s="75">
        <f t="shared" si="21"/>
        <v>0</v>
      </c>
      <c r="AA78" s="76">
        <f t="shared" si="22"/>
        <v>0</v>
      </c>
      <c r="AB78" s="77">
        <f t="shared" si="32"/>
        <v>0</v>
      </c>
      <c r="AC78" s="81">
        <f t="shared" si="33"/>
        <v>0</v>
      </c>
      <c r="AD78" s="78"/>
    </row>
    <row r="79" spans="1:30" ht="15.75" x14ac:dyDescent="0.25">
      <c r="A79" s="54"/>
      <c r="B79" s="55"/>
      <c r="C79" s="55"/>
      <c r="D79" s="56"/>
      <c r="E79" s="57"/>
      <c r="F79" s="57"/>
      <c r="G79" s="58"/>
      <c r="H79" s="58"/>
      <c r="I79" s="59"/>
      <c r="J79" s="59"/>
      <c r="K79" s="69">
        <f t="shared" si="23"/>
        <v>0</v>
      </c>
      <c r="L79" s="70" t="str">
        <f t="shared" si="24"/>
        <v/>
      </c>
      <c r="M79" s="100" t="str">
        <f t="shared" si="25"/>
        <v/>
      </c>
      <c r="N79" s="60"/>
      <c r="O79" s="61" t="s">
        <v>20</v>
      </c>
      <c r="P79" s="71">
        <f t="shared" si="17"/>
        <v>0</v>
      </c>
      <c r="Q79" s="72">
        <f t="shared" si="18"/>
        <v>0</v>
      </c>
      <c r="R79" s="72">
        <f t="shared" si="26"/>
        <v>0</v>
      </c>
      <c r="S79" s="72">
        <f t="shared" si="27"/>
        <v>0</v>
      </c>
      <c r="T79" s="73">
        <f t="shared" si="28"/>
        <v>0</v>
      </c>
      <c r="U79" s="74">
        <f t="shared" si="29"/>
        <v>0</v>
      </c>
      <c r="V79" s="75">
        <f t="shared" si="30"/>
        <v>0</v>
      </c>
      <c r="W79" s="62">
        <f t="shared" si="31"/>
        <v>0</v>
      </c>
      <c r="X79" s="75">
        <f t="shared" si="19"/>
        <v>0</v>
      </c>
      <c r="Y79" s="76">
        <f t="shared" si="20"/>
        <v>0</v>
      </c>
      <c r="Z79" s="75">
        <f t="shared" si="21"/>
        <v>0</v>
      </c>
      <c r="AA79" s="76">
        <f t="shared" si="22"/>
        <v>0</v>
      </c>
      <c r="AB79" s="77">
        <f t="shared" si="32"/>
        <v>0</v>
      </c>
      <c r="AC79" s="81">
        <f t="shared" si="33"/>
        <v>0</v>
      </c>
      <c r="AD79" s="78"/>
    </row>
    <row r="80" spans="1:30" ht="15.75" x14ac:dyDescent="0.25">
      <c r="A80" s="54"/>
      <c r="B80" s="55"/>
      <c r="C80" s="55"/>
      <c r="D80" s="56"/>
      <c r="E80" s="57"/>
      <c r="F80" s="57"/>
      <c r="G80" s="58"/>
      <c r="H80" s="58"/>
      <c r="I80" s="59"/>
      <c r="J80" s="59"/>
      <c r="K80" s="69">
        <f t="shared" si="23"/>
        <v>0</v>
      </c>
      <c r="L80" s="70" t="str">
        <f t="shared" si="24"/>
        <v/>
      </c>
      <c r="M80" s="100" t="str">
        <f t="shared" si="25"/>
        <v/>
      </c>
      <c r="N80" s="60"/>
      <c r="O80" s="61" t="s">
        <v>20</v>
      </c>
      <c r="P80" s="71">
        <f t="shared" si="17"/>
        <v>0</v>
      </c>
      <c r="Q80" s="72">
        <f t="shared" si="18"/>
        <v>0</v>
      </c>
      <c r="R80" s="72">
        <f t="shared" si="26"/>
        <v>0</v>
      </c>
      <c r="S80" s="72">
        <f t="shared" si="27"/>
        <v>0</v>
      </c>
      <c r="T80" s="73">
        <f t="shared" si="28"/>
        <v>0</v>
      </c>
      <c r="U80" s="74">
        <f t="shared" si="29"/>
        <v>0</v>
      </c>
      <c r="V80" s="75">
        <f t="shared" si="30"/>
        <v>0</v>
      </c>
      <c r="W80" s="62">
        <f t="shared" si="31"/>
        <v>0</v>
      </c>
      <c r="X80" s="75">
        <f t="shared" si="19"/>
        <v>0</v>
      </c>
      <c r="Y80" s="76">
        <f t="shared" si="20"/>
        <v>0</v>
      </c>
      <c r="Z80" s="75">
        <f t="shared" si="21"/>
        <v>0</v>
      </c>
      <c r="AA80" s="76">
        <f t="shared" si="22"/>
        <v>0</v>
      </c>
      <c r="AB80" s="77">
        <f t="shared" si="32"/>
        <v>0</v>
      </c>
      <c r="AC80" s="81">
        <f t="shared" si="33"/>
        <v>0</v>
      </c>
      <c r="AD80" s="78"/>
    </row>
    <row r="81" spans="1:30" ht="15.75" x14ac:dyDescent="0.25">
      <c r="A81" s="54"/>
      <c r="B81" s="55"/>
      <c r="C81" s="55"/>
      <c r="D81" s="56"/>
      <c r="E81" s="57"/>
      <c r="F81" s="57"/>
      <c r="G81" s="58"/>
      <c r="H81" s="58"/>
      <c r="I81" s="59"/>
      <c r="J81" s="59"/>
      <c r="K81" s="69">
        <f t="shared" si="23"/>
        <v>0</v>
      </c>
      <c r="L81" s="70" t="str">
        <f t="shared" si="24"/>
        <v/>
      </c>
      <c r="M81" s="100" t="str">
        <f t="shared" si="25"/>
        <v/>
      </c>
      <c r="N81" s="60"/>
      <c r="O81" s="61" t="s">
        <v>20</v>
      </c>
      <c r="P81" s="71">
        <f t="shared" si="17"/>
        <v>0</v>
      </c>
      <c r="Q81" s="72">
        <f t="shared" si="18"/>
        <v>0</v>
      </c>
      <c r="R81" s="72">
        <f t="shared" si="26"/>
        <v>0</v>
      </c>
      <c r="S81" s="72">
        <f t="shared" si="27"/>
        <v>0</v>
      </c>
      <c r="T81" s="73">
        <f t="shared" si="28"/>
        <v>0</v>
      </c>
      <c r="U81" s="74">
        <f t="shared" si="29"/>
        <v>0</v>
      </c>
      <c r="V81" s="75">
        <f t="shared" si="30"/>
        <v>0</v>
      </c>
      <c r="W81" s="62">
        <f t="shared" si="31"/>
        <v>0</v>
      </c>
      <c r="X81" s="75">
        <f t="shared" si="19"/>
        <v>0</v>
      </c>
      <c r="Y81" s="76">
        <f t="shared" si="20"/>
        <v>0</v>
      </c>
      <c r="Z81" s="75">
        <f t="shared" si="21"/>
        <v>0</v>
      </c>
      <c r="AA81" s="76">
        <f t="shared" si="22"/>
        <v>0</v>
      </c>
      <c r="AB81" s="77">
        <f t="shared" si="32"/>
        <v>0</v>
      </c>
      <c r="AC81" s="81">
        <f t="shared" si="33"/>
        <v>0</v>
      </c>
      <c r="AD81" s="78"/>
    </row>
    <row r="82" spans="1:30" ht="15.75" x14ac:dyDescent="0.25">
      <c r="A82" s="54"/>
      <c r="B82" s="55"/>
      <c r="C82" s="55"/>
      <c r="D82" s="56"/>
      <c r="E82" s="57"/>
      <c r="F82" s="57"/>
      <c r="G82" s="58"/>
      <c r="H82" s="58"/>
      <c r="I82" s="59"/>
      <c r="J82" s="59"/>
      <c r="K82" s="69">
        <f t="shared" si="23"/>
        <v>0</v>
      </c>
      <c r="L82" s="70" t="str">
        <f t="shared" si="24"/>
        <v/>
      </c>
      <c r="M82" s="100" t="str">
        <f t="shared" si="25"/>
        <v/>
      </c>
      <c r="N82" s="60"/>
      <c r="O82" s="61" t="s">
        <v>20</v>
      </c>
      <c r="P82" s="71">
        <f t="shared" si="17"/>
        <v>0</v>
      </c>
      <c r="Q82" s="72">
        <f t="shared" si="18"/>
        <v>0</v>
      </c>
      <c r="R82" s="72">
        <f t="shared" si="26"/>
        <v>0</v>
      </c>
      <c r="S82" s="72">
        <f t="shared" si="27"/>
        <v>0</v>
      </c>
      <c r="T82" s="73">
        <f t="shared" si="28"/>
        <v>0</v>
      </c>
      <c r="U82" s="74">
        <f t="shared" si="29"/>
        <v>0</v>
      </c>
      <c r="V82" s="75">
        <f t="shared" si="30"/>
        <v>0</v>
      </c>
      <c r="W82" s="62">
        <f t="shared" si="31"/>
        <v>0</v>
      </c>
      <c r="X82" s="75">
        <f t="shared" si="19"/>
        <v>0</v>
      </c>
      <c r="Y82" s="76">
        <f t="shared" si="20"/>
        <v>0</v>
      </c>
      <c r="Z82" s="75">
        <f t="shared" si="21"/>
        <v>0</v>
      </c>
      <c r="AA82" s="76">
        <f t="shared" si="22"/>
        <v>0</v>
      </c>
      <c r="AB82" s="77">
        <f t="shared" si="32"/>
        <v>0</v>
      </c>
      <c r="AC82" s="81">
        <f t="shared" si="33"/>
        <v>0</v>
      </c>
      <c r="AD82" s="78"/>
    </row>
    <row r="83" spans="1:30" ht="15.75" x14ac:dyDescent="0.25">
      <c r="A83" s="54"/>
      <c r="B83" s="55"/>
      <c r="C83" s="55"/>
      <c r="D83" s="56"/>
      <c r="E83" s="57"/>
      <c r="F83" s="57"/>
      <c r="G83" s="58"/>
      <c r="H83" s="58"/>
      <c r="I83" s="59"/>
      <c r="J83" s="59"/>
      <c r="K83" s="69">
        <f t="shared" si="23"/>
        <v>0</v>
      </c>
      <c r="L83" s="70" t="str">
        <f t="shared" si="24"/>
        <v/>
      </c>
      <c r="M83" s="100" t="str">
        <f t="shared" si="25"/>
        <v/>
      </c>
      <c r="N83" s="60"/>
      <c r="O83" s="61" t="s">
        <v>20</v>
      </c>
      <c r="P83" s="71">
        <f t="shared" si="17"/>
        <v>0</v>
      </c>
      <c r="Q83" s="72">
        <f t="shared" si="18"/>
        <v>0</v>
      </c>
      <c r="R83" s="72">
        <f t="shared" si="26"/>
        <v>0</v>
      </c>
      <c r="S83" s="72">
        <f t="shared" si="27"/>
        <v>0</v>
      </c>
      <c r="T83" s="73">
        <f t="shared" si="28"/>
        <v>0</v>
      </c>
      <c r="U83" s="74">
        <f t="shared" si="29"/>
        <v>0</v>
      </c>
      <c r="V83" s="75">
        <f t="shared" si="30"/>
        <v>0</v>
      </c>
      <c r="W83" s="62">
        <f t="shared" si="31"/>
        <v>0</v>
      </c>
      <c r="X83" s="75">
        <f t="shared" si="19"/>
        <v>0</v>
      </c>
      <c r="Y83" s="76">
        <f t="shared" si="20"/>
        <v>0</v>
      </c>
      <c r="Z83" s="75">
        <f t="shared" si="21"/>
        <v>0</v>
      </c>
      <c r="AA83" s="76">
        <f t="shared" si="22"/>
        <v>0</v>
      </c>
      <c r="AB83" s="77">
        <f t="shared" si="32"/>
        <v>0</v>
      </c>
      <c r="AC83" s="81">
        <f t="shared" si="33"/>
        <v>0</v>
      </c>
      <c r="AD83" s="78"/>
    </row>
    <row r="84" spans="1:30" ht="15.75" x14ac:dyDescent="0.25">
      <c r="A84" s="54"/>
      <c r="B84" s="55"/>
      <c r="C84" s="55"/>
      <c r="D84" s="56"/>
      <c r="E84" s="57"/>
      <c r="F84" s="57"/>
      <c r="G84" s="58"/>
      <c r="H84" s="58"/>
      <c r="I84" s="59"/>
      <c r="J84" s="59"/>
      <c r="K84" s="69">
        <f t="shared" si="23"/>
        <v>0</v>
      </c>
      <c r="L84" s="70" t="str">
        <f t="shared" si="24"/>
        <v/>
      </c>
      <c r="M84" s="100" t="str">
        <f t="shared" si="25"/>
        <v/>
      </c>
      <c r="N84" s="60"/>
      <c r="O84" s="61" t="s">
        <v>20</v>
      </c>
      <c r="P84" s="71">
        <f t="shared" si="17"/>
        <v>0</v>
      </c>
      <c r="Q84" s="72">
        <f t="shared" si="18"/>
        <v>0</v>
      </c>
      <c r="R84" s="72">
        <f t="shared" si="26"/>
        <v>0</v>
      </c>
      <c r="S84" s="72">
        <f t="shared" si="27"/>
        <v>0</v>
      </c>
      <c r="T84" s="73">
        <f t="shared" si="28"/>
        <v>0</v>
      </c>
      <c r="U84" s="74">
        <f t="shared" si="29"/>
        <v>0</v>
      </c>
      <c r="V84" s="75">
        <f t="shared" si="30"/>
        <v>0</v>
      </c>
      <c r="W84" s="62">
        <f t="shared" si="31"/>
        <v>0</v>
      </c>
      <c r="X84" s="75">
        <f t="shared" si="19"/>
        <v>0</v>
      </c>
      <c r="Y84" s="76">
        <f t="shared" si="20"/>
        <v>0</v>
      </c>
      <c r="Z84" s="75">
        <f t="shared" si="21"/>
        <v>0</v>
      </c>
      <c r="AA84" s="76">
        <f t="shared" si="22"/>
        <v>0</v>
      </c>
      <c r="AB84" s="77">
        <f t="shared" si="32"/>
        <v>0</v>
      </c>
      <c r="AC84" s="81">
        <f t="shared" si="33"/>
        <v>0</v>
      </c>
      <c r="AD84" s="78"/>
    </row>
    <row r="85" spans="1:30" ht="15.75" x14ac:dyDescent="0.25">
      <c r="A85" s="54"/>
      <c r="B85" s="55"/>
      <c r="C85" s="55"/>
      <c r="D85" s="56"/>
      <c r="E85" s="57"/>
      <c r="F85" s="57"/>
      <c r="G85" s="58"/>
      <c r="H85" s="58"/>
      <c r="I85" s="59"/>
      <c r="J85" s="59"/>
      <c r="K85" s="69">
        <f t="shared" si="23"/>
        <v>0</v>
      </c>
      <c r="L85" s="70" t="str">
        <f t="shared" si="24"/>
        <v/>
      </c>
      <c r="M85" s="100" t="str">
        <f t="shared" si="25"/>
        <v/>
      </c>
      <c r="N85" s="60"/>
      <c r="O85" s="61" t="s">
        <v>20</v>
      </c>
      <c r="P85" s="71">
        <f t="shared" si="17"/>
        <v>0</v>
      </c>
      <c r="Q85" s="72">
        <f t="shared" si="18"/>
        <v>0</v>
      </c>
      <c r="R85" s="72">
        <f t="shared" si="26"/>
        <v>0</v>
      </c>
      <c r="S85" s="72">
        <f t="shared" si="27"/>
        <v>0</v>
      </c>
      <c r="T85" s="73">
        <f t="shared" si="28"/>
        <v>0</v>
      </c>
      <c r="U85" s="74">
        <f t="shared" si="29"/>
        <v>0</v>
      </c>
      <c r="V85" s="75">
        <f t="shared" si="30"/>
        <v>0</v>
      </c>
      <c r="W85" s="62">
        <f t="shared" si="31"/>
        <v>0</v>
      </c>
      <c r="X85" s="75">
        <f t="shared" si="19"/>
        <v>0</v>
      </c>
      <c r="Y85" s="76">
        <f t="shared" si="20"/>
        <v>0</v>
      </c>
      <c r="Z85" s="75">
        <f t="shared" si="21"/>
        <v>0</v>
      </c>
      <c r="AA85" s="76">
        <f t="shared" si="22"/>
        <v>0</v>
      </c>
      <c r="AB85" s="77">
        <f t="shared" si="32"/>
        <v>0</v>
      </c>
      <c r="AC85" s="81">
        <f t="shared" si="33"/>
        <v>0</v>
      </c>
      <c r="AD85" s="78"/>
    </row>
    <row r="86" spans="1:30" ht="15.75" x14ac:dyDescent="0.25">
      <c r="A86" s="54"/>
      <c r="B86" s="55"/>
      <c r="C86" s="55"/>
      <c r="D86" s="56"/>
      <c r="E86" s="57"/>
      <c r="F86" s="57"/>
      <c r="G86" s="58"/>
      <c r="H86" s="58"/>
      <c r="I86" s="59"/>
      <c r="J86" s="59"/>
      <c r="K86" s="69">
        <f t="shared" si="23"/>
        <v>0</v>
      </c>
      <c r="L86" s="70" t="str">
        <f t="shared" si="24"/>
        <v/>
      </c>
      <c r="M86" s="100" t="str">
        <f t="shared" si="25"/>
        <v/>
      </c>
      <c r="N86" s="60"/>
      <c r="O86" s="61" t="s">
        <v>20</v>
      </c>
      <c r="P86" s="71">
        <f t="shared" si="17"/>
        <v>0</v>
      </c>
      <c r="Q86" s="72">
        <f t="shared" si="18"/>
        <v>0</v>
      </c>
      <c r="R86" s="72">
        <f t="shared" si="26"/>
        <v>0</v>
      </c>
      <c r="S86" s="72">
        <f t="shared" si="27"/>
        <v>0</v>
      </c>
      <c r="T86" s="73">
        <f t="shared" si="28"/>
        <v>0</v>
      </c>
      <c r="U86" s="74">
        <f t="shared" si="29"/>
        <v>0</v>
      </c>
      <c r="V86" s="75">
        <f t="shared" si="30"/>
        <v>0</v>
      </c>
      <c r="W86" s="62">
        <f t="shared" si="31"/>
        <v>0</v>
      </c>
      <c r="X86" s="75">
        <f t="shared" si="19"/>
        <v>0</v>
      </c>
      <c r="Y86" s="76">
        <f t="shared" si="20"/>
        <v>0</v>
      </c>
      <c r="Z86" s="75">
        <f t="shared" si="21"/>
        <v>0</v>
      </c>
      <c r="AA86" s="76">
        <f t="shared" si="22"/>
        <v>0</v>
      </c>
      <c r="AB86" s="77">
        <f t="shared" si="32"/>
        <v>0</v>
      </c>
      <c r="AC86" s="81">
        <f t="shared" si="33"/>
        <v>0</v>
      </c>
      <c r="AD86" s="78"/>
    </row>
    <row r="87" spans="1:30" ht="15.75" x14ac:dyDescent="0.25">
      <c r="A87" s="54"/>
      <c r="B87" s="55"/>
      <c r="C87" s="55"/>
      <c r="D87" s="56"/>
      <c r="E87" s="57"/>
      <c r="F87" s="57"/>
      <c r="G87" s="58"/>
      <c r="H87" s="58"/>
      <c r="I87" s="59"/>
      <c r="J87" s="59"/>
      <c r="K87" s="69">
        <f t="shared" si="23"/>
        <v>0</v>
      </c>
      <c r="L87" s="70" t="str">
        <f t="shared" si="24"/>
        <v/>
      </c>
      <c r="M87" s="100" t="str">
        <f t="shared" si="25"/>
        <v/>
      </c>
      <c r="N87" s="60"/>
      <c r="O87" s="61" t="s">
        <v>20</v>
      </c>
      <c r="P87" s="71">
        <f t="shared" si="17"/>
        <v>0</v>
      </c>
      <c r="Q87" s="72">
        <f t="shared" si="18"/>
        <v>0</v>
      </c>
      <c r="R87" s="72">
        <f t="shared" si="26"/>
        <v>0</v>
      </c>
      <c r="S87" s="72">
        <f t="shared" si="27"/>
        <v>0</v>
      </c>
      <c r="T87" s="73">
        <f t="shared" si="28"/>
        <v>0</v>
      </c>
      <c r="U87" s="74">
        <f t="shared" si="29"/>
        <v>0</v>
      </c>
      <c r="V87" s="75">
        <f t="shared" si="30"/>
        <v>0</v>
      </c>
      <c r="W87" s="62">
        <f t="shared" si="31"/>
        <v>0</v>
      </c>
      <c r="X87" s="75">
        <f t="shared" si="19"/>
        <v>0</v>
      </c>
      <c r="Y87" s="76">
        <f t="shared" si="20"/>
        <v>0</v>
      </c>
      <c r="Z87" s="75">
        <f t="shared" si="21"/>
        <v>0</v>
      </c>
      <c r="AA87" s="76">
        <f t="shared" si="22"/>
        <v>0</v>
      </c>
      <c r="AB87" s="77">
        <f t="shared" si="32"/>
        <v>0</v>
      </c>
      <c r="AC87" s="81">
        <f t="shared" si="33"/>
        <v>0</v>
      </c>
      <c r="AD87" s="78"/>
    </row>
    <row r="88" spans="1:30" ht="15.75" x14ac:dyDescent="0.25">
      <c r="A88" s="54"/>
      <c r="B88" s="55"/>
      <c r="C88" s="55"/>
      <c r="D88" s="56"/>
      <c r="E88" s="57"/>
      <c r="F88" s="57"/>
      <c r="G88" s="58"/>
      <c r="H88" s="58"/>
      <c r="I88" s="59"/>
      <c r="J88" s="59"/>
      <c r="K88" s="69">
        <f t="shared" si="23"/>
        <v>0</v>
      </c>
      <c r="L88" s="70" t="str">
        <f t="shared" si="24"/>
        <v/>
      </c>
      <c r="M88" s="100" t="str">
        <f t="shared" si="25"/>
        <v/>
      </c>
      <c r="N88" s="60"/>
      <c r="O88" s="61" t="s">
        <v>20</v>
      </c>
      <c r="P88" s="71">
        <f t="shared" si="17"/>
        <v>0</v>
      </c>
      <c r="Q88" s="72">
        <f t="shared" si="18"/>
        <v>0</v>
      </c>
      <c r="R88" s="72">
        <f t="shared" si="26"/>
        <v>0</v>
      </c>
      <c r="S88" s="72">
        <f t="shared" si="27"/>
        <v>0</v>
      </c>
      <c r="T88" s="73">
        <f t="shared" si="28"/>
        <v>0</v>
      </c>
      <c r="U88" s="74">
        <f t="shared" si="29"/>
        <v>0</v>
      </c>
      <c r="V88" s="75">
        <f t="shared" si="30"/>
        <v>0</v>
      </c>
      <c r="W88" s="62">
        <f t="shared" si="31"/>
        <v>0</v>
      </c>
      <c r="X88" s="75">
        <f t="shared" si="19"/>
        <v>0</v>
      </c>
      <c r="Y88" s="76">
        <f t="shared" si="20"/>
        <v>0</v>
      </c>
      <c r="Z88" s="75">
        <f t="shared" si="21"/>
        <v>0</v>
      </c>
      <c r="AA88" s="76">
        <f t="shared" si="22"/>
        <v>0</v>
      </c>
      <c r="AB88" s="77">
        <f t="shared" si="32"/>
        <v>0</v>
      </c>
      <c r="AC88" s="81">
        <f t="shared" si="33"/>
        <v>0</v>
      </c>
      <c r="AD88" s="78"/>
    </row>
    <row r="89" spans="1:30" ht="15.75" x14ac:dyDescent="0.25">
      <c r="A89" s="54"/>
      <c r="B89" s="55"/>
      <c r="C89" s="55"/>
      <c r="D89" s="56"/>
      <c r="E89" s="57"/>
      <c r="F89" s="57"/>
      <c r="G89" s="58"/>
      <c r="H89" s="58"/>
      <c r="I89" s="59"/>
      <c r="J89" s="59"/>
      <c r="K89" s="69">
        <f t="shared" si="23"/>
        <v>0</v>
      </c>
      <c r="L89" s="70" t="str">
        <f t="shared" si="24"/>
        <v/>
      </c>
      <c r="M89" s="100" t="str">
        <f t="shared" si="25"/>
        <v/>
      </c>
      <c r="N89" s="60"/>
      <c r="O89" s="61" t="s">
        <v>20</v>
      </c>
      <c r="P89" s="71">
        <f t="shared" si="17"/>
        <v>0</v>
      </c>
      <c r="Q89" s="72">
        <f t="shared" si="18"/>
        <v>0</v>
      </c>
      <c r="R89" s="72">
        <f t="shared" si="26"/>
        <v>0</v>
      </c>
      <c r="S89" s="72">
        <f t="shared" si="27"/>
        <v>0</v>
      </c>
      <c r="T89" s="73">
        <f t="shared" si="28"/>
        <v>0</v>
      </c>
      <c r="U89" s="74">
        <f t="shared" si="29"/>
        <v>0</v>
      </c>
      <c r="V89" s="75">
        <f t="shared" si="30"/>
        <v>0</v>
      </c>
      <c r="W89" s="62">
        <f t="shared" si="31"/>
        <v>0</v>
      </c>
      <c r="X89" s="75">
        <f t="shared" si="19"/>
        <v>0</v>
      </c>
      <c r="Y89" s="76">
        <f t="shared" si="20"/>
        <v>0</v>
      </c>
      <c r="Z89" s="75">
        <f t="shared" si="21"/>
        <v>0</v>
      </c>
      <c r="AA89" s="76">
        <f t="shared" si="22"/>
        <v>0</v>
      </c>
      <c r="AB89" s="77">
        <f t="shared" si="32"/>
        <v>0</v>
      </c>
      <c r="AC89" s="81">
        <f t="shared" si="33"/>
        <v>0</v>
      </c>
      <c r="AD89" s="78"/>
    </row>
    <row r="90" spans="1:30" ht="15.75" x14ac:dyDescent="0.25">
      <c r="A90" s="54"/>
      <c r="B90" s="55"/>
      <c r="C90" s="55"/>
      <c r="D90" s="56"/>
      <c r="E90" s="57"/>
      <c r="F90" s="57"/>
      <c r="G90" s="58"/>
      <c r="H90" s="58"/>
      <c r="I90" s="59"/>
      <c r="J90" s="59"/>
      <c r="K90" s="69">
        <f t="shared" si="23"/>
        <v>0</v>
      </c>
      <c r="L90" s="70" t="str">
        <f t="shared" si="24"/>
        <v/>
      </c>
      <c r="M90" s="100" t="str">
        <f t="shared" si="25"/>
        <v/>
      </c>
      <c r="N90" s="60"/>
      <c r="O90" s="61" t="s">
        <v>20</v>
      </c>
      <c r="P90" s="71">
        <f t="shared" si="17"/>
        <v>0</v>
      </c>
      <c r="Q90" s="72">
        <f t="shared" si="18"/>
        <v>0</v>
      </c>
      <c r="R90" s="72">
        <f t="shared" si="26"/>
        <v>0</v>
      </c>
      <c r="S90" s="72">
        <f t="shared" si="27"/>
        <v>0</v>
      </c>
      <c r="T90" s="73">
        <f t="shared" si="28"/>
        <v>0</v>
      </c>
      <c r="U90" s="74">
        <f t="shared" si="29"/>
        <v>0</v>
      </c>
      <c r="V90" s="75">
        <f t="shared" si="30"/>
        <v>0</v>
      </c>
      <c r="W90" s="62">
        <f t="shared" si="31"/>
        <v>0</v>
      </c>
      <c r="X90" s="75">
        <f t="shared" si="19"/>
        <v>0</v>
      </c>
      <c r="Y90" s="76">
        <f t="shared" si="20"/>
        <v>0</v>
      </c>
      <c r="Z90" s="75">
        <f t="shared" si="21"/>
        <v>0</v>
      </c>
      <c r="AA90" s="76">
        <f t="shared" si="22"/>
        <v>0</v>
      </c>
      <c r="AB90" s="77">
        <f t="shared" si="32"/>
        <v>0</v>
      </c>
      <c r="AC90" s="81">
        <f t="shared" si="33"/>
        <v>0</v>
      </c>
      <c r="AD90" s="78"/>
    </row>
    <row r="91" spans="1:30" ht="15.75" x14ac:dyDescent="0.25">
      <c r="A91" s="54"/>
      <c r="B91" s="55"/>
      <c r="C91" s="55"/>
      <c r="D91" s="56"/>
      <c r="E91" s="57"/>
      <c r="F91" s="57"/>
      <c r="G91" s="58"/>
      <c r="H91" s="58"/>
      <c r="I91" s="59"/>
      <c r="J91" s="59"/>
      <c r="K91" s="69">
        <f t="shared" si="23"/>
        <v>0</v>
      </c>
      <c r="L91" s="70" t="str">
        <f t="shared" si="24"/>
        <v/>
      </c>
      <c r="M91" s="100" t="str">
        <f t="shared" si="25"/>
        <v/>
      </c>
      <c r="N91" s="60"/>
      <c r="O91" s="61" t="s">
        <v>20</v>
      </c>
      <c r="P91" s="71">
        <f t="shared" si="17"/>
        <v>0</v>
      </c>
      <c r="Q91" s="72">
        <f t="shared" si="18"/>
        <v>0</v>
      </c>
      <c r="R91" s="72">
        <f t="shared" si="26"/>
        <v>0</v>
      </c>
      <c r="S91" s="72">
        <f t="shared" si="27"/>
        <v>0</v>
      </c>
      <c r="T91" s="73">
        <f t="shared" si="28"/>
        <v>0</v>
      </c>
      <c r="U91" s="74">
        <f t="shared" si="29"/>
        <v>0</v>
      </c>
      <c r="V91" s="75">
        <f t="shared" si="30"/>
        <v>0</v>
      </c>
      <c r="W91" s="62">
        <f t="shared" si="31"/>
        <v>0</v>
      </c>
      <c r="X91" s="75">
        <f t="shared" si="19"/>
        <v>0</v>
      </c>
      <c r="Y91" s="76">
        <f t="shared" si="20"/>
        <v>0</v>
      </c>
      <c r="Z91" s="75">
        <f t="shared" si="21"/>
        <v>0</v>
      </c>
      <c r="AA91" s="76">
        <f t="shared" si="22"/>
        <v>0</v>
      </c>
      <c r="AB91" s="77">
        <f t="shared" si="32"/>
        <v>0</v>
      </c>
      <c r="AC91" s="81">
        <f t="shared" si="33"/>
        <v>0</v>
      </c>
      <c r="AD91" s="78"/>
    </row>
    <row r="92" spans="1:30" ht="15.75" x14ac:dyDescent="0.25">
      <c r="A92" s="54"/>
      <c r="B92" s="55"/>
      <c r="C92" s="55"/>
      <c r="D92" s="56"/>
      <c r="E92" s="57"/>
      <c r="F92" s="57"/>
      <c r="G92" s="58"/>
      <c r="H92" s="58"/>
      <c r="I92" s="59"/>
      <c r="J92" s="59"/>
      <c r="K92" s="69">
        <f t="shared" si="23"/>
        <v>0</v>
      </c>
      <c r="L92" s="70" t="str">
        <f t="shared" si="24"/>
        <v/>
      </c>
      <c r="M92" s="100" t="str">
        <f t="shared" si="25"/>
        <v/>
      </c>
      <c r="N92" s="60"/>
      <c r="O92" s="61" t="s">
        <v>20</v>
      </c>
      <c r="P92" s="71">
        <f t="shared" si="17"/>
        <v>0</v>
      </c>
      <c r="Q92" s="72">
        <f t="shared" si="18"/>
        <v>0</v>
      </c>
      <c r="R92" s="72">
        <f t="shared" si="26"/>
        <v>0</v>
      </c>
      <c r="S92" s="72">
        <f t="shared" si="27"/>
        <v>0</v>
      </c>
      <c r="T92" s="73">
        <f t="shared" si="28"/>
        <v>0</v>
      </c>
      <c r="U92" s="74">
        <f t="shared" si="29"/>
        <v>0</v>
      </c>
      <c r="V92" s="75">
        <f t="shared" si="30"/>
        <v>0</v>
      </c>
      <c r="W92" s="62">
        <f t="shared" si="31"/>
        <v>0</v>
      </c>
      <c r="X92" s="75">
        <f t="shared" si="19"/>
        <v>0</v>
      </c>
      <c r="Y92" s="76">
        <f t="shared" si="20"/>
        <v>0</v>
      </c>
      <c r="Z92" s="75">
        <f t="shared" si="21"/>
        <v>0</v>
      </c>
      <c r="AA92" s="76">
        <f t="shared" si="22"/>
        <v>0</v>
      </c>
      <c r="AB92" s="77">
        <f t="shared" si="32"/>
        <v>0</v>
      </c>
      <c r="AC92" s="81">
        <f t="shared" si="33"/>
        <v>0</v>
      </c>
      <c r="AD92" s="78"/>
    </row>
    <row r="93" spans="1:30" ht="15.75" x14ac:dyDescent="0.25">
      <c r="A93" s="54"/>
      <c r="B93" s="55"/>
      <c r="C93" s="55"/>
      <c r="D93" s="56"/>
      <c r="E93" s="57"/>
      <c r="F93" s="57"/>
      <c r="G93" s="58"/>
      <c r="H93" s="58"/>
      <c r="I93" s="59"/>
      <c r="J93" s="59"/>
      <c r="K93" s="69">
        <f t="shared" si="23"/>
        <v>0</v>
      </c>
      <c r="L93" s="70" t="str">
        <f t="shared" si="24"/>
        <v/>
      </c>
      <c r="M93" s="100" t="str">
        <f t="shared" si="25"/>
        <v/>
      </c>
      <c r="N93" s="60"/>
      <c r="O93" s="61" t="s">
        <v>20</v>
      </c>
      <c r="P93" s="71">
        <f t="shared" si="17"/>
        <v>0</v>
      </c>
      <c r="Q93" s="72">
        <f t="shared" si="18"/>
        <v>0</v>
      </c>
      <c r="R93" s="72">
        <f t="shared" si="26"/>
        <v>0</v>
      </c>
      <c r="S93" s="72">
        <f t="shared" si="27"/>
        <v>0</v>
      </c>
      <c r="T93" s="73">
        <f t="shared" si="28"/>
        <v>0</v>
      </c>
      <c r="U93" s="74">
        <f t="shared" si="29"/>
        <v>0</v>
      </c>
      <c r="V93" s="75">
        <f t="shared" si="30"/>
        <v>0</v>
      </c>
      <c r="W93" s="62">
        <f t="shared" si="31"/>
        <v>0</v>
      </c>
      <c r="X93" s="75">
        <f t="shared" si="19"/>
        <v>0</v>
      </c>
      <c r="Y93" s="76">
        <f t="shared" si="20"/>
        <v>0</v>
      </c>
      <c r="Z93" s="75">
        <f t="shared" si="21"/>
        <v>0</v>
      </c>
      <c r="AA93" s="76">
        <f t="shared" si="22"/>
        <v>0</v>
      </c>
      <c r="AB93" s="77">
        <f t="shared" si="32"/>
        <v>0</v>
      </c>
      <c r="AC93" s="81">
        <f t="shared" si="33"/>
        <v>0</v>
      </c>
      <c r="AD93" s="78"/>
    </row>
    <row r="94" spans="1:30" ht="15.75" x14ac:dyDescent="0.25">
      <c r="A94" s="54"/>
      <c r="B94" s="55"/>
      <c r="C94" s="55"/>
      <c r="D94" s="56"/>
      <c r="E94" s="57"/>
      <c r="F94" s="57"/>
      <c r="G94" s="58"/>
      <c r="H94" s="58"/>
      <c r="I94" s="59"/>
      <c r="J94" s="59"/>
      <c r="K94" s="69">
        <f t="shared" si="23"/>
        <v>0</v>
      </c>
      <c r="L94" s="70" t="str">
        <f t="shared" si="24"/>
        <v/>
      </c>
      <c r="M94" s="100" t="str">
        <f t="shared" si="25"/>
        <v/>
      </c>
      <c r="N94" s="60"/>
      <c r="O94" s="61" t="s">
        <v>20</v>
      </c>
      <c r="P94" s="71">
        <f t="shared" si="17"/>
        <v>0</v>
      </c>
      <c r="Q94" s="72">
        <f t="shared" si="18"/>
        <v>0</v>
      </c>
      <c r="R94" s="72">
        <f t="shared" si="26"/>
        <v>0</v>
      </c>
      <c r="S94" s="72">
        <f t="shared" si="27"/>
        <v>0</v>
      </c>
      <c r="T94" s="73">
        <f t="shared" si="28"/>
        <v>0</v>
      </c>
      <c r="U94" s="74">
        <f t="shared" si="29"/>
        <v>0</v>
      </c>
      <c r="V94" s="75">
        <f t="shared" si="30"/>
        <v>0</v>
      </c>
      <c r="W94" s="62">
        <f t="shared" si="31"/>
        <v>0</v>
      </c>
      <c r="X94" s="75">
        <f t="shared" si="19"/>
        <v>0</v>
      </c>
      <c r="Y94" s="76">
        <f t="shared" si="20"/>
        <v>0</v>
      </c>
      <c r="Z94" s="75">
        <f t="shared" si="21"/>
        <v>0</v>
      </c>
      <c r="AA94" s="76">
        <f t="shared" si="22"/>
        <v>0</v>
      </c>
      <c r="AB94" s="77">
        <f t="shared" si="32"/>
        <v>0</v>
      </c>
      <c r="AC94" s="81">
        <f t="shared" si="33"/>
        <v>0</v>
      </c>
      <c r="AD94" s="78"/>
    </row>
    <row r="95" spans="1:30" ht="15.75" x14ac:dyDescent="0.25">
      <c r="A95" s="54"/>
      <c r="B95" s="55"/>
      <c r="C95" s="55"/>
      <c r="D95" s="56"/>
      <c r="E95" s="57"/>
      <c r="F95" s="57"/>
      <c r="G95" s="58"/>
      <c r="H95" s="58"/>
      <c r="I95" s="59"/>
      <c r="J95" s="59"/>
      <c r="K95" s="69">
        <f t="shared" si="23"/>
        <v>0</v>
      </c>
      <c r="L95" s="70" t="str">
        <f t="shared" si="24"/>
        <v/>
      </c>
      <c r="M95" s="100" t="str">
        <f t="shared" si="25"/>
        <v/>
      </c>
      <c r="N95" s="60"/>
      <c r="O95" s="61" t="s">
        <v>20</v>
      </c>
      <c r="P95" s="71">
        <f t="shared" si="17"/>
        <v>0</v>
      </c>
      <c r="Q95" s="72">
        <f t="shared" si="18"/>
        <v>0</v>
      </c>
      <c r="R95" s="72">
        <f t="shared" si="26"/>
        <v>0</v>
      </c>
      <c r="S95" s="72">
        <f t="shared" si="27"/>
        <v>0</v>
      </c>
      <c r="T95" s="73">
        <f t="shared" si="28"/>
        <v>0</v>
      </c>
      <c r="U95" s="74">
        <f t="shared" si="29"/>
        <v>0</v>
      </c>
      <c r="V95" s="75">
        <f t="shared" si="30"/>
        <v>0</v>
      </c>
      <c r="W95" s="62">
        <f t="shared" si="31"/>
        <v>0</v>
      </c>
      <c r="X95" s="75">
        <f t="shared" si="19"/>
        <v>0</v>
      </c>
      <c r="Y95" s="76">
        <f t="shared" si="20"/>
        <v>0</v>
      </c>
      <c r="Z95" s="75">
        <f t="shared" si="21"/>
        <v>0</v>
      </c>
      <c r="AA95" s="76">
        <f t="shared" si="22"/>
        <v>0</v>
      </c>
      <c r="AB95" s="77">
        <f t="shared" si="32"/>
        <v>0</v>
      </c>
      <c r="AC95" s="81">
        <f t="shared" si="33"/>
        <v>0</v>
      </c>
      <c r="AD95" s="78"/>
    </row>
    <row r="96" spans="1:30" ht="15.75" x14ac:dyDescent="0.25">
      <c r="A96" s="54"/>
      <c r="B96" s="55"/>
      <c r="C96" s="55"/>
      <c r="D96" s="56"/>
      <c r="E96" s="57"/>
      <c r="F96" s="57"/>
      <c r="G96" s="58"/>
      <c r="H96" s="58"/>
      <c r="I96" s="59"/>
      <c r="J96" s="59"/>
      <c r="K96" s="69">
        <f t="shared" si="23"/>
        <v>0</v>
      </c>
      <c r="L96" s="70" t="str">
        <f t="shared" si="24"/>
        <v/>
      </c>
      <c r="M96" s="100" t="str">
        <f t="shared" si="25"/>
        <v/>
      </c>
      <c r="N96" s="60"/>
      <c r="O96" s="61" t="s">
        <v>20</v>
      </c>
      <c r="P96" s="71">
        <f t="shared" si="17"/>
        <v>0</v>
      </c>
      <c r="Q96" s="72">
        <f t="shared" si="18"/>
        <v>0</v>
      </c>
      <c r="R96" s="72">
        <f t="shared" si="26"/>
        <v>0</v>
      </c>
      <c r="S96" s="72">
        <f t="shared" si="27"/>
        <v>0</v>
      </c>
      <c r="T96" s="73">
        <f t="shared" si="28"/>
        <v>0</v>
      </c>
      <c r="U96" s="74">
        <f t="shared" si="29"/>
        <v>0</v>
      </c>
      <c r="V96" s="75">
        <f t="shared" si="30"/>
        <v>0</v>
      </c>
      <c r="W96" s="62">
        <f t="shared" si="31"/>
        <v>0</v>
      </c>
      <c r="X96" s="75">
        <f t="shared" si="19"/>
        <v>0</v>
      </c>
      <c r="Y96" s="76">
        <f t="shared" si="20"/>
        <v>0</v>
      </c>
      <c r="Z96" s="75">
        <f t="shared" si="21"/>
        <v>0</v>
      </c>
      <c r="AA96" s="76">
        <f t="shared" si="22"/>
        <v>0</v>
      </c>
      <c r="AB96" s="77">
        <f t="shared" si="32"/>
        <v>0</v>
      </c>
      <c r="AC96" s="81">
        <f t="shared" si="33"/>
        <v>0</v>
      </c>
      <c r="AD96" s="78"/>
    </row>
    <row r="97" spans="1:30" ht="15.75" x14ac:dyDescent="0.25">
      <c r="A97" s="54"/>
      <c r="B97" s="55"/>
      <c r="C97" s="55"/>
      <c r="D97" s="56"/>
      <c r="E97" s="57"/>
      <c r="F97" s="57"/>
      <c r="G97" s="58"/>
      <c r="H97" s="58"/>
      <c r="I97" s="59"/>
      <c r="J97" s="59"/>
      <c r="K97" s="69">
        <f t="shared" si="23"/>
        <v>0</v>
      </c>
      <c r="L97" s="70" t="str">
        <f t="shared" si="24"/>
        <v/>
      </c>
      <c r="M97" s="100" t="str">
        <f t="shared" si="25"/>
        <v/>
      </c>
      <c r="N97" s="60"/>
      <c r="O97" s="61" t="s">
        <v>20</v>
      </c>
      <c r="P97" s="71">
        <f t="shared" si="17"/>
        <v>0</v>
      </c>
      <c r="Q97" s="72">
        <f t="shared" si="18"/>
        <v>0</v>
      </c>
      <c r="R97" s="72">
        <f t="shared" si="26"/>
        <v>0</v>
      </c>
      <c r="S97" s="72">
        <f t="shared" si="27"/>
        <v>0</v>
      </c>
      <c r="T97" s="73">
        <f t="shared" si="28"/>
        <v>0</v>
      </c>
      <c r="U97" s="74">
        <f t="shared" si="29"/>
        <v>0</v>
      </c>
      <c r="V97" s="75">
        <f t="shared" si="30"/>
        <v>0</v>
      </c>
      <c r="W97" s="62">
        <f t="shared" si="31"/>
        <v>0</v>
      </c>
      <c r="X97" s="75">
        <f t="shared" si="19"/>
        <v>0</v>
      </c>
      <c r="Y97" s="76">
        <f t="shared" si="20"/>
        <v>0</v>
      </c>
      <c r="Z97" s="75">
        <f t="shared" si="21"/>
        <v>0</v>
      </c>
      <c r="AA97" s="76">
        <f t="shared" si="22"/>
        <v>0</v>
      </c>
      <c r="AB97" s="77">
        <f t="shared" si="32"/>
        <v>0</v>
      </c>
      <c r="AC97" s="81">
        <f t="shared" si="33"/>
        <v>0</v>
      </c>
      <c r="AD97" s="78"/>
    </row>
    <row r="98" spans="1:30" ht="15.75" x14ac:dyDescent="0.25">
      <c r="A98" s="54"/>
      <c r="B98" s="55"/>
      <c r="C98" s="55"/>
      <c r="D98" s="56"/>
      <c r="E98" s="57"/>
      <c r="F98" s="57"/>
      <c r="G98" s="58"/>
      <c r="H98" s="58"/>
      <c r="I98" s="59"/>
      <c r="J98" s="59"/>
      <c r="K98" s="69">
        <f t="shared" si="23"/>
        <v>0</v>
      </c>
      <c r="L98" s="70" t="str">
        <f t="shared" si="24"/>
        <v/>
      </c>
      <c r="M98" s="100" t="str">
        <f t="shared" si="25"/>
        <v/>
      </c>
      <c r="N98" s="60"/>
      <c r="O98" s="61" t="s">
        <v>20</v>
      </c>
      <c r="P98" s="71">
        <f t="shared" si="17"/>
        <v>0</v>
      </c>
      <c r="Q98" s="72">
        <f t="shared" si="18"/>
        <v>0</v>
      </c>
      <c r="R98" s="72">
        <f t="shared" si="26"/>
        <v>0</v>
      </c>
      <c r="S98" s="72">
        <f t="shared" si="27"/>
        <v>0</v>
      </c>
      <c r="T98" s="73">
        <f t="shared" si="28"/>
        <v>0</v>
      </c>
      <c r="U98" s="74">
        <f t="shared" si="29"/>
        <v>0</v>
      </c>
      <c r="V98" s="75">
        <f t="shared" si="30"/>
        <v>0</v>
      </c>
      <c r="W98" s="62">
        <f t="shared" si="31"/>
        <v>0</v>
      </c>
      <c r="X98" s="75">
        <f t="shared" si="19"/>
        <v>0</v>
      </c>
      <c r="Y98" s="76">
        <f t="shared" si="20"/>
        <v>0</v>
      </c>
      <c r="Z98" s="75">
        <f t="shared" si="21"/>
        <v>0</v>
      </c>
      <c r="AA98" s="76">
        <f t="shared" si="22"/>
        <v>0</v>
      </c>
      <c r="AB98" s="77">
        <f t="shared" si="32"/>
        <v>0</v>
      </c>
      <c r="AC98" s="81">
        <f t="shared" si="33"/>
        <v>0</v>
      </c>
      <c r="AD98" s="78"/>
    </row>
    <row r="99" spans="1:30" ht="15.75" x14ac:dyDescent="0.25">
      <c r="A99" s="54"/>
      <c r="B99" s="55"/>
      <c r="C99" s="55"/>
      <c r="D99" s="56"/>
      <c r="E99" s="57"/>
      <c r="F99" s="57"/>
      <c r="G99" s="58"/>
      <c r="H99" s="58"/>
      <c r="I99" s="59"/>
      <c r="J99" s="59"/>
      <c r="K99" s="69">
        <f t="shared" si="23"/>
        <v>0</v>
      </c>
      <c r="L99" s="70" t="str">
        <f t="shared" si="24"/>
        <v/>
      </c>
      <c r="M99" s="100" t="str">
        <f t="shared" si="25"/>
        <v/>
      </c>
      <c r="N99" s="60"/>
      <c r="O99" s="61" t="s">
        <v>20</v>
      </c>
      <c r="P99" s="71">
        <f t="shared" si="17"/>
        <v>0</v>
      </c>
      <c r="Q99" s="72">
        <f t="shared" si="18"/>
        <v>0</v>
      </c>
      <c r="R99" s="72">
        <f t="shared" si="26"/>
        <v>0</v>
      </c>
      <c r="S99" s="72">
        <f t="shared" si="27"/>
        <v>0</v>
      </c>
      <c r="T99" s="73">
        <f t="shared" si="28"/>
        <v>0</v>
      </c>
      <c r="U99" s="74">
        <f t="shared" si="29"/>
        <v>0</v>
      </c>
      <c r="V99" s="75">
        <f t="shared" si="30"/>
        <v>0</v>
      </c>
      <c r="W99" s="62">
        <f t="shared" si="31"/>
        <v>0</v>
      </c>
      <c r="X99" s="75">
        <f t="shared" si="19"/>
        <v>0</v>
      </c>
      <c r="Y99" s="76">
        <f t="shared" si="20"/>
        <v>0</v>
      </c>
      <c r="Z99" s="75">
        <f t="shared" si="21"/>
        <v>0</v>
      </c>
      <c r="AA99" s="76">
        <f t="shared" si="22"/>
        <v>0</v>
      </c>
      <c r="AB99" s="77">
        <f t="shared" si="32"/>
        <v>0</v>
      </c>
      <c r="AC99" s="81">
        <f t="shared" si="33"/>
        <v>0</v>
      </c>
      <c r="AD99" s="78"/>
    </row>
    <row r="100" spans="1:30" ht="15.75" x14ac:dyDescent="0.25">
      <c r="A100" s="54"/>
      <c r="B100" s="55"/>
      <c r="C100" s="55"/>
      <c r="D100" s="56"/>
      <c r="E100" s="57"/>
      <c r="F100" s="57"/>
      <c r="G100" s="58"/>
      <c r="H100" s="58"/>
      <c r="I100" s="59"/>
      <c r="J100" s="59"/>
      <c r="K100" s="69">
        <f t="shared" si="23"/>
        <v>0</v>
      </c>
      <c r="L100" s="70" t="str">
        <f t="shared" si="24"/>
        <v/>
      </c>
      <c r="M100" s="100" t="str">
        <f t="shared" si="25"/>
        <v/>
      </c>
      <c r="N100" s="60"/>
      <c r="O100" s="61" t="s">
        <v>20</v>
      </c>
      <c r="P100" s="71">
        <f t="shared" si="17"/>
        <v>0</v>
      </c>
      <c r="Q100" s="72">
        <f t="shared" si="18"/>
        <v>0</v>
      </c>
      <c r="R100" s="72">
        <f t="shared" si="26"/>
        <v>0</v>
      </c>
      <c r="S100" s="72">
        <f t="shared" si="27"/>
        <v>0</v>
      </c>
      <c r="T100" s="73">
        <f t="shared" si="28"/>
        <v>0</v>
      </c>
      <c r="U100" s="74">
        <f t="shared" si="29"/>
        <v>0</v>
      </c>
      <c r="V100" s="75">
        <f t="shared" si="30"/>
        <v>0</v>
      </c>
      <c r="W100" s="62">
        <f t="shared" si="31"/>
        <v>0</v>
      </c>
      <c r="X100" s="75">
        <f t="shared" si="19"/>
        <v>0</v>
      </c>
      <c r="Y100" s="76">
        <f t="shared" si="20"/>
        <v>0</v>
      </c>
      <c r="Z100" s="75">
        <f t="shared" si="21"/>
        <v>0</v>
      </c>
      <c r="AA100" s="76">
        <f t="shared" si="22"/>
        <v>0</v>
      </c>
      <c r="AB100" s="77">
        <f t="shared" si="32"/>
        <v>0</v>
      </c>
      <c r="AC100" s="81">
        <f t="shared" si="33"/>
        <v>0</v>
      </c>
      <c r="AD100" s="78"/>
    </row>
    <row r="101" spans="1:30" ht="15.75" x14ac:dyDescent="0.25">
      <c r="A101" s="54"/>
      <c r="B101" s="55"/>
      <c r="C101" s="55"/>
      <c r="D101" s="56"/>
      <c r="E101" s="57"/>
      <c r="F101" s="57"/>
      <c r="G101" s="58"/>
      <c r="H101" s="58"/>
      <c r="I101" s="59"/>
      <c r="J101" s="59"/>
      <c r="K101" s="69">
        <f t="shared" si="23"/>
        <v>0</v>
      </c>
      <c r="L101" s="70" t="str">
        <f t="shared" si="24"/>
        <v/>
      </c>
      <c r="M101" s="100" t="str">
        <f t="shared" si="25"/>
        <v/>
      </c>
      <c r="N101" s="60"/>
      <c r="O101" s="61" t="s">
        <v>20</v>
      </c>
      <c r="P101" s="71">
        <f t="shared" si="17"/>
        <v>0</v>
      </c>
      <c r="Q101" s="72">
        <f t="shared" si="18"/>
        <v>0</v>
      </c>
      <c r="R101" s="72">
        <f t="shared" si="26"/>
        <v>0</v>
      </c>
      <c r="S101" s="72">
        <f t="shared" si="27"/>
        <v>0</v>
      </c>
      <c r="T101" s="73">
        <f t="shared" si="28"/>
        <v>0</v>
      </c>
      <c r="U101" s="74">
        <f t="shared" si="29"/>
        <v>0</v>
      </c>
      <c r="V101" s="75">
        <f t="shared" si="30"/>
        <v>0</v>
      </c>
      <c r="W101" s="62">
        <f t="shared" si="31"/>
        <v>0</v>
      </c>
      <c r="X101" s="75">
        <f t="shared" si="19"/>
        <v>0</v>
      </c>
      <c r="Y101" s="76">
        <f t="shared" si="20"/>
        <v>0</v>
      </c>
      <c r="Z101" s="75">
        <f t="shared" si="21"/>
        <v>0</v>
      </c>
      <c r="AA101" s="76">
        <f t="shared" si="22"/>
        <v>0</v>
      </c>
      <c r="AB101" s="77">
        <f t="shared" si="32"/>
        <v>0</v>
      </c>
      <c r="AC101" s="81">
        <f t="shared" si="33"/>
        <v>0</v>
      </c>
      <c r="AD101" s="78"/>
    </row>
    <row r="102" spans="1:30" ht="15.75" x14ac:dyDescent="0.25">
      <c r="A102" s="54"/>
      <c r="B102" s="55"/>
      <c r="C102" s="55"/>
      <c r="D102" s="56"/>
      <c r="E102" s="57"/>
      <c r="F102" s="57"/>
      <c r="G102" s="58"/>
      <c r="H102" s="58"/>
      <c r="I102" s="59"/>
      <c r="J102" s="59"/>
      <c r="K102" s="69">
        <f t="shared" si="23"/>
        <v>0</v>
      </c>
      <c r="L102" s="70" t="str">
        <f t="shared" si="24"/>
        <v/>
      </c>
      <c r="M102" s="100" t="str">
        <f t="shared" si="25"/>
        <v/>
      </c>
      <c r="N102" s="60"/>
      <c r="O102" s="61" t="s">
        <v>20</v>
      </c>
      <c r="P102" s="71">
        <f t="shared" si="17"/>
        <v>0</v>
      </c>
      <c r="Q102" s="72">
        <f t="shared" si="18"/>
        <v>0</v>
      </c>
      <c r="R102" s="72">
        <f t="shared" si="26"/>
        <v>0</v>
      </c>
      <c r="S102" s="72">
        <f t="shared" si="27"/>
        <v>0</v>
      </c>
      <c r="T102" s="73">
        <f t="shared" si="28"/>
        <v>0</v>
      </c>
      <c r="U102" s="74">
        <f t="shared" si="29"/>
        <v>0</v>
      </c>
      <c r="V102" s="75">
        <f t="shared" si="30"/>
        <v>0</v>
      </c>
      <c r="W102" s="62">
        <f t="shared" si="31"/>
        <v>0</v>
      </c>
      <c r="X102" s="75">
        <f t="shared" si="19"/>
        <v>0</v>
      </c>
      <c r="Y102" s="76">
        <f t="shared" si="20"/>
        <v>0</v>
      </c>
      <c r="Z102" s="75">
        <f t="shared" si="21"/>
        <v>0</v>
      </c>
      <c r="AA102" s="76">
        <f t="shared" si="22"/>
        <v>0</v>
      </c>
      <c r="AB102" s="77">
        <f t="shared" si="32"/>
        <v>0</v>
      </c>
      <c r="AC102" s="81">
        <f t="shared" si="33"/>
        <v>0</v>
      </c>
      <c r="AD102" s="78"/>
    </row>
    <row r="103" spans="1:30" ht="15.75" x14ac:dyDescent="0.25">
      <c r="A103" s="54"/>
      <c r="B103" s="55"/>
      <c r="C103" s="55"/>
      <c r="D103" s="56"/>
      <c r="E103" s="57"/>
      <c r="F103" s="57"/>
      <c r="G103" s="58"/>
      <c r="H103" s="58"/>
      <c r="I103" s="59"/>
      <c r="J103" s="59"/>
      <c r="K103" s="69">
        <f t="shared" si="23"/>
        <v>0</v>
      </c>
      <c r="L103" s="70" t="str">
        <f t="shared" si="24"/>
        <v/>
      </c>
      <c r="M103" s="100" t="str">
        <f t="shared" si="25"/>
        <v/>
      </c>
      <c r="N103" s="60"/>
      <c r="O103" s="61" t="s">
        <v>20</v>
      </c>
      <c r="P103" s="71">
        <f t="shared" si="17"/>
        <v>0</v>
      </c>
      <c r="Q103" s="72">
        <f t="shared" si="18"/>
        <v>0</v>
      </c>
      <c r="R103" s="72">
        <f t="shared" si="26"/>
        <v>0</v>
      </c>
      <c r="S103" s="72">
        <f t="shared" si="27"/>
        <v>0</v>
      </c>
      <c r="T103" s="73">
        <f t="shared" si="28"/>
        <v>0</v>
      </c>
      <c r="U103" s="74">
        <f t="shared" si="29"/>
        <v>0</v>
      </c>
      <c r="V103" s="75">
        <f t="shared" si="30"/>
        <v>0</v>
      </c>
      <c r="W103" s="62">
        <f t="shared" si="31"/>
        <v>0</v>
      </c>
      <c r="X103" s="75">
        <f t="shared" si="19"/>
        <v>0</v>
      </c>
      <c r="Y103" s="76">
        <f t="shared" si="20"/>
        <v>0</v>
      </c>
      <c r="Z103" s="75">
        <f t="shared" si="21"/>
        <v>0</v>
      </c>
      <c r="AA103" s="76">
        <f t="shared" si="22"/>
        <v>0</v>
      </c>
      <c r="AB103" s="77">
        <f t="shared" si="32"/>
        <v>0</v>
      </c>
      <c r="AC103" s="81">
        <f t="shared" si="33"/>
        <v>0</v>
      </c>
      <c r="AD103" s="78"/>
    </row>
    <row r="104" spans="1:30" ht="15.75" x14ac:dyDescent="0.25">
      <c r="A104" s="54"/>
      <c r="B104" s="55"/>
      <c r="C104" s="55"/>
      <c r="D104" s="56"/>
      <c r="E104" s="57"/>
      <c r="F104" s="57"/>
      <c r="G104" s="58"/>
      <c r="H104" s="58"/>
      <c r="I104" s="59"/>
      <c r="J104" s="59"/>
      <c r="K104" s="69">
        <f t="shared" si="23"/>
        <v>0</v>
      </c>
      <c r="L104" s="70" t="str">
        <f t="shared" si="24"/>
        <v/>
      </c>
      <c r="M104" s="100" t="str">
        <f t="shared" si="25"/>
        <v/>
      </c>
      <c r="N104" s="60"/>
      <c r="O104" s="61" t="s">
        <v>20</v>
      </c>
      <c r="P104" s="71">
        <f t="shared" si="17"/>
        <v>0</v>
      </c>
      <c r="Q104" s="72">
        <f t="shared" si="18"/>
        <v>0</v>
      </c>
      <c r="R104" s="72">
        <f t="shared" si="26"/>
        <v>0</v>
      </c>
      <c r="S104" s="72">
        <f t="shared" si="27"/>
        <v>0</v>
      </c>
      <c r="T104" s="73">
        <f t="shared" si="28"/>
        <v>0</v>
      </c>
      <c r="U104" s="74">
        <f t="shared" si="29"/>
        <v>0</v>
      </c>
      <c r="V104" s="75">
        <f t="shared" si="30"/>
        <v>0</v>
      </c>
      <c r="W104" s="62">
        <f t="shared" si="31"/>
        <v>0</v>
      </c>
      <c r="X104" s="75">
        <f t="shared" si="19"/>
        <v>0</v>
      </c>
      <c r="Y104" s="76">
        <f t="shared" si="20"/>
        <v>0</v>
      </c>
      <c r="Z104" s="75">
        <f t="shared" si="21"/>
        <v>0</v>
      </c>
      <c r="AA104" s="76">
        <f t="shared" si="22"/>
        <v>0</v>
      </c>
      <c r="AB104" s="77">
        <f t="shared" si="32"/>
        <v>0</v>
      </c>
      <c r="AC104" s="81">
        <f t="shared" si="33"/>
        <v>0</v>
      </c>
      <c r="AD104" s="78"/>
    </row>
    <row r="105" spans="1:30" ht="15.75" x14ac:dyDescent="0.25">
      <c r="A105" s="54"/>
      <c r="B105" s="55"/>
      <c r="C105" s="55"/>
      <c r="D105" s="56"/>
      <c r="E105" s="57"/>
      <c r="F105" s="57"/>
      <c r="G105" s="58"/>
      <c r="H105" s="58"/>
      <c r="I105" s="59"/>
      <c r="J105" s="59"/>
      <c r="K105" s="69">
        <f t="shared" si="23"/>
        <v>0</v>
      </c>
      <c r="L105" s="70" t="str">
        <f t="shared" si="24"/>
        <v/>
      </c>
      <c r="M105" s="100" t="str">
        <f t="shared" si="25"/>
        <v/>
      </c>
      <c r="N105" s="60"/>
      <c r="O105" s="61" t="s">
        <v>20</v>
      </c>
      <c r="P105" s="71">
        <f t="shared" si="17"/>
        <v>0</v>
      </c>
      <c r="Q105" s="72">
        <f t="shared" si="18"/>
        <v>0</v>
      </c>
      <c r="R105" s="72">
        <f t="shared" si="26"/>
        <v>0</v>
      </c>
      <c r="S105" s="72">
        <f t="shared" si="27"/>
        <v>0</v>
      </c>
      <c r="T105" s="73">
        <f t="shared" si="28"/>
        <v>0</v>
      </c>
      <c r="U105" s="74">
        <f t="shared" si="29"/>
        <v>0</v>
      </c>
      <c r="V105" s="75">
        <f t="shared" si="30"/>
        <v>0</v>
      </c>
      <c r="W105" s="62">
        <f t="shared" si="31"/>
        <v>0</v>
      </c>
      <c r="X105" s="75">
        <f t="shared" si="19"/>
        <v>0</v>
      </c>
      <c r="Y105" s="76">
        <f t="shared" si="20"/>
        <v>0</v>
      </c>
      <c r="Z105" s="75">
        <f t="shared" si="21"/>
        <v>0</v>
      </c>
      <c r="AA105" s="76">
        <f t="shared" si="22"/>
        <v>0</v>
      </c>
      <c r="AB105" s="77">
        <f t="shared" si="32"/>
        <v>0</v>
      </c>
      <c r="AC105" s="81">
        <f t="shared" si="33"/>
        <v>0</v>
      </c>
      <c r="AD105" s="78"/>
    </row>
    <row r="106" spans="1:30" ht="15.75" x14ac:dyDescent="0.25">
      <c r="A106" s="54"/>
      <c r="B106" s="55"/>
      <c r="C106" s="55"/>
      <c r="D106" s="56"/>
      <c r="E106" s="57"/>
      <c r="F106" s="57"/>
      <c r="G106" s="58"/>
      <c r="H106" s="58"/>
      <c r="I106" s="59"/>
      <c r="J106" s="59"/>
      <c r="K106" s="69">
        <f t="shared" si="23"/>
        <v>0</v>
      </c>
      <c r="L106" s="70" t="str">
        <f t="shared" si="24"/>
        <v/>
      </c>
      <c r="M106" s="100" t="str">
        <f t="shared" si="25"/>
        <v/>
      </c>
      <c r="N106" s="60"/>
      <c r="O106" s="61" t="s">
        <v>20</v>
      </c>
      <c r="P106" s="71">
        <f t="shared" si="17"/>
        <v>0</v>
      </c>
      <c r="Q106" s="72">
        <f t="shared" si="18"/>
        <v>0</v>
      </c>
      <c r="R106" s="72">
        <f t="shared" si="26"/>
        <v>0</v>
      </c>
      <c r="S106" s="72">
        <f t="shared" si="27"/>
        <v>0</v>
      </c>
      <c r="T106" s="73">
        <f t="shared" si="28"/>
        <v>0</v>
      </c>
      <c r="U106" s="74">
        <f t="shared" si="29"/>
        <v>0</v>
      </c>
      <c r="V106" s="75">
        <f t="shared" si="30"/>
        <v>0</v>
      </c>
      <c r="W106" s="62">
        <f t="shared" si="31"/>
        <v>0</v>
      </c>
      <c r="X106" s="75">
        <f t="shared" si="19"/>
        <v>0</v>
      </c>
      <c r="Y106" s="76">
        <f t="shared" si="20"/>
        <v>0</v>
      </c>
      <c r="Z106" s="75">
        <f t="shared" si="21"/>
        <v>0</v>
      </c>
      <c r="AA106" s="76">
        <f t="shared" si="22"/>
        <v>0</v>
      </c>
      <c r="AB106" s="77">
        <f t="shared" si="32"/>
        <v>0</v>
      </c>
      <c r="AC106" s="81">
        <f t="shared" si="33"/>
        <v>0</v>
      </c>
      <c r="AD106" s="78"/>
    </row>
    <row r="107" spans="1:30" ht="15.75" x14ac:dyDescent="0.25">
      <c r="A107" s="54"/>
      <c r="B107" s="55"/>
      <c r="C107" s="55"/>
      <c r="D107" s="56"/>
      <c r="E107" s="57"/>
      <c r="F107" s="57"/>
      <c r="G107" s="58"/>
      <c r="H107" s="58"/>
      <c r="I107" s="59"/>
      <c r="J107" s="59"/>
      <c r="K107" s="69">
        <f t="shared" si="23"/>
        <v>0</v>
      </c>
      <c r="L107" s="70" t="str">
        <f t="shared" si="24"/>
        <v/>
      </c>
      <c r="M107" s="100" t="str">
        <f t="shared" si="25"/>
        <v/>
      </c>
      <c r="N107" s="60"/>
      <c r="O107" s="61" t="s">
        <v>20</v>
      </c>
      <c r="P107" s="71">
        <f t="shared" si="17"/>
        <v>0</v>
      </c>
      <c r="Q107" s="72">
        <f t="shared" si="18"/>
        <v>0</v>
      </c>
      <c r="R107" s="72">
        <f t="shared" si="26"/>
        <v>0</v>
      </c>
      <c r="S107" s="72">
        <f t="shared" si="27"/>
        <v>0</v>
      </c>
      <c r="T107" s="73">
        <f t="shared" si="28"/>
        <v>0</v>
      </c>
      <c r="U107" s="74">
        <f t="shared" si="29"/>
        <v>0</v>
      </c>
      <c r="V107" s="75">
        <f t="shared" si="30"/>
        <v>0</v>
      </c>
      <c r="W107" s="62">
        <f t="shared" si="31"/>
        <v>0</v>
      </c>
      <c r="X107" s="75">
        <f t="shared" si="19"/>
        <v>0</v>
      </c>
      <c r="Y107" s="76">
        <f t="shared" si="20"/>
        <v>0</v>
      </c>
      <c r="Z107" s="75">
        <f t="shared" si="21"/>
        <v>0</v>
      </c>
      <c r="AA107" s="76">
        <f t="shared" si="22"/>
        <v>0</v>
      </c>
      <c r="AB107" s="77">
        <f t="shared" si="32"/>
        <v>0</v>
      </c>
      <c r="AC107" s="81">
        <f t="shared" si="33"/>
        <v>0</v>
      </c>
      <c r="AD107" s="78"/>
    </row>
    <row r="108" spans="1:30" ht="15.75" x14ac:dyDescent="0.25">
      <c r="A108" s="54"/>
      <c r="B108" s="55"/>
      <c r="C108" s="55"/>
      <c r="D108" s="56"/>
      <c r="E108" s="57"/>
      <c r="F108" s="57"/>
      <c r="G108" s="58"/>
      <c r="H108" s="58"/>
      <c r="I108" s="59"/>
      <c r="J108" s="59"/>
      <c r="K108" s="69">
        <f t="shared" si="23"/>
        <v>0</v>
      </c>
      <c r="L108" s="70" t="str">
        <f t="shared" si="24"/>
        <v/>
      </c>
      <c r="M108" s="100" t="str">
        <f t="shared" si="25"/>
        <v/>
      </c>
      <c r="N108" s="60"/>
      <c r="O108" s="61" t="s">
        <v>20</v>
      </c>
      <c r="P108" s="71">
        <f t="shared" si="17"/>
        <v>0</v>
      </c>
      <c r="Q108" s="72">
        <f t="shared" si="18"/>
        <v>0</v>
      </c>
      <c r="R108" s="72">
        <f t="shared" si="26"/>
        <v>0</v>
      </c>
      <c r="S108" s="72">
        <f t="shared" si="27"/>
        <v>0</v>
      </c>
      <c r="T108" s="73">
        <f t="shared" si="28"/>
        <v>0</v>
      </c>
      <c r="U108" s="74">
        <f t="shared" si="29"/>
        <v>0</v>
      </c>
      <c r="V108" s="75">
        <f t="shared" si="30"/>
        <v>0</v>
      </c>
      <c r="W108" s="62">
        <f t="shared" si="31"/>
        <v>0</v>
      </c>
      <c r="X108" s="75">
        <f t="shared" si="19"/>
        <v>0</v>
      </c>
      <c r="Y108" s="76">
        <f t="shared" si="20"/>
        <v>0</v>
      </c>
      <c r="Z108" s="75">
        <f t="shared" si="21"/>
        <v>0</v>
      </c>
      <c r="AA108" s="76">
        <f t="shared" si="22"/>
        <v>0</v>
      </c>
      <c r="AB108" s="77">
        <f t="shared" si="32"/>
        <v>0</v>
      </c>
      <c r="AC108" s="81">
        <f t="shared" si="33"/>
        <v>0</v>
      </c>
      <c r="AD108" s="78"/>
    </row>
    <row r="109" spans="1:30" ht="15.75" x14ac:dyDescent="0.25">
      <c r="A109" s="54"/>
      <c r="B109" s="55"/>
      <c r="C109" s="55"/>
      <c r="D109" s="56"/>
      <c r="E109" s="57"/>
      <c r="F109" s="57"/>
      <c r="G109" s="58"/>
      <c r="H109" s="58"/>
      <c r="I109" s="59"/>
      <c r="J109" s="59"/>
      <c r="K109" s="69">
        <f t="shared" si="23"/>
        <v>0</v>
      </c>
      <c r="L109" s="70" t="str">
        <f t="shared" si="24"/>
        <v/>
      </c>
      <c r="M109" s="100" t="str">
        <f t="shared" si="25"/>
        <v/>
      </c>
      <c r="N109" s="60"/>
      <c r="O109" s="61" t="s">
        <v>20</v>
      </c>
      <c r="P109" s="71">
        <f t="shared" si="17"/>
        <v>0</v>
      </c>
      <c r="Q109" s="72">
        <f t="shared" si="18"/>
        <v>0</v>
      </c>
      <c r="R109" s="72">
        <f t="shared" si="26"/>
        <v>0</v>
      </c>
      <c r="S109" s="72">
        <f t="shared" si="27"/>
        <v>0</v>
      </c>
      <c r="T109" s="73">
        <f t="shared" si="28"/>
        <v>0</v>
      </c>
      <c r="U109" s="74">
        <f t="shared" si="29"/>
        <v>0</v>
      </c>
      <c r="V109" s="75">
        <f t="shared" si="30"/>
        <v>0</v>
      </c>
      <c r="W109" s="62">
        <f t="shared" si="31"/>
        <v>0</v>
      </c>
      <c r="X109" s="75">
        <f t="shared" si="19"/>
        <v>0</v>
      </c>
      <c r="Y109" s="76">
        <f t="shared" si="20"/>
        <v>0</v>
      </c>
      <c r="Z109" s="75">
        <f t="shared" si="21"/>
        <v>0</v>
      </c>
      <c r="AA109" s="76">
        <f t="shared" si="22"/>
        <v>0</v>
      </c>
      <c r="AB109" s="77">
        <f t="shared" si="32"/>
        <v>0</v>
      </c>
      <c r="AC109" s="81">
        <f t="shared" si="33"/>
        <v>0</v>
      </c>
      <c r="AD109" s="78"/>
    </row>
    <row r="110" spans="1:30" ht="15.75" x14ac:dyDescent="0.25">
      <c r="A110" s="54"/>
      <c r="B110" s="55"/>
      <c r="C110" s="55"/>
      <c r="D110" s="56"/>
      <c r="E110" s="57"/>
      <c r="F110" s="57"/>
      <c r="G110" s="58"/>
      <c r="H110" s="58"/>
      <c r="I110" s="59"/>
      <c r="J110" s="59"/>
      <c r="K110" s="69">
        <f t="shared" si="23"/>
        <v>0</v>
      </c>
      <c r="L110" s="70" t="str">
        <f t="shared" si="24"/>
        <v/>
      </c>
      <c r="M110" s="100" t="str">
        <f t="shared" si="25"/>
        <v/>
      </c>
      <c r="N110" s="60"/>
      <c r="O110" s="61" t="s">
        <v>20</v>
      </c>
      <c r="P110" s="71">
        <f t="shared" si="17"/>
        <v>0</v>
      </c>
      <c r="Q110" s="72">
        <f t="shared" si="18"/>
        <v>0</v>
      </c>
      <c r="R110" s="72">
        <f t="shared" si="26"/>
        <v>0</v>
      </c>
      <c r="S110" s="72">
        <f t="shared" si="27"/>
        <v>0</v>
      </c>
      <c r="T110" s="73">
        <f t="shared" si="28"/>
        <v>0</v>
      </c>
      <c r="U110" s="74">
        <f t="shared" si="29"/>
        <v>0</v>
      </c>
      <c r="V110" s="75">
        <f t="shared" si="30"/>
        <v>0</v>
      </c>
      <c r="W110" s="62">
        <f t="shared" si="31"/>
        <v>0</v>
      </c>
      <c r="X110" s="75">
        <f t="shared" si="19"/>
        <v>0</v>
      </c>
      <c r="Y110" s="76">
        <f t="shared" si="20"/>
        <v>0</v>
      </c>
      <c r="Z110" s="75">
        <f t="shared" si="21"/>
        <v>0</v>
      </c>
      <c r="AA110" s="76">
        <f t="shared" si="22"/>
        <v>0</v>
      </c>
      <c r="AB110" s="77">
        <f t="shared" si="32"/>
        <v>0</v>
      </c>
      <c r="AC110" s="81">
        <f t="shared" si="33"/>
        <v>0</v>
      </c>
      <c r="AD110" s="78"/>
    </row>
    <row r="111" spans="1:30" ht="15.75" x14ac:dyDescent="0.25">
      <c r="A111" s="54"/>
      <c r="B111" s="55"/>
      <c r="C111" s="55"/>
      <c r="D111" s="56"/>
      <c r="E111" s="57"/>
      <c r="F111" s="57"/>
      <c r="G111" s="58"/>
      <c r="H111" s="58"/>
      <c r="I111" s="59"/>
      <c r="J111" s="59"/>
      <c r="K111" s="69">
        <f t="shared" si="23"/>
        <v>0</v>
      </c>
      <c r="L111" s="70" t="str">
        <f t="shared" si="24"/>
        <v/>
      </c>
      <c r="M111" s="100" t="str">
        <f t="shared" si="25"/>
        <v/>
      </c>
      <c r="N111" s="60"/>
      <c r="O111" s="61" t="s">
        <v>20</v>
      </c>
      <c r="P111" s="71">
        <f t="shared" si="17"/>
        <v>0</v>
      </c>
      <c r="Q111" s="72">
        <f t="shared" si="18"/>
        <v>0</v>
      </c>
      <c r="R111" s="72">
        <f t="shared" si="26"/>
        <v>0</v>
      </c>
      <c r="S111" s="72">
        <f t="shared" si="27"/>
        <v>0</v>
      </c>
      <c r="T111" s="73">
        <f t="shared" si="28"/>
        <v>0</v>
      </c>
      <c r="U111" s="74">
        <f t="shared" si="29"/>
        <v>0</v>
      </c>
      <c r="V111" s="75">
        <f t="shared" si="30"/>
        <v>0</v>
      </c>
      <c r="W111" s="62">
        <f t="shared" si="31"/>
        <v>0</v>
      </c>
      <c r="X111" s="75">
        <f t="shared" si="19"/>
        <v>0</v>
      </c>
      <c r="Y111" s="76">
        <f t="shared" si="20"/>
        <v>0</v>
      </c>
      <c r="Z111" s="75">
        <f t="shared" si="21"/>
        <v>0</v>
      </c>
      <c r="AA111" s="76">
        <f t="shared" si="22"/>
        <v>0</v>
      </c>
      <c r="AB111" s="77">
        <f t="shared" si="32"/>
        <v>0</v>
      </c>
      <c r="AC111" s="81">
        <f t="shared" si="33"/>
        <v>0</v>
      </c>
      <c r="AD111" s="78"/>
    </row>
    <row r="112" spans="1:30" ht="15.75" x14ac:dyDescent="0.25">
      <c r="A112" s="54"/>
      <c r="B112" s="55"/>
      <c r="C112" s="55"/>
      <c r="D112" s="56"/>
      <c r="E112" s="57"/>
      <c r="F112" s="57"/>
      <c r="G112" s="58"/>
      <c r="H112" s="58"/>
      <c r="I112" s="59"/>
      <c r="J112" s="59"/>
      <c r="K112" s="69">
        <f t="shared" si="23"/>
        <v>0</v>
      </c>
      <c r="L112" s="70" t="str">
        <f t="shared" si="24"/>
        <v/>
      </c>
      <c r="M112" s="100" t="str">
        <f t="shared" si="25"/>
        <v/>
      </c>
      <c r="N112" s="60"/>
      <c r="O112" s="61" t="s">
        <v>20</v>
      </c>
      <c r="P112" s="71">
        <f t="shared" si="17"/>
        <v>0</v>
      </c>
      <c r="Q112" s="72">
        <f t="shared" si="18"/>
        <v>0</v>
      </c>
      <c r="R112" s="72">
        <f t="shared" si="26"/>
        <v>0</v>
      </c>
      <c r="S112" s="72">
        <f t="shared" si="27"/>
        <v>0</v>
      </c>
      <c r="T112" s="73">
        <f t="shared" si="28"/>
        <v>0</v>
      </c>
      <c r="U112" s="74">
        <f t="shared" si="29"/>
        <v>0</v>
      </c>
      <c r="V112" s="75">
        <f t="shared" si="30"/>
        <v>0</v>
      </c>
      <c r="W112" s="62">
        <f t="shared" si="31"/>
        <v>0</v>
      </c>
      <c r="X112" s="75">
        <f t="shared" si="19"/>
        <v>0</v>
      </c>
      <c r="Y112" s="76">
        <f t="shared" si="20"/>
        <v>0</v>
      </c>
      <c r="Z112" s="75">
        <f t="shared" si="21"/>
        <v>0</v>
      </c>
      <c r="AA112" s="76">
        <f t="shared" si="22"/>
        <v>0</v>
      </c>
      <c r="AB112" s="77">
        <f t="shared" si="32"/>
        <v>0</v>
      </c>
      <c r="AC112" s="81">
        <f t="shared" si="33"/>
        <v>0</v>
      </c>
      <c r="AD112" s="78"/>
    </row>
    <row r="113" spans="1:30" ht="15.75" x14ac:dyDescent="0.25">
      <c r="A113" s="54"/>
      <c r="B113" s="55"/>
      <c r="C113" s="55"/>
      <c r="D113" s="56"/>
      <c r="E113" s="57"/>
      <c r="F113" s="57"/>
      <c r="G113" s="58"/>
      <c r="H113" s="58"/>
      <c r="I113" s="59"/>
      <c r="J113" s="59"/>
      <c r="K113" s="69">
        <f t="shared" si="23"/>
        <v>0</v>
      </c>
      <c r="L113" s="70" t="str">
        <f t="shared" si="24"/>
        <v/>
      </c>
      <c r="M113" s="100" t="str">
        <f t="shared" si="25"/>
        <v/>
      </c>
      <c r="N113" s="60"/>
      <c r="O113" s="61" t="s">
        <v>20</v>
      </c>
      <c r="P113" s="71">
        <f t="shared" si="17"/>
        <v>0</v>
      </c>
      <c r="Q113" s="72">
        <f t="shared" si="18"/>
        <v>0</v>
      </c>
      <c r="R113" s="72">
        <f t="shared" si="26"/>
        <v>0</v>
      </c>
      <c r="S113" s="72">
        <f t="shared" si="27"/>
        <v>0</v>
      </c>
      <c r="T113" s="73">
        <f t="shared" si="28"/>
        <v>0</v>
      </c>
      <c r="U113" s="74">
        <f t="shared" si="29"/>
        <v>0</v>
      </c>
      <c r="V113" s="75">
        <f t="shared" si="30"/>
        <v>0</v>
      </c>
      <c r="W113" s="62">
        <f t="shared" si="31"/>
        <v>0</v>
      </c>
      <c r="X113" s="75">
        <f t="shared" si="19"/>
        <v>0</v>
      </c>
      <c r="Y113" s="76">
        <f t="shared" si="20"/>
        <v>0</v>
      </c>
      <c r="Z113" s="75">
        <f t="shared" si="21"/>
        <v>0</v>
      </c>
      <c r="AA113" s="76">
        <f t="shared" si="22"/>
        <v>0</v>
      </c>
      <c r="AB113" s="77">
        <f t="shared" si="32"/>
        <v>0</v>
      </c>
      <c r="AC113" s="81">
        <f t="shared" si="33"/>
        <v>0</v>
      </c>
      <c r="AD113" s="78"/>
    </row>
    <row r="114" spans="1:30" ht="15.75" x14ac:dyDescent="0.25">
      <c r="A114" s="54"/>
      <c r="B114" s="55"/>
      <c r="C114" s="55"/>
      <c r="D114" s="56"/>
      <c r="E114" s="57"/>
      <c r="F114" s="57"/>
      <c r="G114" s="58"/>
      <c r="H114" s="58"/>
      <c r="I114" s="59"/>
      <c r="J114" s="59"/>
      <c r="K114" s="69">
        <f t="shared" si="23"/>
        <v>0</v>
      </c>
      <c r="L114" s="70" t="str">
        <f t="shared" si="24"/>
        <v/>
      </c>
      <c r="M114" s="100" t="str">
        <f t="shared" si="25"/>
        <v/>
      </c>
      <c r="N114" s="60"/>
      <c r="O114" s="61" t="s">
        <v>20</v>
      </c>
      <c r="P114" s="71">
        <f t="shared" si="17"/>
        <v>0</v>
      </c>
      <c r="Q114" s="72">
        <f t="shared" si="18"/>
        <v>0</v>
      </c>
      <c r="R114" s="72">
        <f t="shared" si="26"/>
        <v>0</v>
      </c>
      <c r="S114" s="72">
        <f t="shared" si="27"/>
        <v>0</v>
      </c>
      <c r="T114" s="73">
        <f t="shared" si="28"/>
        <v>0</v>
      </c>
      <c r="U114" s="74">
        <f t="shared" si="29"/>
        <v>0</v>
      </c>
      <c r="V114" s="75">
        <f t="shared" si="30"/>
        <v>0</v>
      </c>
      <c r="W114" s="62">
        <f t="shared" si="31"/>
        <v>0</v>
      </c>
      <c r="X114" s="75">
        <f t="shared" si="19"/>
        <v>0</v>
      </c>
      <c r="Y114" s="76">
        <f t="shared" si="20"/>
        <v>0</v>
      </c>
      <c r="Z114" s="75">
        <f t="shared" si="21"/>
        <v>0</v>
      </c>
      <c r="AA114" s="76">
        <f t="shared" si="22"/>
        <v>0</v>
      </c>
      <c r="AB114" s="77">
        <f t="shared" si="32"/>
        <v>0</v>
      </c>
      <c r="AC114" s="81">
        <f t="shared" si="33"/>
        <v>0</v>
      </c>
      <c r="AD114" s="78"/>
    </row>
    <row r="115" spans="1:30" ht="15.75" x14ac:dyDescent="0.25">
      <c r="A115" s="54"/>
      <c r="B115" s="55"/>
      <c r="C115" s="55"/>
      <c r="D115" s="56"/>
      <c r="E115" s="57"/>
      <c r="F115" s="57"/>
      <c r="G115" s="58"/>
      <c r="H115" s="58"/>
      <c r="I115" s="59"/>
      <c r="J115" s="59"/>
      <c r="K115" s="69">
        <f t="shared" si="23"/>
        <v>0</v>
      </c>
      <c r="L115" s="70" t="str">
        <f t="shared" si="24"/>
        <v/>
      </c>
      <c r="M115" s="100" t="str">
        <f t="shared" si="25"/>
        <v/>
      </c>
      <c r="N115" s="60"/>
      <c r="O115" s="61" t="s">
        <v>20</v>
      </c>
      <c r="P115" s="71">
        <f t="shared" si="17"/>
        <v>0</v>
      </c>
      <c r="Q115" s="72">
        <f t="shared" si="18"/>
        <v>0</v>
      </c>
      <c r="R115" s="72">
        <f t="shared" si="26"/>
        <v>0</v>
      </c>
      <c r="S115" s="72">
        <f t="shared" si="27"/>
        <v>0</v>
      </c>
      <c r="T115" s="73">
        <f t="shared" si="28"/>
        <v>0</v>
      </c>
      <c r="U115" s="74">
        <f t="shared" si="29"/>
        <v>0</v>
      </c>
      <c r="V115" s="75">
        <f t="shared" si="30"/>
        <v>0</v>
      </c>
      <c r="W115" s="62">
        <f t="shared" si="31"/>
        <v>0</v>
      </c>
      <c r="X115" s="75">
        <f t="shared" si="19"/>
        <v>0</v>
      </c>
      <c r="Y115" s="76">
        <f t="shared" si="20"/>
        <v>0</v>
      </c>
      <c r="Z115" s="75">
        <f t="shared" si="21"/>
        <v>0</v>
      </c>
      <c r="AA115" s="76">
        <f t="shared" si="22"/>
        <v>0</v>
      </c>
      <c r="AB115" s="77">
        <f t="shared" si="32"/>
        <v>0</v>
      </c>
      <c r="AC115" s="81">
        <f t="shared" si="33"/>
        <v>0</v>
      </c>
      <c r="AD115" s="78"/>
    </row>
    <row r="116" spans="1:30" ht="15.75" x14ac:dyDescent="0.25">
      <c r="A116" s="54"/>
      <c r="B116" s="55"/>
      <c r="C116" s="55"/>
      <c r="D116" s="56"/>
      <c r="E116" s="57"/>
      <c r="F116" s="57"/>
      <c r="G116" s="58"/>
      <c r="H116" s="58"/>
      <c r="I116" s="59"/>
      <c r="J116" s="59"/>
      <c r="K116" s="69">
        <f t="shared" si="23"/>
        <v>0</v>
      </c>
      <c r="L116" s="70" t="str">
        <f t="shared" si="24"/>
        <v/>
      </c>
      <c r="M116" s="100" t="str">
        <f t="shared" si="25"/>
        <v/>
      </c>
      <c r="N116" s="60"/>
      <c r="O116" s="61" t="s">
        <v>20</v>
      </c>
      <c r="P116" s="71">
        <f t="shared" si="17"/>
        <v>0</v>
      </c>
      <c r="Q116" s="72">
        <f t="shared" si="18"/>
        <v>0</v>
      </c>
      <c r="R116" s="72">
        <f t="shared" si="26"/>
        <v>0</v>
      </c>
      <c r="S116" s="72">
        <f t="shared" si="27"/>
        <v>0</v>
      </c>
      <c r="T116" s="73">
        <f t="shared" si="28"/>
        <v>0</v>
      </c>
      <c r="U116" s="74">
        <f t="shared" si="29"/>
        <v>0</v>
      </c>
      <c r="V116" s="75">
        <f t="shared" si="30"/>
        <v>0</v>
      </c>
      <c r="W116" s="62">
        <f t="shared" si="31"/>
        <v>0</v>
      </c>
      <c r="X116" s="75">
        <f t="shared" si="19"/>
        <v>0</v>
      </c>
      <c r="Y116" s="76">
        <f t="shared" si="20"/>
        <v>0</v>
      </c>
      <c r="Z116" s="75">
        <f t="shared" si="21"/>
        <v>0</v>
      </c>
      <c r="AA116" s="76">
        <f t="shared" si="22"/>
        <v>0</v>
      </c>
      <c r="AB116" s="77">
        <f t="shared" si="32"/>
        <v>0</v>
      </c>
      <c r="AC116" s="81">
        <f t="shared" si="33"/>
        <v>0</v>
      </c>
      <c r="AD116" s="78"/>
    </row>
    <row r="117" spans="1:30" ht="15.75" x14ac:dyDescent="0.25">
      <c r="A117" s="54"/>
      <c r="B117" s="55"/>
      <c r="C117" s="55"/>
      <c r="D117" s="56"/>
      <c r="E117" s="57"/>
      <c r="F117" s="57"/>
      <c r="G117" s="58"/>
      <c r="H117" s="58"/>
      <c r="I117" s="59"/>
      <c r="J117" s="59"/>
      <c r="K117" s="69">
        <f t="shared" si="23"/>
        <v>0</v>
      </c>
      <c r="L117" s="70" t="str">
        <f t="shared" si="24"/>
        <v/>
      </c>
      <c r="M117" s="100" t="str">
        <f t="shared" si="25"/>
        <v/>
      </c>
      <c r="N117" s="60"/>
      <c r="O117" s="61" t="s">
        <v>20</v>
      </c>
      <c r="P117" s="71">
        <f t="shared" si="17"/>
        <v>0</v>
      </c>
      <c r="Q117" s="72">
        <f t="shared" si="18"/>
        <v>0</v>
      </c>
      <c r="R117" s="72">
        <f t="shared" si="26"/>
        <v>0</v>
      </c>
      <c r="S117" s="72">
        <f t="shared" si="27"/>
        <v>0</v>
      </c>
      <c r="T117" s="73">
        <f t="shared" si="28"/>
        <v>0</v>
      </c>
      <c r="U117" s="74">
        <f t="shared" si="29"/>
        <v>0</v>
      </c>
      <c r="V117" s="75">
        <f t="shared" si="30"/>
        <v>0</v>
      </c>
      <c r="W117" s="62">
        <f t="shared" si="31"/>
        <v>0</v>
      </c>
      <c r="X117" s="75">
        <f t="shared" si="19"/>
        <v>0</v>
      </c>
      <c r="Y117" s="76">
        <f t="shared" si="20"/>
        <v>0</v>
      </c>
      <c r="Z117" s="75">
        <f t="shared" si="21"/>
        <v>0</v>
      </c>
      <c r="AA117" s="76">
        <f t="shared" si="22"/>
        <v>0</v>
      </c>
      <c r="AB117" s="77">
        <f t="shared" si="32"/>
        <v>0</v>
      </c>
      <c r="AC117" s="81">
        <f t="shared" si="33"/>
        <v>0</v>
      </c>
      <c r="AD117" s="78"/>
    </row>
    <row r="118" spans="1:30" ht="15.75" x14ac:dyDescent="0.25">
      <c r="A118" s="54"/>
      <c r="B118" s="55"/>
      <c r="C118" s="55"/>
      <c r="D118" s="56"/>
      <c r="E118" s="57"/>
      <c r="F118" s="57"/>
      <c r="G118" s="58"/>
      <c r="H118" s="58"/>
      <c r="I118" s="59"/>
      <c r="J118" s="59"/>
      <c r="K118" s="69">
        <f t="shared" si="23"/>
        <v>0</v>
      </c>
      <c r="L118" s="70" t="str">
        <f t="shared" si="24"/>
        <v/>
      </c>
      <c r="M118" s="100" t="str">
        <f t="shared" si="25"/>
        <v/>
      </c>
      <c r="N118" s="60"/>
      <c r="O118" s="61" t="s">
        <v>20</v>
      </c>
      <c r="P118" s="71">
        <f t="shared" si="17"/>
        <v>0</v>
      </c>
      <c r="Q118" s="72">
        <f t="shared" si="18"/>
        <v>0</v>
      </c>
      <c r="R118" s="72">
        <f t="shared" si="26"/>
        <v>0</v>
      </c>
      <c r="S118" s="72">
        <f t="shared" si="27"/>
        <v>0</v>
      </c>
      <c r="T118" s="73">
        <f t="shared" si="28"/>
        <v>0</v>
      </c>
      <c r="U118" s="74">
        <f t="shared" si="29"/>
        <v>0</v>
      </c>
      <c r="V118" s="75">
        <f t="shared" si="30"/>
        <v>0</v>
      </c>
      <c r="W118" s="62">
        <f t="shared" si="31"/>
        <v>0</v>
      </c>
      <c r="X118" s="75">
        <f t="shared" si="19"/>
        <v>0</v>
      </c>
      <c r="Y118" s="76">
        <f t="shared" si="20"/>
        <v>0</v>
      </c>
      <c r="Z118" s="75">
        <f t="shared" si="21"/>
        <v>0</v>
      </c>
      <c r="AA118" s="76">
        <f t="shared" si="22"/>
        <v>0</v>
      </c>
      <c r="AB118" s="77">
        <f t="shared" si="32"/>
        <v>0</v>
      </c>
      <c r="AC118" s="81">
        <f t="shared" si="33"/>
        <v>0</v>
      </c>
      <c r="AD118" s="78"/>
    </row>
    <row r="119" spans="1:30" ht="15.75" x14ac:dyDescent="0.25">
      <c r="A119" s="54"/>
      <c r="B119" s="55"/>
      <c r="C119" s="55"/>
      <c r="D119" s="56"/>
      <c r="E119" s="57"/>
      <c r="F119" s="57"/>
      <c r="G119" s="58"/>
      <c r="H119" s="58"/>
      <c r="I119" s="59"/>
      <c r="J119" s="59"/>
      <c r="K119" s="69">
        <f t="shared" si="23"/>
        <v>0</v>
      </c>
      <c r="L119" s="70" t="str">
        <f t="shared" si="24"/>
        <v/>
      </c>
      <c r="M119" s="100" t="str">
        <f t="shared" si="25"/>
        <v/>
      </c>
      <c r="N119" s="60"/>
      <c r="O119" s="61" t="s">
        <v>20</v>
      </c>
      <c r="P119" s="71">
        <f t="shared" si="17"/>
        <v>0</v>
      </c>
      <c r="Q119" s="72">
        <f t="shared" si="18"/>
        <v>0</v>
      </c>
      <c r="R119" s="72">
        <f t="shared" si="26"/>
        <v>0</v>
      </c>
      <c r="S119" s="72">
        <f t="shared" si="27"/>
        <v>0</v>
      </c>
      <c r="T119" s="73">
        <f t="shared" si="28"/>
        <v>0</v>
      </c>
      <c r="U119" s="74">
        <f t="shared" si="29"/>
        <v>0</v>
      </c>
      <c r="V119" s="75">
        <f t="shared" si="30"/>
        <v>0</v>
      </c>
      <c r="W119" s="62">
        <f t="shared" si="31"/>
        <v>0</v>
      </c>
      <c r="X119" s="75">
        <f t="shared" si="19"/>
        <v>0</v>
      </c>
      <c r="Y119" s="76">
        <f t="shared" si="20"/>
        <v>0</v>
      </c>
      <c r="Z119" s="75">
        <f t="shared" si="21"/>
        <v>0</v>
      </c>
      <c r="AA119" s="76">
        <f t="shared" si="22"/>
        <v>0</v>
      </c>
      <c r="AB119" s="77">
        <f t="shared" si="32"/>
        <v>0</v>
      </c>
      <c r="AC119" s="81">
        <f t="shared" si="33"/>
        <v>0</v>
      </c>
      <c r="AD119" s="78"/>
    </row>
    <row r="120" spans="1:30" ht="15.75" x14ac:dyDescent="0.25">
      <c r="A120" s="54"/>
      <c r="B120" s="55"/>
      <c r="C120" s="55"/>
      <c r="D120" s="56"/>
      <c r="E120" s="57"/>
      <c r="F120" s="57"/>
      <c r="G120" s="58"/>
      <c r="H120" s="58"/>
      <c r="I120" s="59"/>
      <c r="J120" s="59"/>
      <c r="K120" s="69">
        <f t="shared" si="23"/>
        <v>0</v>
      </c>
      <c r="L120" s="70" t="str">
        <f t="shared" si="24"/>
        <v/>
      </c>
      <c r="M120" s="100" t="str">
        <f t="shared" si="25"/>
        <v/>
      </c>
      <c r="N120" s="60"/>
      <c r="O120" s="61" t="s">
        <v>20</v>
      </c>
      <c r="P120" s="71">
        <f t="shared" si="17"/>
        <v>0</v>
      </c>
      <c r="Q120" s="72">
        <f t="shared" si="18"/>
        <v>0</v>
      </c>
      <c r="R120" s="72">
        <f t="shared" si="26"/>
        <v>0</v>
      </c>
      <c r="S120" s="72">
        <f t="shared" si="27"/>
        <v>0</v>
      </c>
      <c r="T120" s="73">
        <f t="shared" si="28"/>
        <v>0</v>
      </c>
      <c r="U120" s="74">
        <f t="shared" si="29"/>
        <v>0</v>
      </c>
      <c r="V120" s="75">
        <f t="shared" si="30"/>
        <v>0</v>
      </c>
      <c r="W120" s="62">
        <f t="shared" si="31"/>
        <v>0</v>
      </c>
      <c r="X120" s="75">
        <f t="shared" si="19"/>
        <v>0</v>
      </c>
      <c r="Y120" s="76">
        <f t="shared" si="20"/>
        <v>0</v>
      </c>
      <c r="Z120" s="75">
        <f t="shared" si="21"/>
        <v>0</v>
      </c>
      <c r="AA120" s="76">
        <f t="shared" si="22"/>
        <v>0</v>
      </c>
      <c r="AB120" s="77">
        <f t="shared" si="32"/>
        <v>0</v>
      </c>
      <c r="AC120" s="81">
        <f t="shared" si="33"/>
        <v>0</v>
      </c>
      <c r="AD120" s="78"/>
    </row>
    <row r="121" spans="1:30" ht="15.75" x14ac:dyDescent="0.25">
      <c r="A121" s="54"/>
      <c r="B121" s="55"/>
      <c r="C121" s="55"/>
      <c r="D121" s="56"/>
      <c r="E121" s="57"/>
      <c r="F121" s="57"/>
      <c r="G121" s="58"/>
      <c r="H121" s="58"/>
      <c r="I121" s="59"/>
      <c r="J121" s="59"/>
      <c r="K121" s="69">
        <f t="shared" si="23"/>
        <v>0</v>
      </c>
      <c r="L121" s="70" t="str">
        <f t="shared" si="24"/>
        <v/>
      </c>
      <c r="M121" s="100" t="str">
        <f t="shared" si="25"/>
        <v/>
      </c>
      <c r="N121" s="60"/>
      <c r="O121" s="61" t="s">
        <v>20</v>
      </c>
      <c r="P121" s="71">
        <f t="shared" si="17"/>
        <v>0</v>
      </c>
      <c r="Q121" s="72">
        <f t="shared" si="18"/>
        <v>0</v>
      </c>
      <c r="R121" s="72">
        <f t="shared" si="26"/>
        <v>0</v>
      </c>
      <c r="S121" s="72">
        <f t="shared" si="27"/>
        <v>0</v>
      </c>
      <c r="T121" s="73">
        <f t="shared" si="28"/>
        <v>0</v>
      </c>
      <c r="U121" s="74">
        <f t="shared" si="29"/>
        <v>0</v>
      </c>
      <c r="V121" s="75">
        <f t="shared" si="30"/>
        <v>0</v>
      </c>
      <c r="W121" s="62">
        <f t="shared" si="31"/>
        <v>0</v>
      </c>
      <c r="X121" s="75">
        <f t="shared" si="19"/>
        <v>0</v>
      </c>
      <c r="Y121" s="76">
        <f t="shared" si="20"/>
        <v>0</v>
      </c>
      <c r="Z121" s="75">
        <f t="shared" si="21"/>
        <v>0</v>
      </c>
      <c r="AA121" s="76">
        <f t="shared" si="22"/>
        <v>0</v>
      </c>
      <c r="AB121" s="77">
        <f t="shared" si="32"/>
        <v>0</v>
      </c>
      <c r="AC121" s="81">
        <f t="shared" si="33"/>
        <v>0</v>
      </c>
      <c r="AD121" s="78"/>
    </row>
    <row r="122" spans="1:30" ht="15.75" x14ac:dyDescent="0.25">
      <c r="A122" s="54"/>
      <c r="B122" s="55"/>
      <c r="C122" s="55"/>
      <c r="D122" s="56"/>
      <c r="E122" s="57"/>
      <c r="F122" s="57"/>
      <c r="G122" s="58"/>
      <c r="H122" s="58"/>
      <c r="I122" s="59"/>
      <c r="J122" s="59"/>
      <c r="K122" s="69">
        <f t="shared" si="23"/>
        <v>0</v>
      </c>
      <c r="L122" s="70" t="str">
        <f t="shared" si="24"/>
        <v/>
      </c>
      <c r="M122" s="100" t="str">
        <f t="shared" si="25"/>
        <v/>
      </c>
      <c r="N122" s="60"/>
      <c r="O122" s="61" t="s">
        <v>20</v>
      </c>
      <c r="P122" s="71">
        <f t="shared" si="17"/>
        <v>0</v>
      </c>
      <c r="Q122" s="72">
        <f t="shared" si="18"/>
        <v>0</v>
      </c>
      <c r="R122" s="72">
        <f t="shared" si="26"/>
        <v>0</v>
      </c>
      <c r="S122" s="72">
        <f t="shared" si="27"/>
        <v>0</v>
      </c>
      <c r="T122" s="73">
        <f t="shared" si="28"/>
        <v>0</v>
      </c>
      <c r="U122" s="74">
        <f t="shared" si="29"/>
        <v>0</v>
      </c>
      <c r="V122" s="75">
        <f t="shared" si="30"/>
        <v>0</v>
      </c>
      <c r="W122" s="62">
        <f t="shared" si="31"/>
        <v>0</v>
      </c>
      <c r="X122" s="75">
        <f t="shared" si="19"/>
        <v>0</v>
      </c>
      <c r="Y122" s="76">
        <f t="shared" si="20"/>
        <v>0</v>
      </c>
      <c r="Z122" s="75">
        <f t="shared" si="21"/>
        <v>0</v>
      </c>
      <c r="AA122" s="76">
        <f t="shared" si="22"/>
        <v>0</v>
      </c>
      <c r="AB122" s="77">
        <f t="shared" si="32"/>
        <v>0</v>
      </c>
      <c r="AC122" s="81">
        <f t="shared" si="33"/>
        <v>0</v>
      </c>
      <c r="AD122" s="78"/>
    </row>
    <row r="123" spans="1:30" ht="15.75" x14ac:dyDescent="0.25">
      <c r="A123" s="54"/>
      <c r="B123" s="55"/>
      <c r="C123" s="55"/>
      <c r="D123" s="56"/>
      <c r="E123" s="57"/>
      <c r="F123" s="57"/>
      <c r="G123" s="58"/>
      <c r="H123" s="58"/>
      <c r="I123" s="59"/>
      <c r="J123" s="59"/>
      <c r="K123" s="69">
        <f t="shared" si="23"/>
        <v>0</v>
      </c>
      <c r="L123" s="70" t="str">
        <f t="shared" si="24"/>
        <v/>
      </c>
      <c r="M123" s="100" t="str">
        <f t="shared" si="25"/>
        <v/>
      </c>
      <c r="N123" s="60"/>
      <c r="O123" s="61" t="s">
        <v>20</v>
      </c>
      <c r="P123" s="71">
        <f t="shared" si="17"/>
        <v>0</v>
      </c>
      <c r="Q123" s="72">
        <f t="shared" si="18"/>
        <v>0</v>
      </c>
      <c r="R123" s="72">
        <f t="shared" si="26"/>
        <v>0</v>
      </c>
      <c r="S123" s="72">
        <f t="shared" si="27"/>
        <v>0</v>
      </c>
      <c r="T123" s="73">
        <f t="shared" si="28"/>
        <v>0</v>
      </c>
      <c r="U123" s="74">
        <f t="shared" si="29"/>
        <v>0</v>
      </c>
      <c r="V123" s="75">
        <f t="shared" si="30"/>
        <v>0</v>
      </c>
      <c r="W123" s="62">
        <f t="shared" si="31"/>
        <v>0</v>
      </c>
      <c r="X123" s="75">
        <f t="shared" si="19"/>
        <v>0</v>
      </c>
      <c r="Y123" s="76">
        <f t="shared" si="20"/>
        <v>0</v>
      </c>
      <c r="Z123" s="75">
        <f t="shared" si="21"/>
        <v>0</v>
      </c>
      <c r="AA123" s="76">
        <f t="shared" si="22"/>
        <v>0</v>
      </c>
      <c r="AB123" s="77">
        <f t="shared" si="32"/>
        <v>0</v>
      </c>
      <c r="AC123" s="81">
        <f t="shared" si="33"/>
        <v>0</v>
      </c>
      <c r="AD123" s="78"/>
    </row>
    <row r="124" spans="1:30" ht="15.75" x14ac:dyDescent="0.25">
      <c r="A124" s="54"/>
      <c r="B124" s="55"/>
      <c r="C124" s="55"/>
      <c r="D124" s="56"/>
      <c r="E124" s="57"/>
      <c r="F124" s="57"/>
      <c r="G124" s="58"/>
      <c r="H124" s="58"/>
      <c r="I124" s="59"/>
      <c r="J124" s="59"/>
      <c r="K124" s="69">
        <f t="shared" si="23"/>
        <v>0</v>
      </c>
      <c r="L124" s="70" t="str">
        <f t="shared" si="24"/>
        <v/>
      </c>
      <c r="M124" s="100" t="str">
        <f t="shared" si="25"/>
        <v/>
      </c>
      <c r="N124" s="60"/>
      <c r="O124" s="61" t="s">
        <v>20</v>
      </c>
      <c r="P124" s="71">
        <f t="shared" si="17"/>
        <v>0</v>
      </c>
      <c r="Q124" s="72">
        <f t="shared" si="18"/>
        <v>0</v>
      </c>
      <c r="R124" s="72">
        <f t="shared" si="26"/>
        <v>0</v>
      </c>
      <c r="S124" s="72">
        <f t="shared" si="27"/>
        <v>0</v>
      </c>
      <c r="T124" s="73">
        <f t="shared" si="28"/>
        <v>0</v>
      </c>
      <c r="U124" s="74">
        <f t="shared" si="29"/>
        <v>0</v>
      </c>
      <c r="V124" s="75">
        <f t="shared" si="30"/>
        <v>0</v>
      </c>
      <c r="W124" s="62">
        <f t="shared" si="31"/>
        <v>0</v>
      </c>
      <c r="X124" s="75">
        <f t="shared" si="19"/>
        <v>0</v>
      </c>
      <c r="Y124" s="76">
        <f t="shared" si="20"/>
        <v>0</v>
      </c>
      <c r="Z124" s="75">
        <f t="shared" si="21"/>
        <v>0</v>
      </c>
      <c r="AA124" s="76">
        <f t="shared" si="22"/>
        <v>0</v>
      </c>
      <c r="AB124" s="77">
        <f t="shared" si="32"/>
        <v>0</v>
      </c>
      <c r="AC124" s="81">
        <f t="shared" si="33"/>
        <v>0</v>
      </c>
      <c r="AD124" s="78"/>
    </row>
    <row r="125" spans="1:30" ht="15.75" x14ac:dyDescent="0.25">
      <c r="A125" s="54"/>
      <c r="B125" s="55"/>
      <c r="C125" s="55"/>
      <c r="D125" s="56"/>
      <c r="E125" s="57"/>
      <c r="F125" s="57"/>
      <c r="G125" s="58"/>
      <c r="H125" s="58"/>
      <c r="I125" s="59"/>
      <c r="J125" s="59"/>
      <c r="K125" s="69">
        <f t="shared" si="23"/>
        <v>0</v>
      </c>
      <c r="L125" s="70" t="str">
        <f t="shared" si="24"/>
        <v/>
      </c>
      <c r="M125" s="100" t="str">
        <f t="shared" si="25"/>
        <v/>
      </c>
      <c r="N125" s="60"/>
      <c r="O125" s="61" t="s">
        <v>20</v>
      </c>
      <c r="P125" s="71">
        <f t="shared" si="17"/>
        <v>0</v>
      </c>
      <c r="Q125" s="72">
        <f t="shared" si="18"/>
        <v>0</v>
      </c>
      <c r="R125" s="72">
        <f t="shared" si="26"/>
        <v>0</v>
      </c>
      <c r="S125" s="72">
        <f t="shared" si="27"/>
        <v>0</v>
      </c>
      <c r="T125" s="73">
        <f t="shared" si="28"/>
        <v>0</v>
      </c>
      <c r="U125" s="74">
        <f t="shared" si="29"/>
        <v>0</v>
      </c>
      <c r="V125" s="75">
        <f t="shared" si="30"/>
        <v>0</v>
      </c>
      <c r="W125" s="62">
        <f t="shared" si="31"/>
        <v>0</v>
      </c>
      <c r="X125" s="75">
        <f t="shared" si="19"/>
        <v>0</v>
      </c>
      <c r="Y125" s="76">
        <f t="shared" si="20"/>
        <v>0</v>
      </c>
      <c r="Z125" s="75">
        <f t="shared" si="21"/>
        <v>0</v>
      </c>
      <c r="AA125" s="76">
        <f t="shared" si="22"/>
        <v>0</v>
      </c>
      <c r="AB125" s="77">
        <f t="shared" si="32"/>
        <v>0</v>
      </c>
      <c r="AC125" s="81">
        <f t="shared" si="33"/>
        <v>0</v>
      </c>
      <c r="AD125" s="78"/>
    </row>
    <row r="126" spans="1:30" ht="15.75" x14ac:dyDescent="0.25">
      <c r="A126" s="54"/>
      <c r="B126" s="55"/>
      <c r="C126" s="55"/>
      <c r="D126" s="56"/>
      <c r="E126" s="57"/>
      <c r="F126" s="57"/>
      <c r="G126" s="58"/>
      <c r="H126" s="58"/>
      <c r="I126" s="59"/>
      <c r="J126" s="59"/>
      <c r="K126" s="69">
        <f t="shared" si="23"/>
        <v>0</v>
      </c>
      <c r="L126" s="70" t="str">
        <f t="shared" si="24"/>
        <v/>
      </c>
      <c r="M126" s="100" t="str">
        <f t="shared" si="25"/>
        <v/>
      </c>
      <c r="N126" s="60"/>
      <c r="O126" s="61" t="s">
        <v>20</v>
      </c>
      <c r="P126" s="71">
        <f t="shared" si="17"/>
        <v>0</v>
      </c>
      <c r="Q126" s="72">
        <f t="shared" si="18"/>
        <v>0</v>
      </c>
      <c r="R126" s="72">
        <f t="shared" si="26"/>
        <v>0</v>
      </c>
      <c r="S126" s="72">
        <f t="shared" si="27"/>
        <v>0</v>
      </c>
      <c r="T126" s="73">
        <f t="shared" si="28"/>
        <v>0</v>
      </c>
      <c r="U126" s="74">
        <f t="shared" si="29"/>
        <v>0</v>
      </c>
      <c r="V126" s="75">
        <f t="shared" si="30"/>
        <v>0</v>
      </c>
      <c r="W126" s="62">
        <f t="shared" si="31"/>
        <v>0</v>
      </c>
      <c r="X126" s="75">
        <f t="shared" si="19"/>
        <v>0</v>
      </c>
      <c r="Y126" s="76">
        <f t="shared" si="20"/>
        <v>0</v>
      </c>
      <c r="Z126" s="75">
        <f t="shared" si="21"/>
        <v>0</v>
      </c>
      <c r="AA126" s="76">
        <f t="shared" si="22"/>
        <v>0</v>
      </c>
      <c r="AB126" s="77">
        <f t="shared" si="32"/>
        <v>0</v>
      </c>
      <c r="AC126" s="81">
        <f t="shared" si="33"/>
        <v>0</v>
      </c>
      <c r="AD126" s="78"/>
    </row>
    <row r="127" spans="1:30" ht="15.75" x14ac:dyDescent="0.25">
      <c r="A127" s="54"/>
      <c r="B127" s="55"/>
      <c r="C127" s="55"/>
      <c r="D127" s="56"/>
      <c r="E127" s="57"/>
      <c r="F127" s="57"/>
      <c r="G127" s="58"/>
      <c r="H127" s="58"/>
      <c r="I127" s="59"/>
      <c r="J127" s="59"/>
      <c r="K127" s="69">
        <f t="shared" si="23"/>
        <v>0</v>
      </c>
      <c r="L127" s="70" t="str">
        <f t="shared" si="24"/>
        <v/>
      </c>
      <c r="M127" s="100" t="str">
        <f t="shared" si="25"/>
        <v/>
      </c>
      <c r="N127" s="60"/>
      <c r="O127" s="61" t="s">
        <v>20</v>
      </c>
      <c r="P127" s="71">
        <f t="shared" si="17"/>
        <v>0</v>
      </c>
      <c r="Q127" s="72">
        <f t="shared" si="18"/>
        <v>0</v>
      </c>
      <c r="R127" s="72">
        <f t="shared" si="26"/>
        <v>0</v>
      </c>
      <c r="S127" s="72">
        <f t="shared" si="27"/>
        <v>0</v>
      </c>
      <c r="T127" s="73">
        <f t="shared" si="28"/>
        <v>0</v>
      </c>
      <c r="U127" s="74">
        <f t="shared" si="29"/>
        <v>0</v>
      </c>
      <c r="V127" s="75">
        <f t="shared" si="30"/>
        <v>0</v>
      </c>
      <c r="W127" s="62">
        <f t="shared" si="31"/>
        <v>0</v>
      </c>
      <c r="X127" s="75">
        <f t="shared" si="19"/>
        <v>0</v>
      </c>
      <c r="Y127" s="76">
        <f t="shared" si="20"/>
        <v>0</v>
      </c>
      <c r="Z127" s="75">
        <f t="shared" si="21"/>
        <v>0</v>
      </c>
      <c r="AA127" s="76">
        <f t="shared" si="22"/>
        <v>0</v>
      </c>
      <c r="AB127" s="77">
        <f t="shared" si="32"/>
        <v>0</v>
      </c>
      <c r="AC127" s="81">
        <f t="shared" si="33"/>
        <v>0</v>
      </c>
      <c r="AD127" s="78"/>
    </row>
    <row r="128" spans="1:30" ht="15.75" x14ac:dyDescent="0.25">
      <c r="A128" s="54"/>
      <c r="B128" s="55"/>
      <c r="C128" s="55"/>
      <c r="D128" s="56"/>
      <c r="E128" s="57"/>
      <c r="F128" s="57"/>
      <c r="G128" s="58"/>
      <c r="H128" s="58"/>
      <c r="I128" s="59"/>
      <c r="J128" s="59"/>
      <c r="K128" s="69">
        <f t="shared" si="23"/>
        <v>0</v>
      </c>
      <c r="L128" s="70" t="str">
        <f t="shared" si="24"/>
        <v/>
      </c>
      <c r="M128" s="100" t="str">
        <f t="shared" si="25"/>
        <v/>
      </c>
      <c r="N128" s="60"/>
      <c r="O128" s="61" t="s">
        <v>20</v>
      </c>
      <c r="P128" s="71">
        <f t="shared" si="17"/>
        <v>0</v>
      </c>
      <c r="Q128" s="72">
        <f t="shared" si="18"/>
        <v>0</v>
      </c>
      <c r="R128" s="72">
        <f t="shared" si="26"/>
        <v>0</v>
      </c>
      <c r="S128" s="72">
        <f t="shared" si="27"/>
        <v>0</v>
      </c>
      <c r="T128" s="73">
        <f t="shared" si="28"/>
        <v>0</v>
      </c>
      <c r="U128" s="74">
        <f t="shared" si="29"/>
        <v>0</v>
      </c>
      <c r="V128" s="75">
        <f t="shared" si="30"/>
        <v>0</v>
      </c>
      <c r="W128" s="62">
        <f t="shared" si="31"/>
        <v>0</v>
      </c>
      <c r="X128" s="75">
        <f t="shared" si="19"/>
        <v>0</v>
      </c>
      <c r="Y128" s="76">
        <f t="shared" si="20"/>
        <v>0</v>
      </c>
      <c r="Z128" s="75">
        <f t="shared" si="21"/>
        <v>0</v>
      </c>
      <c r="AA128" s="76">
        <f t="shared" si="22"/>
        <v>0</v>
      </c>
      <c r="AB128" s="77">
        <f t="shared" si="32"/>
        <v>0</v>
      </c>
      <c r="AC128" s="81">
        <f t="shared" si="33"/>
        <v>0</v>
      </c>
      <c r="AD128" s="78"/>
    </row>
    <row r="129" spans="1:30" ht="15.75" x14ac:dyDescent="0.25">
      <c r="A129" s="54"/>
      <c r="B129" s="55"/>
      <c r="C129" s="55"/>
      <c r="D129" s="56"/>
      <c r="E129" s="57"/>
      <c r="F129" s="57"/>
      <c r="G129" s="58"/>
      <c r="H129" s="58"/>
      <c r="I129" s="59"/>
      <c r="J129" s="59"/>
      <c r="K129" s="69">
        <f t="shared" si="23"/>
        <v>0</v>
      </c>
      <c r="L129" s="70" t="str">
        <f t="shared" si="24"/>
        <v/>
      </c>
      <c r="M129" s="100" t="str">
        <f t="shared" si="25"/>
        <v/>
      </c>
      <c r="N129" s="60"/>
      <c r="O129" s="61" t="s">
        <v>20</v>
      </c>
      <c r="P129" s="71">
        <f t="shared" si="17"/>
        <v>0</v>
      </c>
      <c r="Q129" s="72">
        <f t="shared" si="18"/>
        <v>0</v>
      </c>
      <c r="R129" s="72">
        <f t="shared" si="26"/>
        <v>0</v>
      </c>
      <c r="S129" s="72">
        <f t="shared" si="27"/>
        <v>0</v>
      </c>
      <c r="T129" s="73">
        <f t="shared" si="28"/>
        <v>0</v>
      </c>
      <c r="U129" s="74">
        <f t="shared" si="29"/>
        <v>0</v>
      </c>
      <c r="V129" s="75">
        <f t="shared" si="30"/>
        <v>0</v>
      </c>
      <c r="W129" s="62">
        <f t="shared" si="31"/>
        <v>0</v>
      </c>
      <c r="X129" s="75">
        <f t="shared" si="19"/>
        <v>0</v>
      </c>
      <c r="Y129" s="76">
        <f t="shared" si="20"/>
        <v>0</v>
      </c>
      <c r="Z129" s="75">
        <f t="shared" si="21"/>
        <v>0</v>
      </c>
      <c r="AA129" s="76">
        <f t="shared" si="22"/>
        <v>0</v>
      </c>
      <c r="AB129" s="77">
        <f t="shared" si="32"/>
        <v>0</v>
      </c>
      <c r="AC129" s="81">
        <f t="shared" si="33"/>
        <v>0</v>
      </c>
      <c r="AD129" s="78"/>
    </row>
    <row r="130" spans="1:30" ht="15.75" x14ac:dyDescent="0.25">
      <c r="A130" s="54"/>
      <c r="B130" s="55"/>
      <c r="C130" s="55"/>
      <c r="D130" s="56"/>
      <c r="E130" s="57"/>
      <c r="F130" s="57"/>
      <c r="G130" s="58"/>
      <c r="H130" s="58"/>
      <c r="I130" s="59"/>
      <c r="J130" s="59"/>
      <c r="K130" s="69">
        <f t="shared" si="23"/>
        <v>0</v>
      </c>
      <c r="L130" s="70" t="str">
        <f t="shared" si="24"/>
        <v/>
      </c>
      <c r="M130" s="100" t="str">
        <f t="shared" si="25"/>
        <v/>
      </c>
      <c r="N130" s="60"/>
      <c r="O130" s="61" t="s">
        <v>20</v>
      </c>
      <c r="P130" s="71">
        <f t="shared" si="17"/>
        <v>0</v>
      </c>
      <c r="Q130" s="72">
        <f t="shared" si="18"/>
        <v>0</v>
      </c>
      <c r="R130" s="72">
        <f t="shared" si="26"/>
        <v>0</v>
      </c>
      <c r="S130" s="72">
        <f t="shared" si="27"/>
        <v>0</v>
      </c>
      <c r="T130" s="73">
        <f t="shared" si="28"/>
        <v>0</v>
      </c>
      <c r="U130" s="74">
        <f t="shared" si="29"/>
        <v>0</v>
      </c>
      <c r="V130" s="75">
        <f t="shared" si="30"/>
        <v>0</v>
      </c>
      <c r="W130" s="62">
        <f t="shared" si="31"/>
        <v>0</v>
      </c>
      <c r="X130" s="75">
        <f t="shared" si="19"/>
        <v>0</v>
      </c>
      <c r="Y130" s="76">
        <f t="shared" si="20"/>
        <v>0</v>
      </c>
      <c r="Z130" s="75">
        <f t="shared" si="21"/>
        <v>0</v>
      </c>
      <c r="AA130" s="76">
        <f t="shared" si="22"/>
        <v>0</v>
      </c>
      <c r="AB130" s="77">
        <f t="shared" si="32"/>
        <v>0</v>
      </c>
      <c r="AC130" s="81">
        <f t="shared" si="33"/>
        <v>0</v>
      </c>
      <c r="AD130" s="78"/>
    </row>
    <row r="131" spans="1:30" ht="15.75" x14ac:dyDescent="0.25">
      <c r="A131" s="54"/>
      <c r="B131" s="55"/>
      <c r="C131" s="55"/>
      <c r="D131" s="56"/>
      <c r="E131" s="57"/>
      <c r="F131" s="57"/>
      <c r="G131" s="58"/>
      <c r="H131" s="58"/>
      <c r="I131" s="59"/>
      <c r="J131" s="59"/>
      <c r="K131" s="69">
        <f t="shared" si="23"/>
        <v>0</v>
      </c>
      <c r="L131" s="70" t="str">
        <f t="shared" si="24"/>
        <v/>
      </c>
      <c r="M131" s="100" t="str">
        <f t="shared" si="25"/>
        <v/>
      </c>
      <c r="N131" s="60"/>
      <c r="O131" s="61" t="s">
        <v>20</v>
      </c>
      <c r="P131" s="71">
        <f t="shared" si="17"/>
        <v>0</v>
      </c>
      <c r="Q131" s="72">
        <f t="shared" si="18"/>
        <v>0</v>
      </c>
      <c r="R131" s="72">
        <f t="shared" si="26"/>
        <v>0</v>
      </c>
      <c r="S131" s="72">
        <f t="shared" si="27"/>
        <v>0</v>
      </c>
      <c r="T131" s="73">
        <f t="shared" si="28"/>
        <v>0</v>
      </c>
      <c r="U131" s="74">
        <f t="shared" si="29"/>
        <v>0</v>
      </c>
      <c r="V131" s="75">
        <f t="shared" si="30"/>
        <v>0</v>
      </c>
      <c r="W131" s="62">
        <f t="shared" si="31"/>
        <v>0</v>
      </c>
      <c r="X131" s="75">
        <f t="shared" si="19"/>
        <v>0</v>
      </c>
      <c r="Y131" s="76">
        <f t="shared" si="20"/>
        <v>0</v>
      </c>
      <c r="Z131" s="75">
        <f t="shared" si="21"/>
        <v>0</v>
      </c>
      <c r="AA131" s="76">
        <f t="shared" si="22"/>
        <v>0</v>
      </c>
      <c r="AB131" s="77">
        <f t="shared" si="32"/>
        <v>0</v>
      </c>
      <c r="AC131" s="81">
        <f t="shared" si="33"/>
        <v>0</v>
      </c>
      <c r="AD131" s="78"/>
    </row>
    <row r="132" spans="1:30" ht="15.75" x14ac:dyDescent="0.25">
      <c r="A132" s="54"/>
      <c r="B132" s="55"/>
      <c r="C132" s="55"/>
      <c r="D132" s="56"/>
      <c r="E132" s="57"/>
      <c r="F132" s="57"/>
      <c r="G132" s="58"/>
      <c r="H132" s="58"/>
      <c r="I132" s="59"/>
      <c r="J132" s="59"/>
      <c r="K132" s="69">
        <f t="shared" si="23"/>
        <v>0</v>
      </c>
      <c r="L132" s="70" t="str">
        <f t="shared" si="24"/>
        <v/>
      </c>
      <c r="M132" s="100" t="str">
        <f t="shared" si="25"/>
        <v/>
      </c>
      <c r="N132" s="60"/>
      <c r="O132" s="61" t="s">
        <v>20</v>
      </c>
      <c r="P132" s="71">
        <f t="shared" si="17"/>
        <v>0</v>
      </c>
      <c r="Q132" s="72">
        <f t="shared" si="18"/>
        <v>0</v>
      </c>
      <c r="R132" s="72">
        <f t="shared" si="26"/>
        <v>0</v>
      </c>
      <c r="S132" s="72">
        <f t="shared" si="27"/>
        <v>0</v>
      </c>
      <c r="T132" s="73">
        <f t="shared" si="28"/>
        <v>0</v>
      </c>
      <c r="U132" s="74">
        <f t="shared" si="29"/>
        <v>0</v>
      </c>
      <c r="V132" s="75">
        <f t="shared" si="30"/>
        <v>0</v>
      </c>
      <c r="W132" s="62">
        <f t="shared" si="31"/>
        <v>0</v>
      </c>
      <c r="X132" s="75">
        <f t="shared" si="19"/>
        <v>0</v>
      </c>
      <c r="Y132" s="76">
        <f t="shared" si="20"/>
        <v>0</v>
      </c>
      <c r="Z132" s="75">
        <f t="shared" si="21"/>
        <v>0</v>
      </c>
      <c r="AA132" s="76">
        <f t="shared" si="22"/>
        <v>0</v>
      </c>
      <c r="AB132" s="77">
        <f t="shared" si="32"/>
        <v>0</v>
      </c>
      <c r="AC132" s="81">
        <f t="shared" si="33"/>
        <v>0</v>
      </c>
      <c r="AD132" s="78"/>
    </row>
    <row r="133" spans="1:30" ht="15.75" x14ac:dyDescent="0.25">
      <c r="A133" s="54"/>
      <c r="B133" s="55"/>
      <c r="C133" s="55"/>
      <c r="D133" s="56"/>
      <c r="E133" s="57"/>
      <c r="F133" s="57"/>
      <c r="G133" s="58"/>
      <c r="H133" s="58"/>
      <c r="I133" s="59"/>
      <c r="J133" s="59"/>
      <c r="K133" s="69">
        <f t="shared" si="23"/>
        <v>0</v>
      </c>
      <c r="L133" s="70" t="str">
        <f t="shared" si="24"/>
        <v/>
      </c>
      <c r="M133" s="100" t="str">
        <f t="shared" si="25"/>
        <v/>
      </c>
      <c r="N133" s="60"/>
      <c r="O133" s="61" t="s">
        <v>20</v>
      </c>
      <c r="P133" s="71">
        <f t="shared" si="17"/>
        <v>0</v>
      </c>
      <c r="Q133" s="72">
        <f t="shared" si="18"/>
        <v>0</v>
      </c>
      <c r="R133" s="72">
        <f t="shared" si="26"/>
        <v>0</v>
      </c>
      <c r="S133" s="72">
        <f t="shared" si="27"/>
        <v>0</v>
      </c>
      <c r="T133" s="73">
        <f t="shared" si="28"/>
        <v>0</v>
      </c>
      <c r="U133" s="74">
        <f t="shared" si="29"/>
        <v>0</v>
      </c>
      <c r="V133" s="75">
        <f t="shared" si="30"/>
        <v>0</v>
      </c>
      <c r="W133" s="62">
        <f t="shared" si="31"/>
        <v>0</v>
      </c>
      <c r="X133" s="75">
        <f t="shared" si="19"/>
        <v>0</v>
      </c>
      <c r="Y133" s="76">
        <f t="shared" si="20"/>
        <v>0</v>
      </c>
      <c r="Z133" s="75">
        <f t="shared" si="21"/>
        <v>0</v>
      </c>
      <c r="AA133" s="76">
        <f t="shared" si="22"/>
        <v>0</v>
      </c>
      <c r="AB133" s="77">
        <f t="shared" si="32"/>
        <v>0</v>
      </c>
      <c r="AC133" s="81">
        <f t="shared" si="33"/>
        <v>0</v>
      </c>
      <c r="AD133" s="78"/>
    </row>
    <row r="134" spans="1:30" ht="15.75" x14ac:dyDescent="0.25">
      <c r="A134" s="54"/>
      <c r="B134" s="55"/>
      <c r="C134" s="55"/>
      <c r="D134" s="56"/>
      <c r="E134" s="57"/>
      <c r="F134" s="57"/>
      <c r="G134" s="58"/>
      <c r="H134" s="58"/>
      <c r="I134" s="59"/>
      <c r="J134" s="59"/>
      <c r="K134" s="69">
        <f t="shared" si="23"/>
        <v>0</v>
      </c>
      <c r="L134" s="70" t="str">
        <f t="shared" si="24"/>
        <v/>
      </c>
      <c r="M134" s="100" t="str">
        <f t="shared" si="25"/>
        <v/>
      </c>
      <c r="N134" s="60"/>
      <c r="O134" s="61" t="s">
        <v>20</v>
      </c>
      <c r="P134" s="71">
        <f t="shared" si="17"/>
        <v>0</v>
      </c>
      <c r="Q134" s="72">
        <f t="shared" si="18"/>
        <v>0</v>
      </c>
      <c r="R134" s="72">
        <f t="shared" si="26"/>
        <v>0</v>
      </c>
      <c r="S134" s="72">
        <f t="shared" si="27"/>
        <v>0</v>
      </c>
      <c r="T134" s="73">
        <f t="shared" si="28"/>
        <v>0</v>
      </c>
      <c r="U134" s="74">
        <f t="shared" si="29"/>
        <v>0</v>
      </c>
      <c r="V134" s="75">
        <f t="shared" si="30"/>
        <v>0</v>
      </c>
      <c r="W134" s="62">
        <f t="shared" si="31"/>
        <v>0</v>
      </c>
      <c r="X134" s="75">
        <f t="shared" si="19"/>
        <v>0</v>
      </c>
      <c r="Y134" s="76">
        <f t="shared" si="20"/>
        <v>0</v>
      </c>
      <c r="Z134" s="75">
        <f t="shared" si="21"/>
        <v>0</v>
      </c>
      <c r="AA134" s="76">
        <f t="shared" si="22"/>
        <v>0</v>
      </c>
      <c r="AB134" s="77">
        <f t="shared" si="32"/>
        <v>0</v>
      </c>
      <c r="AC134" s="81">
        <f t="shared" si="33"/>
        <v>0</v>
      </c>
      <c r="AD134" s="78"/>
    </row>
    <row r="135" spans="1:30" ht="15.75" x14ac:dyDescent="0.25">
      <c r="A135" s="54"/>
      <c r="B135" s="55"/>
      <c r="C135" s="55"/>
      <c r="D135" s="56"/>
      <c r="E135" s="57"/>
      <c r="F135" s="57"/>
      <c r="G135" s="58"/>
      <c r="H135" s="58"/>
      <c r="I135" s="59"/>
      <c r="J135" s="59"/>
      <c r="K135" s="69">
        <f t="shared" si="23"/>
        <v>0</v>
      </c>
      <c r="L135" s="70" t="str">
        <f t="shared" si="24"/>
        <v/>
      </c>
      <c r="M135" s="100" t="str">
        <f t="shared" si="25"/>
        <v/>
      </c>
      <c r="N135" s="60"/>
      <c r="O135" s="61" t="s">
        <v>20</v>
      </c>
      <c r="P135" s="71">
        <f t="shared" ref="P135:P149" si="34">IF(I135&gt;0,49.2,0)</f>
        <v>0</v>
      </c>
      <c r="Q135" s="72">
        <f t="shared" ref="Q135:Q149" si="35">IF(J135&gt;0,35.71,0)</f>
        <v>0</v>
      </c>
      <c r="R135" s="72">
        <f t="shared" si="26"/>
        <v>0</v>
      </c>
      <c r="S135" s="72">
        <f t="shared" si="27"/>
        <v>0</v>
      </c>
      <c r="T135" s="73">
        <f t="shared" si="28"/>
        <v>0</v>
      </c>
      <c r="U135" s="74">
        <f t="shared" si="29"/>
        <v>0</v>
      </c>
      <c r="V135" s="75">
        <f t="shared" si="30"/>
        <v>0</v>
      </c>
      <c r="W135" s="62">
        <f t="shared" si="31"/>
        <v>0</v>
      </c>
      <c r="X135" s="75">
        <f t="shared" ref="X135:X149" si="36">IF(I135&gt;0,ROUND((V135*(P135-W135)+W135),2),0)</f>
        <v>0</v>
      </c>
      <c r="Y135" s="76">
        <f t="shared" ref="Y135:Y149" si="37">IF(I135&gt;0,ROUND(P135-X135,2),0)</f>
        <v>0</v>
      </c>
      <c r="Z135" s="75">
        <f t="shared" ref="Z135:Z149" si="38">IF(J135&gt;0,(ROUND((V135*(Q135-W135)+W135),2)),0)</f>
        <v>0</v>
      </c>
      <c r="AA135" s="76">
        <f t="shared" ref="AA135:AA149" si="39">IF(J135&gt;0,(ROUND(Q135-Z135,2)),0)</f>
        <v>0</v>
      </c>
      <c r="AB135" s="77">
        <f t="shared" si="32"/>
        <v>0</v>
      </c>
      <c r="AC135" s="81">
        <f t="shared" si="33"/>
        <v>0</v>
      </c>
      <c r="AD135" s="78"/>
    </row>
    <row r="136" spans="1:30" ht="15.75" x14ac:dyDescent="0.25">
      <c r="A136" s="54"/>
      <c r="B136" s="55"/>
      <c r="C136" s="55"/>
      <c r="D136" s="56"/>
      <c r="E136" s="57"/>
      <c r="F136" s="57"/>
      <c r="G136" s="58"/>
      <c r="H136" s="58"/>
      <c r="I136" s="59"/>
      <c r="J136" s="59"/>
      <c r="K136" s="69">
        <f t="shared" ref="K136:K149" si="40">I136+J136</f>
        <v>0</v>
      </c>
      <c r="L136" s="70" t="str">
        <f t="shared" ref="L136:L149" si="41">IF(K136&gt;0,IF(K136&gt;(H136-G136+1),"Errore n. Giorni! MAX 366",IF((H136-G136+1)=K136,"ok","")),"")</f>
        <v/>
      </c>
      <c r="M136" s="100" t="str">
        <f t="shared" ref="M136:M149" si="42">IF(K136&gt;0,(H136-G136+1)-J136,"")</f>
        <v/>
      </c>
      <c r="N136" s="60"/>
      <c r="O136" s="61" t="s">
        <v>20</v>
      </c>
      <c r="P136" s="71">
        <f t="shared" si="34"/>
        <v>0</v>
      </c>
      <c r="Q136" s="72">
        <f t="shared" si="35"/>
        <v>0</v>
      </c>
      <c r="R136" s="72">
        <f t="shared" ref="R136:R149" si="43">ROUND(I136*P136,2)</f>
        <v>0</v>
      </c>
      <c r="S136" s="72">
        <f t="shared" ref="S136:S149" si="44">ROUND(J136*Q136,2)</f>
        <v>0</v>
      </c>
      <c r="T136" s="73">
        <f t="shared" ref="T136:T149" si="45">ROUND(R136+S136,2)</f>
        <v>0</v>
      </c>
      <c r="U136" s="74">
        <f t="shared" ref="U136:U149" si="46">IF(N136=0,0,IF((N136&lt;5000),5000,N136))</f>
        <v>0</v>
      </c>
      <c r="V136" s="75">
        <f t="shared" ref="V136:V149" si="47">IF(U136=0,0,ROUND((U136-5000)/(20000-5000),2))</f>
        <v>0</v>
      </c>
      <c r="W136" s="62">
        <f t="shared" ref="W136:W149" si="48">IF(O136="NO",0,IF(O136="SI",17.06,0))</f>
        <v>0</v>
      </c>
      <c r="X136" s="75">
        <f t="shared" si="36"/>
        <v>0</v>
      </c>
      <c r="Y136" s="76">
        <f t="shared" si="37"/>
        <v>0</v>
      </c>
      <c r="Z136" s="75">
        <f t="shared" si="38"/>
        <v>0</v>
      </c>
      <c r="AA136" s="76">
        <f t="shared" si="39"/>
        <v>0</v>
      </c>
      <c r="AB136" s="77">
        <f t="shared" ref="AB136:AB149" si="49">ROUND((X136*I136)+(Z136*J136),2)</f>
        <v>0</v>
      </c>
      <c r="AC136" s="81">
        <f t="shared" ref="AC136:AC149" si="50">IF(K136&gt;0,IF(N136="","Inserire Isee in colonna N",ROUND((Y136*I136)+(AA136*J136),2)),0)</f>
        <v>0</v>
      </c>
      <c r="AD136" s="78"/>
    </row>
    <row r="137" spans="1:30" ht="15.75" x14ac:dyDescent="0.25">
      <c r="A137" s="54"/>
      <c r="B137" s="55"/>
      <c r="C137" s="55"/>
      <c r="D137" s="56"/>
      <c r="E137" s="57"/>
      <c r="F137" s="57"/>
      <c r="G137" s="58"/>
      <c r="H137" s="58"/>
      <c r="I137" s="59"/>
      <c r="J137" s="59"/>
      <c r="K137" s="69">
        <f t="shared" si="40"/>
        <v>0</v>
      </c>
      <c r="L137" s="70" t="str">
        <f t="shared" si="41"/>
        <v/>
      </c>
      <c r="M137" s="100" t="str">
        <f t="shared" si="42"/>
        <v/>
      </c>
      <c r="N137" s="60"/>
      <c r="O137" s="61" t="s">
        <v>20</v>
      </c>
      <c r="P137" s="71">
        <f t="shared" si="34"/>
        <v>0</v>
      </c>
      <c r="Q137" s="72">
        <f t="shared" si="35"/>
        <v>0</v>
      </c>
      <c r="R137" s="72">
        <f t="shared" si="43"/>
        <v>0</v>
      </c>
      <c r="S137" s="72">
        <f t="shared" si="44"/>
        <v>0</v>
      </c>
      <c r="T137" s="73">
        <f t="shared" si="45"/>
        <v>0</v>
      </c>
      <c r="U137" s="74">
        <f t="shared" si="46"/>
        <v>0</v>
      </c>
      <c r="V137" s="75">
        <f t="shared" si="47"/>
        <v>0</v>
      </c>
      <c r="W137" s="62">
        <f t="shared" si="48"/>
        <v>0</v>
      </c>
      <c r="X137" s="75">
        <f t="shared" si="36"/>
        <v>0</v>
      </c>
      <c r="Y137" s="76">
        <f t="shared" si="37"/>
        <v>0</v>
      </c>
      <c r="Z137" s="75">
        <f t="shared" si="38"/>
        <v>0</v>
      </c>
      <c r="AA137" s="76">
        <f t="shared" si="39"/>
        <v>0</v>
      </c>
      <c r="AB137" s="77">
        <f t="shared" si="49"/>
        <v>0</v>
      </c>
      <c r="AC137" s="81">
        <f t="shared" si="50"/>
        <v>0</v>
      </c>
      <c r="AD137" s="78"/>
    </row>
    <row r="138" spans="1:30" ht="15.75" x14ac:dyDescent="0.25">
      <c r="A138" s="54"/>
      <c r="B138" s="55"/>
      <c r="C138" s="55"/>
      <c r="D138" s="56"/>
      <c r="E138" s="57"/>
      <c r="F138" s="57"/>
      <c r="G138" s="58"/>
      <c r="H138" s="58"/>
      <c r="I138" s="59"/>
      <c r="J138" s="59"/>
      <c r="K138" s="69">
        <f t="shared" si="40"/>
        <v>0</v>
      </c>
      <c r="L138" s="70" t="str">
        <f t="shared" si="41"/>
        <v/>
      </c>
      <c r="M138" s="100" t="str">
        <f t="shared" si="42"/>
        <v/>
      </c>
      <c r="N138" s="60"/>
      <c r="O138" s="61" t="s">
        <v>20</v>
      </c>
      <c r="P138" s="71">
        <f t="shared" si="34"/>
        <v>0</v>
      </c>
      <c r="Q138" s="72">
        <f t="shared" si="35"/>
        <v>0</v>
      </c>
      <c r="R138" s="72">
        <f t="shared" si="43"/>
        <v>0</v>
      </c>
      <c r="S138" s="72">
        <f t="shared" si="44"/>
        <v>0</v>
      </c>
      <c r="T138" s="73">
        <f t="shared" si="45"/>
        <v>0</v>
      </c>
      <c r="U138" s="74">
        <f t="shared" si="46"/>
        <v>0</v>
      </c>
      <c r="V138" s="75">
        <f t="shared" si="47"/>
        <v>0</v>
      </c>
      <c r="W138" s="62">
        <f t="shared" si="48"/>
        <v>0</v>
      </c>
      <c r="X138" s="75">
        <f t="shared" si="36"/>
        <v>0</v>
      </c>
      <c r="Y138" s="76">
        <f t="shared" si="37"/>
        <v>0</v>
      </c>
      <c r="Z138" s="75">
        <f t="shared" si="38"/>
        <v>0</v>
      </c>
      <c r="AA138" s="76">
        <f t="shared" si="39"/>
        <v>0</v>
      </c>
      <c r="AB138" s="77">
        <f t="shared" si="49"/>
        <v>0</v>
      </c>
      <c r="AC138" s="81">
        <f t="shared" si="50"/>
        <v>0</v>
      </c>
      <c r="AD138" s="78"/>
    </row>
    <row r="139" spans="1:30" ht="15.75" x14ac:dyDescent="0.25">
      <c r="A139" s="54"/>
      <c r="B139" s="55"/>
      <c r="C139" s="55"/>
      <c r="D139" s="56"/>
      <c r="E139" s="57"/>
      <c r="F139" s="57"/>
      <c r="G139" s="58"/>
      <c r="H139" s="58"/>
      <c r="I139" s="59"/>
      <c r="J139" s="59"/>
      <c r="K139" s="69">
        <f t="shared" si="40"/>
        <v>0</v>
      </c>
      <c r="L139" s="70" t="str">
        <f t="shared" si="41"/>
        <v/>
      </c>
      <c r="M139" s="100" t="str">
        <f t="shared" si="42"/>
        <v/>
      </c>
      <c r="N139" s="60"/>
      <c r="O139" s="61" t="s">
        <v>20</v>
      </c>
      <c r="P139" s="71">
        <f t="shared" si="34"/>
        <v>0</v>
      </c>
      <c r="Q139" s="72">
        <f t="shared" si="35"/>
        <v>0</v>
      </c>
      <c r="R139" s="72">
        <f t="shared" si="43"/>
        <v>0</v>
      </c>
      <c r="S139" s="72">
        <f t="shared" si="44"/>
        <v>0</v>
      </c>
      <c r="T139" s="73">
        <f t="shared" si="45"/>
        <v>0</v>
      </c>
      <c r="U139" s="74">
        <f t="shared" si="46"/>
        <v>0</v>
      </c>
      <c r="V139" s="75">
        <f t="shared" si="47"/>
        <v>0</v>
      </c>
      <c r="W139" s="62">
        <f t="shared" si="48"/>
        <v>0</v>
      </c>
      <c r="X139" s="75">
        <f t="shared" si="36"/>
        <v>0</v>
      </c>
      <c r="Y139" s="76">
        <f t="shared" si="37"/>
        <v>0</v>
      </c>
      <c r="Z139" s="75">
        <f t="shared" si="38"/>
        <v>0</v>
      </c>
      <c r="AA139" s="76">
        <f t="shared" si="39"/>
        <v>0</v>
      </c>
      <c r="AB139" s="77">
        <f t="shared" si="49"/>
        <v>0</v>
      </c>
      <c r="AC139" s="81">
        <f t="shared" si="50"/>
        <v>0</v>
      </c>
      <c r="AD139" s="78"/>
    </row>
    <row r="140" spans="1:30" ht="15.75" x14ac:dyDescent="0.25">
      <c r="A140" s="54"/>
      <c r="B140" s="55"/>
      <c r="C140" s="55"/>
      <c r="D140" s="56"/>
      <c r="E140" s="57"/>
      <c r="F140" s="57"/>
      <c r="G140" s="58"/>
      <c r="H140" s="58"/>
      <c r="I140" s="59"/>
      <c r="J140" s="59"/>
      <c r="K140" s="69">
        <f t="shared" si="40"/>
        <v>0</v>
      </c>
      <c r="L140" s="70" t="str">
        <f t="shared" si="41"/>
        <v/>
      </c>
      <c r="M140" s="100" t="str">
        <f t="shared" si="42"/>
        <v/>
      </c>
      <c r="N140" s="60"/>
      <c r="O140" s="61" t="s">
        <v>20</v>
      </c>
      <c r="P140" s="71">
        <f t="shared" si="34"/>
        <v>0</v>
      </c>
      <c r="Q140" s="72">
        <f t="shared" si="35"/>
        <v>0</v>
      </c>
      <c r="R140" s="72">
        <f t="shared" si="43"/>
        <v>0</v>
      </c>
      <c r="S140" s="72">
        <f t="shared" si="44"/>
        <v>0</v>
      </c>
      <c r="T140" s="73">
        <f t="shared" si="45"/>
        <v>0</v>
      </c>
      <c r="U140" s="74">
        <f t="shared" si="46"/>
        <v>0</v>
      </c>
      <c r="V140" s="75">
        <f t="shared" si="47"/>
        <v>0</v>
      </c>
      <c r="W140" s="62">
        <f t="shared" si="48"/>
        <v>0</v>
      </c>
      <c r="X140" s="75">
        <f t="shared" si="36"/>
        <v>0</v>
      </c>
      <c r="Y140" s="76">
        <f t="shared" si="37"/>
        <v>0</v>
      </c>
      <c r="Z140" s="75">
        <f t="shared" si="38"/>
        <v>0</v>
      </c>
      <c r="AA140" s="76">
        <f t="shared" si="39"/>
        <v>0</v>
      </c>
      <c r="AB140" s="77">
        <f t="shared" si="49"/>
        <v>0</v>
      </c>
      <c r="AC140" s="81">
        <f t="shared" si="50"/>
        <v>0</v>
      </c>
      <c r="AD140" s="78"/>
    </row>
    <row r="141" spans="1:30" ht="15.75" x14ac:dyDescent="0.25">
      <c r="A141" s="54"/>
      <c r="B141" s="55"/>
      <c r="C141" s="55"/>
      <c r="D141" s="56"/>
      <c r="E141" s="57"/>
      <c r="F141" s="57"/>
      <c r="G141" s="58"/>
      <c r="H141" s="58"/>
      <c r="I141" s="59"/>
      <c r="J141" s="59"/>
      <c r="K141" s="69">
        <f t="shared" si="40"/>
        <v>0</v>
      </c>
      <c r="L141" s="70" t="str">
        <f t="shared" si="41"/>
        <v/>
      </c>
      <c r="M141" s="100" t="str">
        <f t="shared" si="42"/>
        <v/>
      </c>
      <c r="N141" s="60"/>
      <c r="O141" s="61" t="s">
        <v>20</v>
      </c>
      <c r="P141" s="71">
        <f t="shared" si="34"/>
        <v>0</v>
      </c>
      <c r="Q141" s="72">
        <f t="shared" si="35"/>
        <v>0</v>
      </c>
      <c r="R141" s="72">
        <f t="shared" si="43"/>
        <v>0</v>
      </c>
      <c r="S141" s="72">
        <f t="shared" si="44"/>
        <v>0</v>
      </c>
      <c r="T141" s="73">
        <f t="shared" si="45"/>
        <v>0</v>
      </c>
      <c r="U141" s="74">
        <f t="shared" si="46"/>
        <v>0</v>
      </c>
      <c r="V141" s="75">
        <f t="shared" si="47"/>
        <v>0</v>
      </c>
      <c r="W141" s="62">
        <f t="shared" si="48"/>
        <v>0</v>
      </c>
      <c r="X141" s="75">
        <f t="shared" si="36"/>
        <v>0</v>
      </c>
      <c r="Y141" s="76">
        <f t="shared" si="37"/>
        <v>0</v>
      </c>
      <c r="Z141" s="75">
        <f t="shared" si="38"/>
        <v>0</v>
      </c>
      <c r="AA141" s="76">
        <f t="shared" si="39"/>
        <v>0</v>
      </c>
      <c r="AB141" s="77">
        <f t="shared" si="49"/>
        <v>0</v>
      </c>
      <c r="AC141" s="81">
        <f t="shared" si="50"/>
        <v>0</v>
      </c>
      <c r="AD141" s="78"/>
    </row>
    <row r="142" spans="1:30" ht="15.75" x14ac:dyDescent="0.25">
      <c r="A142" s="54"/>
      <c r="B142" s="55"/>
      <c r="C142" s="55"/>
      <c r="D142" s="56"/>
      <c r="E142" s="57"/>
      <c r="F142" s="57"/>
      <c r="G142" s="58"/>
      <c r="H142" s="58"/>
      <c r="I142" s="59"/>
      <c r="J142" s="59"/>
      <c r="K142" s="69">
        <f t="shared" si="40"/>
        <v>0</v>
      </c>
      <c r="L142" s="70" t="str">
        <f t="shared" si="41"/>
        <v/>
      </c>
      <c r="M142" s="100" t="str">
        <f t="shared" si="42"/>
        <v/>
      </c>
      <c r="N142" s="60"/>
      <c r="O142" s="61" t="s">
        <v>20</v>
      </c>
      <c r="P142" s="71">
        <f t="shared" si="34"/>
        <v>0</v>
      </c>
      <c r="Q142" s="72">
        <f t="shared" si="35"/>
        <v>0</v>
      </c>
      <c r="R142" s="72">
        <f t="shared" si="43"/>
        <v>0</v>
      </c>
      <c r="S142" s="72">
        <f t="shared" si="44"/>
        <v>0</v>
      </c>
      <c r="T142" s="73">
        <f t="shared" si="45"/>
        <v>0</v>
      </c>
      <c r="U142" s="74">
        <f t="shared" si="46"/>
        <v>0</v>
      </c>
      <c r="V142" s="75">
        <f t="shared" si="47"/>
        <v>0</v>
      </c>
      <c r="W142" s="62">
        <f t="shared" si="48"/>
        <v>0</v>
      </c>
      <c r="X142" s="75">
        <f t="shared" si="36"/>
        <v>0</v>
      </c>
      <c r="Y142" s="76">
        <f t="shared" si="37"/>
        <v>0</v>
      </c>
      <c r="Z142" s="75">
        <f t="shared" si="38"/>
        <v>0</v>
      </c>
      <c r="AA142" s="76">
        <f t="shared" si="39"/>
        <v>0</v>
      </c>
      <c r="AB142" s="77">
        <f t="shared" si="49"/>
        <v>0</v>
      </c>
      <c r="AC142" s="81">
        <f t="shared" si="50"/>
        <v>0</v>
      </c>
      <c r="AD142" s="78"/>
    </row>
    <row r="143" spans="1:30" ht="15.75" x14ac:dyDescent="0.25">
      <c r="A143" s="54"/>
      <c r="B143" s="55"/>
      <c r="C143" s="55"/>
      <c r="D143" s="56"/>
      <c r="E143" s="57"/>
      <c r="F143" s="57"/>
      <c r="G143" s="58"/>
      <c r="H143" s="58"/>
      <c r="I143" s="59"/>
      <c r="J143" s="59"/>
      <c r="K143" s="69">
        <f t="shared" si="40"/>
        <v>0</v>
      </c>
      <c r="L143" s="70" t="str">
        <f t="shared" si="41"/>
        <v/>
      </c>
      <c r="M143" s="100" t="str">
        <f t="shared" si="42"/>
        <v/>
      </c>
      <c r="N143" s="60"/>
      <c r="O143" s="61" t="s">
        <v>20</v>
      </c>
      <c r="P143" s="71">
        <f t="shared" si="34"/>
        <v>0</v>
      </c>
      <c r="Q143" s="72">
        <f t="shared" si="35"/>
        <v>0</v>
      </c>
      <c r="R143" s="72">
        <f t="shared" si="43"/>
        <v>0</v>
      </c>
      <c r="S143" s="72">
        <f t="shared" si="44"/>
        <v>0</v>
      </c>
      <c r="T143" s="73">
        <f t="shared" si="45"/>
        <v>0</v>
      </c>
      <c r="U143" s="74">
        <f t="shared" si="46"/>
        <v>0</v>
      </c>
      <c r="V143" s="75">
        <f t="shared" si="47"/>
        <v>0</v>
      </c>
      <c r="W143" s="62">
        <f t="shared" si="48"/>
        <v>0</v>
      </c>
      <c r="X143" s="75">
        <f t="shared" si="36"/>
        <v>0</v>
      </c>
      <c r="Y143" s="76">
        <f t="shared" si="37"/>
        <v>0</v>
      </c>
      <c r="Z143" s="75">
        <f t="shared" si="38"/>
        <v>0</v>
      </c>
      <c r="AA143" s="76">
        <f t="shared" si="39"/>
        <v>0</v>
      </c>
      <c r="AB143" s="77">
        <f t="shared" si="49"/>
        <v>0</v>
      </c>
      <c r="AC143" s="81">
        <f t="shared" si="50"/>
        <v>0</v>
      </c>
      <c r="AD143" s="78"/>
    </row>
    <row r="144" spans="1:30" ht="15.75" x14ac:dyDescent="0.25">
      <c r="A144" s="54"/>
      <c r="B144" s="55"/>
      <c r="C144" s="55"/>
      <c r="D144" s="56"/>
      <c r="E144" s="57"/>
      <c r="F144" s="57"/>
      <c r="G144" s="58"/>
      <c r="H144" s="58"/>
      <c r="I144" s="59"/>
      <c r="J144" s="59"/>
      <c r="K144" s="69">
        <f t="shared" si="40"/>
        <v>0</v>
      </c>
      <c r="L144" s="70" t="str">
        <f t="shared" si="41"/>
        <v/>
      </c>
      <c r="M144" s="100" t="str">
        <f t="shared" si="42"/>
        <v/>
      </c>
      <c r="N144" s="60"/>
      <c r="O144" s="61" t="s">
        <v>20</v>
      </c>
      <c r="P144" s="71">
        <f t="shared" si="34"/>
        <v>0</v>
      </c>
      <c r="Q144" s="72">
        <f t="shared" si="35"/>
        <v>0</v>
      </c>
      <c r="R144" s="72">
        <f t="shared" si="43"/>
        <v>0</v>
      </c>
      <c r="S144" s="72">
        <f t="shared" si="44"/>
        <v>0</v>
      </c>
      <c r="T144" s="73">
        <f t="shared" si="45"/>
        <v>0</v>
      </c>
      <c r="U144" s="74">
        <f t="shared" si="46"/>
        <v>0</v>
      </c>
      <c r="V144" s="75">
        <f t="shared" si="47"/>
        <v>0</v>
      </c>
      <c r="W144" s="62">
        <f t="shared" si="48"/>
        <v>0</v>
      </c>
      <c r="X144" s="75">
        <f t="shared" si="36"/>
        <v>0</v>
      </c>
      <c r="Y144" s="76">
        <f t="shared" si="37"/>
        <v>0</v>
      </c>
      <c r="Z144" s="75">
        <f t="shared" si="38"/>
        <v>0</v>
      </c>
      <c r="AA144" s="76">
        <f t="shared" si="39"/>
        <v>0</v>
      </c>
      <c r="AB144" s="77">
        <f t="shared" si="49"/>
        <v>0</v>
      </c>
      <c r="AC144" s="81">
        <f t="shared" si="50"/>
        <v>0</v>
      </c>
      <c r="AD144" s="78"/>
    </row>
    <row r="145" spans="1:30" ht="15.75" x14ac:dyDescent="0.25">
      <c r="A145" s="54"/>
      <c r="B145" s="55"/>
      <c r="C145" s="55"/>
      <c r="D145" s="56"/>
      <c r="E145" s="57"/>
      <c r="F145" s="57"/>
      <c r="G145" s="58"/>
      <c r="H145" s="58"/>
      <c r="I145" s="59"/>
      <c r="J145" s="59"/>
      <c r="K145" s="69">
        <f t="shared" si="40"/>
        <v>0</v>
      </c>
      <c r="L145" s="70" t="str">
        <f t="shared" si="41"/>
        <v/>
      </c>
      <c r="M145" s="100" t="str">
        <f t="shared" si="42"/>
        <v/>
      </c>
      <c r="N145" s="60"/>
      <c r="O145" s="61" t="s">
        <v>20</v>
      </c>
      <c r="P145" s="71">
        <f t="shared" si="34"/>
        <v>0</v>
      </c>
      <c r="Q145" s="72">
        <f t="shared" si="35"/>
        <v>0</v>
      </c>
      <c r="R145" s="72">
        <f t="shared" si="43"/>
        <v>0</v>
      </c>
      <c r="S145" s="72">
        <f t="shared" si="44"/>
        <v>0</v>
      </c>
      <c r="T145" s="73">
        <f t="shared" si="45"/>
        <v>0</v>
      </c>
      <c r="U145" s="74">
        <f t="shared" si="46"/>
        <v>0</v>
      </c>
      <c r="V145" s="75">
        <f t="shared" si="47"/>
        <v>0</v>
      </c>
      <c r="W145" s="62">
        <f t="shared" si="48"/>
        <v>0</v>
      </c>
      <c r="X145" s="75">
        <f t="shared" si="36"/>
        <v>0</v>
      </c>
      <c r="Y145" s="76">
        <f t="shared" si="37"/>
        <v>0</v>
      </c>
      <c r="Z145" s="75">
        <f t="shared" si="38"/>
        <v>0</v>
      </c>
      <c r="AA145" s="76">
        <f t="shared" si="39"/>
        <v>0</v>
      </c>
      <c r="AB145" s="77">
        <f t="shared" si="49"/>
        <v>0</v>
      </c>
      <c r="AC145" s="81">
        <f t="shared" si="50"/>
        <v>0</v>
      </c>
      <c r="AD145" s="78"/>
    </row>
    <row r="146" spans="1:30" ht="15.75" x14ac:dyDescent="0.25">
      <c r="A146" s="54"/>
      <c r="B146" s="55"/>
      <c r="C146" s="55"/>
      <c r="D146" s="56"/>
      <c r="E146" s="57"/>
      <c r="F146" s="57"/>
      <c r="G146" s="58"/>
      <c r="H146" s="58"/>
      <c r="I146" s="59"/>
      <c r="J146" s="59"/>
      <c r="K146" s="69">
        <f t="shared" si="40"/>
        <v>0</v>
      </c>
      <c r="L146" s="70" t="str">
        <f t="shared" si="41"/>
        <v/>
      </c>
      <c r="M146" s="100" t="str">
        <f t="shared" si="42"/>
        <v/>
      </c>
      <c r="N146" s="60"/>
      <c r="O146" s="61" t="s">
        <v>20</v>
      </c>
      <c r="P146" s="71">
        <f t="shared" si="34"/>
        <v>0</v>
      </c>
      <c r="Q146" s="72">
        <f t="shared" si="35"/>
        <v>0</v>
      </c>
      <c r="R146" s="72">
        <f t="shared" si="43"/>
        <v>0</v>
      </c>
      <c r="S146" s="72">
        <f t="shared" si="44"/>
        <v>0</v>
      </c>
      <c r="T146" s="73">
        <f t="shared" si="45"/>
        <v>0</v>
      </c>
      <c r="U146" s="74">
        <f t="shared" si="46"/>
        <v>0</v>
      </c>
      <c r="V146" s="75">
        <f t="shared" si="47"/>
        <v>0</v>
      </c>
      <c r="W146" s="62">
        <f t="shared" si="48"/>
        <v>0</v>
      </c>
      <c r="X146" s="75">
        <f t="shared" si="36"/>
        <v>0</v>
      </c>
      <c r="Y146" s="76">
        <f t="shared" si="37"/>
        <v>0</v>
      </c>
      <c r="Z146" s="75">
        <f t="shared" si="38"/>
        <v>0</v>
      </c>
      <c r="AA146" s="76">
        <f t="shared" si="39"/>
        <v>0</v>
      </c>
      <c r="AB146" s="77">
        <f t="shared" si="49"/>
        <v>0</v>
      </c>
      <c r="AC146" s="81">
        <f t="shared" si="50"/>
        <v>0</v>
      </c>
      <c r="AD146" s="78"/>
    </row>
    <row r="147" spans="1:30" ht="15.75" x14ac:dyDescent="0.25">
      <c r="A147" s="54"/>
      <c r="B147" s="55"/>
      <c r="C147" s="55"/>
      <c r="D147" s="56"/>
      <c r="E147" s="57"/>
      <c r="F147" s="57"/>
      <c r="G147" s="58"/>
      <c r="H147" s="58"/>
      <c r="I147" s="59"/>
      <c r="J147" s="59"/>
      <c r="K147" s="69">
        <f t="shared" si="40"/>
        <v>0</v>
      </c>
      <c r="L147" s="70" t="str">
        <f t="shared" si="41"/>
        <v/>
      </c>
      <c r="M147" s="100" t="str">
        <f t="shared" si="42"/>
        <v/>
      </c>
      <c r="N147" s="60"/>
      <c r="O147" s="61" t="s">
        <v>20</v>
      </c>
      <c r="P147" s="71">
        <f t="shared" si="34"/>
        <v>0</v>
      </c>
      <c r="Q147" s="72">
        <f t="shared" si="35"/>
        <v>0</v>
      </c>
      <c r="R147" s="72">
        <f t="shared" si="43"/>
        <v>0</v>
      </c>
      <c r="S147" s="72">
        <f t="shared" si="44"/>
        <v>0</v>
      </c>
      <c r="T147" s="73">
        <f t="shared" si="45"/>
        <v>0</v>
      </c>
      <c r="U147" s="74">
        <f t="shared" si="46"/>
        <v>0</v>
      </c>
      <c r="V147" s="75">
        <f t="shared" si="47"/>
        <v>0</v>
      </c>
      <c r="W147" s="62">
        <f t="shared" si="48"/>
        <v>0</v>
      </c>
      <c r="X147" s="75">
        <f t="shared" si="36"/>
        <v>0</v>
      </c>
      <c r="Y147" s="76">
        <f t="shared" si="37"/>
        <v>0</v>
      </c>
      <c r="Z147" s="75">
        <f t="shared" si="38"/>
        <v>0</v>
      </c>
      <c r="AA147" s="76">
        <f t="shared" si="39"/>
        <v>0</v>
      </c>
      <c r="AB147" s="77">
        <f t="shared" si="49"/>
        <v>0</v>
      </c>
      <c r="AC147" s="81">
        <f t="shared" si="50"/>
        <v>0</v>
      </c>
      <c r="AD147" s="78"/>
    </row>
    <row r="148" spans="1:30" ht="15.75" x14ac:dyDescent="0.25">
      <c r="A148" s="54"/>
      <c r="B148" s="55"/>
      <c r="C148" s="55"/>
      <c r="D148" s="56"/>
      <c r="E148" s="57"/>
      <c r="F148" s="57"/>
      <c r="G148" s="58"/>
      <c r="H148" s="58"/>
      <c r="I148" s="59"/>
      <c r="J148" s="59"/>
      <c r="K148" s="69">
        <f t="shared" si="40"/>
        <v>0</v>
      </c>
      <c r="L148" s="70" t="str">
        <f t="shared" si="41"/>
        <v/>
      </c>
      <c r="M148" s="100" t="str">
        <f t="shared" si="42"/>
        <v/>
      </c>
      <c r="N148" s="60"/>
      <c r="O148" s="61" t="s">
        <v>20</v>
      </c>
      <c r="P148" s="71">
        <f t="shared" si="34"/>
        <v>0</v>
      </c>
      <c r="Q148" s="72">
        <f t="shared" si="35"/>
        <v>0</v>
      </c>
      <c r="R148" s="72">
        <f t="shared" si="43"/>
        <v>0</v>
      </c>
      <c r="S148" s="72">
        <f t="shared" si="44"/>
        <v>0</v>
      </c>
      <c r="T148" s="73">
        <f t="shared" si="45"/>
        <v>0</v>
      </c>
      <c r="U148" s="74">
        <f t="shared" si="46"/>
        <v>0</v>
      </c>
      <c r="V148" s="75">
        <f t="shared" si="47"/>
        <v>0</v>
      </c>
      <c r="W148" s="62">
        <f t="shared" si="48"/>
        <v>0</v>
      </c>
      <c r="X148" s="75">
        <f t="shared" si="36"/>
        <v>0</v>
      </c>
      <c r="Y148" s="76">
        <f t="shared" si="37"/>
        <v>0</v>
      </c>
      <c r="Z148" s="75">
        <f t="shared" si="38"/>
        <v>0</v>
      </c>
      <c r="AA148" s="76">
        <f t="shared" si="39"/>
        <v>0</v>
      </c>
      <c r="AB148" s="77">
        <f t="shared" si="49"/>
        <v>0</v>
      </c>
      <c r="AC148" s="81">
        <f t="shared" si="50"/>
        <v>0</v>
      </c>
      <c r="AD148" s="78"/>
    </row>
    <row r="149" spans="1:30" ht="16.5" thickBot="1" x14ac:dyDescent="0.3">
      <c r="A149" s="103"/>
      <c r="B149" s="104"/>
      <c r="C149" s="104"/>
      <c r="D149" s="105"/>
      <c r="E149" s="106"/>
      <c r="F149" s="106"/>
      <c r="G149" s="107"/>
      <c r="H149" s="107"/>
      <c r="I149" s="108"/>
      <c r="J149" s="108"/>
      <c r="K149" s="109">
        <f t="shared" si="40"/>
        <v>0</v>
      </c>
      <c r="L149" s="110" t="str">
        <f t="shared" si="41"/>
        <v/>
      </c>
      <c r="M149" s="111" t="str">
        <f t="shared" si="42"/>
        <v/>
      </c>
      <c r="N149" s="112"/>
      <c r="O149" s="113" t="s">
        <v>20</v>
      </c>
      <c r="P149" s="114">
        <f t="shared" si="34"/>
        <v>0</v>
      </c>
      <c r="Q149" s="115">
        <f t="shared" si="35"/>
        <v>0</v>
      </c>
      <c r="R149" s="115">
        <f t="shared" si="43"/>
        <v>0</v>
      </c>
      <c r="S149" s="115">
        <f t="shared" si="44"/>
        <v>0</v>
      </c>
      <c r="T149" s="116">
        <f t="shared" si="45"/>
        <v>0</v>
      </c>
      <c r="U149" s="117">
        <f t="shared" si="46"/>
        <v>0</v>
      </c>
      <c r="V149" s="118">
        <f t="shared" si="47"/>
        <v>0</v>
      </c>
      <c r="W149" s="119">
        <f t="shared" si="48"/>
        <v>0</v>
      </c>
      <c r="X149" s="118">
        <f t="shared" si="36"/>
        <v>0</v>
      </c>
      <c r="Y149" s="120">
        <f t="shared" si="37"/>
        <v>0</v>
      </c>
      <c r="Z149" s="118">
        <f t="shared" si="38"/>
        <v>0</v>
      </c>
      <c r="AA149" s="120">
        <f t="shared" si="39"/>
        <v>0</v>
      </c>
      <c r="AB149" s="121">
        <f t="shared" si="49"/>
        <v>0</v>
      </c>
      <c r="AC149" s="122">
        <f t="shared" si="50"/>
        <v>0</v>
      </c>
      <c r="AD149" s="78"/>
    </row>
    <row r="150" spans="1:30" ht="27" customHeight="1" thickBot="1" x14ac:dyDescent="0.3">
      <c r="A150" s="123">
        <f>IF(SUM(A7:A149)&gt;0,LARGE($A$7:$A$149,1),0)</f>
        <v>0</v>
      </c>
      <c r="B150" s="127"/>
      <c r="C150" s="127"/>
      <c r="D150" s="141"/>
      <c r="E150" s="128"/>
      <c r="F150" s="128"/>
      <c r="G150" s="129"/>
      <c r="H150" s="129"/>
      <c r="I150" s="124">
        <f>ROUND(SUM(I7:I149),2)</f>
        <v>0</v>
      </c>
      <c r="J150" s="195">
        <f>ROUND(SUM(J7:J149),2)</f>
        <v>0</v>
      </c>
      <c r="K150" s="130"/>
      <c r="L150" s="131"/>
      <c r="M150" s="132"/>
      <c r="N150" s="133"/>
      <c r="O150" s="134"/>
      <c r="P150" s="136"/>
      <c r="Q150" s="136"/>
      <c r="R150" s="136"/>
      <c r="S150" s="136"/>
      <c r="T150" s="189">
        <f>ROUND(SUM(T7:T149),2)</f>
        <v>0</v>
      </c>
      <c r="U150" s="137"/>
      <c r="V150" s="138"/>
      <c r="W150" s="139"/>
      <c r="X150" s="138"/>
      <c r="Y150" s="140"/>
      <c r="Z150" s="138"/>
      <c r="AA150" s="140"/>
      <c r="AB150" s="189">
        <f>ROUND(SUM(AB7:AB149),2)</f>
        <v>0</v>
      </c>
      <c r="AC150" s="189">
        <f>ROUND(SUM(AC7:AC149),2)</f>
        <v>0</v>
      </c>
      <c r="AD150" s="78"/>
    </row>
  </sheetData>
  <sheetProtection sheet="1" objects="1" scenarios="1"/>
  <mergeCells count="11">
    <mergeCell ref="R5:T5"/>
    <mergeCell ref="U5:V5"/>
    <mergeCell ref="X5:AC5"/>
    <mergeCell ref="A4:AC4"/>
    <mergeCell ref="B5:C5"/>
    <mergeCell ref="D5:E5"/>
    <mergeCell ref="G5:H5"/>
    <mergeCell ref="I5:J5"/>
    <mergeCell ref="K5:L5"/>
    <mergeCell ref="N5:O5"/>
    <mergeCell ref="P5:Q5"/>
  </mergeCells>
  <conditionalFormatting sqref="L7:L150">
    <cfRule type="cellIs" dxfId="13" priority="1" operator="equal">
      <formula>"Errore! Verificare Giorni"</formula>
    </cfRule>
  </conditionalFormatting>
  <dataValidations count="11">
    <dataValidation type="list" allowBlank="1" showInputMessage="1" showErrorMessage="1" sqref="RDU982843:RDU983184 JA7:JA150 SW7:SW150 ACS7:ACS150 AMO7:AMO150 AWK7:AWK150 BGG7:BGG150 BQC7:BQC150 BZY7:BZY150 CJU7:CJU150 CTQ7:CTQ150 DDM7:DDM150 DNI7:DNI150 DXE7:DXE150 EHA7:EHA150 EQW7:EQW150 FAS7:FAS150 FKO7:FKO150 FUK7:FUK150 GEG7:GEG150 GOC7:GOC150 GXY7:GXY150 HHU7:HHU150 HRQ7:HRQ150 IBM7:IBM150 ILI7:ILI150 IVE7:IVE150 JFA7:JFA150 JOW7:JOW150 JYS7:JYS150 KIO7:KIO150 KSK7:KSK150 LCG7:LCG150 LMC7:LMC150 LVY7:LVY150 MFU7:MFU150 MPQ7:MPQ150 MZM7:MZM150 NJI7:NJI150 NTE7:NTE150 ODA7:ODA150 OMW7:OMW150 OWS7:OWS150 PGO7:PGO150 PQK7:PQK150 QAG7:QAG150 QKC7:QKC150 QTY7:QTY150 RDU7:RDU150 RNQ7:RNQ150 RXM7:RXM150 SHI7:SHI150 SRE7:SRE150 TBA7:TBA150 TKW7:TKW150 TUS7:TUS150 UEO7:UEO150 UOK7:UOK150 UYG7:UYG150 VIC7:VIC150 VRY7:VRY150 WBU7:WBU150 WLQ7:WLQ150 WVM7:WVM150 RNQ982843:RNQ983184 JA65339:JA65680 SW65339:SW65680 ACS65339:ACS65680 AMO65339:AMO65680 AWK65339:AWK65680 BGG65339:BGG65680 BQC65339:BQC65680 BZY65339:BZY65680 CJU65339:CJU65680 CTQ65339:CTQ65680 DDM65339:DDM65680 DNI65339:DNI65680 DXE65339:DXE65680 EHA65339:EHA65680 EQW65339:EQW65680 FAS65339:FAS65680 FKO65339:FKO65680 FUK65339:FUK65680 GEG65339:GEG65680 GOC65339:GOC65680 GXY65339:GXY65680 HHU65339:HHU65680 HRQ65339:HRQ65680 IBM65339:IBM65680 ILI65339:ILI65680 IVE65339:IVE65680 JFA65339:JFA65680 JOW65339:JOW65680 JYS65339:JYS65680 KIO65339:KIO65680 KSK65339:KSK65680 LCG65339:LCG65680 LMC65339:LMC65680 LVY65339:LVY65680 MFU65339:MFU65680 MPQ65339:MPQ65680 MZM65339:MZM65680 NJI65339:NJI65680 NTE65339:NTE65680 ODA65339:ODA65680 OMW65339:OMW65680 OWS65339:OWS65680 PGO65339:PGO65680 PQK65339:PQK65680 QAG65339:QAG65680 QKC65339:QKC65680 QTY65339:QTY65680 RDU65339:RDU65680 RNQ65339:RNQ65680 RXM65339:RXM65680 SHI65339:SHI65680 SRE65339:SRE65680 TBA65339:TBA65680 TKW65339:TKW65680 TUS65339:TUS65680 UEO65339:UEO65680 UOK65339:UOK65680 UYG65339:UYG65680 VIC65339:VIC65680 VRY65339:VRY65680 WBU65339:WBU65680 WLQ65339:WLQ65680 WVM65339:WVM65680 RXM982843:RXM983184 JA130875:JA131216 SW130875:SW131216 ACS130875:ACS131216 AMO130875:AMO131216 AWK130875:AWK131216 BGG130875:BGG131216 BQC130875:BQC131216 BZY130875:BZY131216 CJU130875:CJU131216 CTQ130875:CTQ131216 DDM130875:DDM131216 DNI130875:DNI131216 DXE130875:DXE131216 EHA130875:EHA131216 EQW130875:EQW131216 FAS130875:FAS131216 FKO130875:FKO131216 FUK130875:FUK131216 GEG130875:GEG131216 GOC130875:GOC131216 GXY130875:GXY131216 HHU130875:HHU131216 HRQ130875:HRQ131216 IBM130875:IBM131216 ILI130875:ILI131216 IVE130875:IVE131216 JFA130875:JFA131216 JOW130875:JOW131216 JYS130875:JYS131216 KIO130875:KIO131216 KSK130875:KSK131216 LCG130875:LCG131216 LMC130875:LMC131216 LVY130875:LVY131216 MFU130875:MFU131216 MPQ130875:MPQ131216 MZM130875:MZM131216 NJI130875:NJI131216 NTE130875:NTE131216 ODA130875:ODA131216 OMW130875:OMW131216 OWS130875:OWS131216 PGO130875:PGO131216 PQK130875:PQK131216 QAG130875:QAG131216 QKC130875:QKC131216 QTY130875:QTY131216 RDU130875:RDU131216 RNQ130875:RNQ131216 RXM130875:RXM131216 SHI130875:SHI131216 SRE130875:SRE131216 TBA130875:TBA131216 TKW130875:TKW131216 TUS130875:TUS131216 UEO130875:UEO131216 UOK130875:UOK131216 UYG130875:UYG131216 VIC130875:VIC131216 VRY130875:VRY131216 WBU130875:WBU131216 WLQ130875:WLQ131216 WVM130875:WVM131216 SHI982843:SHI983184 JA196411:JA196752 SW196411:SW196752 ACS196411:ACS196752 AMO196411:AMO196752 AWK196411:AWK196752 BGG196411:BGG196752 BQC196411:BQC196752 BZY196411:BZY196752 CJU196411:CJU196752 CTQ196411:CTQ196752 DDM196411:DDM196752 DNI196411:DNI196752 DXE196411:DXE196752 EHA196411:EHA196752 EQW196411:EQW196752 FAS196411:FAS196752 FKO196411:FKO196752 FUK196411:FUK196752 GEG196411:GEG196752 GOC196411:GOC196752 GXY196411:GXY196752 HHU196411:HHU196752 HRQ196411:HRQ196752 IBM196411:IBM196752 ILI196411:ILI196752 IVE196411:IVE196752 JFA196411:JFA196752 JOW196411:JOW196752 JYS196411:JYS196752 KIO196411:KIO196752 KSK196411:KSK196752 LCG196411:LCG196752 LMC196411:LMC196752 LVY196411:LVY196752 MFU196411:MFU196752 MPQ196411:MPQ196752 MZM196411:MZM196752 NJI196411:NJI196752 NTE196411:NTE196752 ODA196411:ODA196752 OMW196411:OMW196752 OWS196411:OWS196752 PGO196411:PGO196752 PQK196411:PQK196752 QAG196411:QAG196752 QKC196411:QKC196752 QTY196411:QTY196752 RDU196411:RDU196752 RNQ196411:RNQ196752 RXM196411:RXM196752 SHI196411:SHI196752 SRE196411:SRE196752 TBA196411:TBA196752 TKW196411:TKW196752 TUS196411:TUS196752 UEO196411:UEO196752 UOK196411:UOK196752 UYG196411:UYG196752 VIC196411:VIC196752 VRY196411:VRY196752 WBU196411:WBU196752 WLQ196411:WLQ196752 WVM196411:WVM196752 SRE982843:SRE983184 JA261947:JA262288 SW261947:SW262288 ACS261947:ACS262288 AMO261947:AMO262288 AWK261947:AWK262288 BGG261947:BGG262288 BQC261947:BQC262288 BZY261947:BZY262288 CJU261947:CJU262288 CTQ261947:CTQ262288 DDM261947:DDM262288 DNI261947:DNI262288 DXE261947:DXE262288 EHA261947:EHA262288 EQW261947:EQW262288 FAS261947:FAS262288 FKO261947:FKO262288 FUK261947:FUK262288 GEG261947:GEG262288 GOC261947:GOC262288 GXY261947:GXY262288 HHU261947:HHU262288 HRQ261947:HRQ262288 IBM261947:IBM262288 ILI261947:ILI262288 IVE261947:IVE262288 JFA261947:JFA262288 JOW261947:JOW262288 JYS261947:JYS262288 KIO261947:KIO262288 KSK261947:KSK262288 LCG261947:LCG262288 LMC261947:LMC262288 LVY261947:LVY262288 MFU261947:MFU262288 MPQ261947:MPQ262288 MZM261947:MZM262288 NJI261947:NJI262288 NTE261947:NTE262288 ODA261947:ODA262288 OMW261947:OMW262288 OWS261947:OWS262288 PGO261947:PGO262288 PQK261947:PQK262288 QAG261947:QAG262288 QKC261947:QKC262288 QTY261947:QTY262288 RDU261947:RDU262288 RNQ261947:RNQ262288 RXM261947:RXM262288 SHI261947:SHI262288 SRE261947:SRE262288 TBA261947:TBA262288 TKW261947:TKW262288 TUS261947:TUS262288 UEO261947:UEO262288 UOK261947:UOK262288 UYG261947:UYG262288 VIC261947:VIC262288 VRY261947:VRY262288 WBU261947:WBU262288 WLQ261947:WLQ262288 WVM261947:WVM262288 TBA982843:TBA983184 JA327483:JA327824 SW327483:SW327824 ACS327483:ACS327824 AMO327483:AMO327824 AWK327483:AWK327824 BGG327483:BGG327824 BQC327483:BQC327824 BZY327483:BZY327824 CJU327483:CJU327824 CTQ327483:CTQ327824 DDM327483:DDM327824 DNI327483:DNI327824 DXE327483:DXE327824 EHA327483:EHA327824 EQW327483:EQW327824 FAS327483:FAS327824 FKO327483:FKO327824 FUK327483:FUK327824 GEG327483:GEG327824 GOC327483:GOC327824 GXY327483:GXY327824 HHU327483:HHU327824 HRQ327483:HRQ327824 IBM327483:IBM327824 ILI327483:ILI327824 IVE327483:IVE327824 JFA327483:JFA327824 JOW327483:JOW327824 JYS327483:JYS327824 KIO327483:KIO327824 KSK327483:KSK327824 LCG327483:LCG327824 LMC327483:LMC327824 LVY327483:LVY327824 MFU327483:MFU327824 MPQ327483:MPQ327824 MZM327483:MZM327824 NJI327483:NJI327824 NTE327483:NTE327824 ODA327483:ODA327824 OMW327483:OMW327824 OWS327483:OWS327824 PGO327483:PGO327824 PQK327483:PQK327824 QAG327483:QAG327824 QKC327483:QKC327824 QTY327483:QTY327824 RDU327483:RDU327824 RNQ327483:RNQ327824 RXM327483:RXM327824 SHI327483:SHI327824 SRE327483:SRE327824 TBA327483:TBA327824 TKW327483:TKW327824 TUS327483:TUS327824 UEO327483:UEO327824 UOK327483:UOK327824 UYG327483:UYG327824 VIC327483:VIC327824 VRY327483:VRY327824 WBU327483:WBU327824 WLQ327483:WLQ327824 WVM327483:WVM327824 TKW982843:TKW983184 JA393019:JA393360 SW393019:SW393360 ACS393019:ACS393360 AMO393019:AMO393360 AWK393019:AWK393360 BGG393019:BGG393360 BQC393019:BQC393360 BZY393019:BZY393360 CJU393019:CJU393360 CTQ393019:CTQ393360 DDM393019:DDM393360 DNI393019:DNI393360 DXE393019:DXE393360 EHA393019:EHA393360 EQW393019:EQW393360 FAS393019:FAS393360 FKO393019:FKO393360 FUK393019:FUK393360 GEG393019:GEG393360 GOC393019:GOC393360 GXY393019:GXY393360 HHU393019:HHU393360 HRQ393019:HRQ393360 IBM393019:IBM393360 ILI393019:ILI393360 IVE393019:IVE393360 JFA393019:JFA393360 JOW393019:JOW393360 JYS393019:JYS393360 KIO393019:KIO393360 KSK393019:KSK393360 LCG393019:LCG393360 LMC393019:LMC393360 LVY393019:LVY393360 MFU393019:MFU393360 MPQ393019:MPQ393360 MZM393019:MZM393360 NJI393019:NJI393360 NTE393019:NTE393360 ODA393019:ODA393360 OMW393019:OMW393360 OWS393019:OWS393360 PGO393019:PGO393360 PQK393019:PQK393360 QAG393019:QAG393360 QKC393019:QKC393360 QTY393019:QTY393360 RDU393019:RDU393360 RNQ393019:RNQ393360 RXM393019:RXM393360 SHI393019:SHI393360 SRE393019:SRE393360 TBA393019:TBA393360 TKW393019:TKW393360 TUS393019:TUS393360 UEO393019:UEO393360 UOK393019:UOK393360 UYG393019:UYG393360 VIC393019:VIC393360 VRY393019:VRY393360 WBU393019:WBU393360 WLQ393019:WLQ393360 WVM393019:WVM393360 TUS982843:TUS983184 JA458555:JA458896 SW458555:SW458896 ACS458555:ACS458896 AMO458555:AMO458896 AWK458555:AWK458896 BGG458555:BGG458896 BQC458555:BQC458896 BZY458555:BZY458896 CJU458555:CJU458896 CTQ458555:CTQ458896 DDM458555:DDM458896 DNI458555:DNI458896 DXE458555:DXE458896 EHA458555:EHA458896 EQW458555:EQW458896 FAS458555:FAS458896 FKO458555:FKO458896 FUK458555:FUK458896 GEG458555:GEG458896 GOC458555:GOC458896 GXY458555:GXY458896 HHU458555:HHU458896 HRQ458555:HRQ458896 IBM458555:IBM458896 ILI458555:ILI458896 IVE458555:IVE458896 JFA458555:JFA458896 JOW458555:JOW458896 JYS458555:JYS458896 KIO458555:KIO458896 KSK458555:KSK458896 LCG458555:LCG458896 LMC458555:LMC458896 LVY458555:LVY458896 MFU458555:MFU458896 MPQ458555:MPQ458896 MZM458555:MZM458896 NJI458555:NJI458896 NTE458555:NTE458896 ODA458555:ODA458896 OMW458555:OMW458896 OWS458555:OWS458896 PGO458555:PGO458896 PQK458555:PQK458896 QAG458555:QAG458896 QKC458555:QKC458896 QTY458555:QTY458896 RDU458555:RDU458896 RNQ458555:RNQ458896 RXM458555:RXM458896 SHI458555:SHI458896 SRE458555:SRE458896 TBA458555:TBA458896 TKW458555:TKW458896 TUS458555:TUS458896 UEO458555:UEO458896 UOK458555:UOK458896 UYG458555:UYG458896 VIC458555:VIC458896 VRY458555:VRY458896 WBU458555:WBU458896 WLQ458555:WLQ458896 WVM458555:WVM458896 UEO982843:UEO983184 JA524091:JA524432 SW524091:SW524432 ACS524091:ACS524432 AMO524091:AMO524432 AWK524091:AWK524432 BGG524091:BGG524432 BQC524091:BQC524432 BZY524091:BZY524432 CJU524091:CJU524432 CTQ524091:CTQ524432 DDM524091:DDM524432 DNI524091:DNI524432 DXE524091:DXE524432 EHA524091:EHA524432 EQW524091:EQW524432 FAS524091:FAS524432 FKO524091:FKO524432 FUK524091:FUK524432 GEG524091:GEG524432 GOC524091:GOC524432 GXY524091:GXY524432 HHU524091:HHU524432 HRQ524091:HRQ524432 IBM524091:IBM524432 ILI524091:ILI524432 IVE524091:IVE524432 JFA524091:JFA524432 JOW524091:JOW524432 JYS524091:JYS524432 KIO524091:KIO524432 KSK524091:KSK524432 LCG524091:LCG524432 LMC524091:LMC524432 LVY524091:LVY524432 MFU524091:MFU524432 MPQ524091:MPQ524432 MZM524091:MZM524432 NJI524091:NJI524432 NTE524091:NTE524432 ODA524091:ODA524432 OMW524091:OMW524432 OWS524091:OWS524432 PGO524091:PGO524432 PQK524091:PQK524432 QAG524091:QAG524432 QKC524091:QKC524432 QTY524091:QTY524432 RDU524091:RDU524432 RNQ524091:RNQ524432 RXM524091:RXM524432 SHI524091:SHI524432 SRE524091:SRE524432 TBA524091:TBA524432 TKW524091:TKW524432 TUS524091:TUS524432 UEO524091:UEO524432 UOK524091:UOK524432 UYG524091:UYG524432 VIC524091:VIC524432 VRY524091:VRY524432 WBU524091:WBU524432 WLQ524091:WLQ524432 WVM524091:WVM524432 UOK982843:UOK983184 JA589627:JA589968 SW589627:SW589968 ACS589627:ACS589968 AMO589627:AMO589968 AWK589627:AWK589968 BGG589627:BGG589968 BQC589627:BQC589968 BZY589627:BZY589968 CJU589627:CJU589968 CTQ589627:CTQ589968 DDM589627:DDM589968 DNI589627:DNI589968 DXE589627:DXE589968 EHA589627:EHA589968 EQW589627:EQW589968 FAS589627:FAS589968 FKO589627:FKO589968 FUK589627:FUK589968 GEG589627:GEG589968 GOC589627:GOC589968 GXY589627:GXY589968 HHU589627:HHU589968 HRQ589627:HRQ589968 IBM589627:IBM589968 ILI589627:ILI589968 IVE589627:IVE589968 JFA589627:JFA589968 JOW589627:JOW589968 JYS589627:JYS589968 KIO589627:KIO589968 KSK589627:KSK589968 LCG589627:LCG589968 LMC589627:LMC589968 LVY589627:LVY589968 MFU589627:MFU589968 MPQ589627:MPQ589968 MZM589627:MZM589968 NJI589627:NJI589968 NTE589627:NTE589968 ODA589627:ODA589968 OMW589627:OMW589968 OWS589627:OWS589968 PGO589627:PGO589968 PQK589627:PQK589968 QAG589627:QAG589968 QKC589627:QKC589968 QTY589627:QTY589968 RDU589627:RDU589968 RNQ589627:RNQ589968 RXM589627:RXM589968 SHI589627:SHI589968 SRE589627:SRE589968 TBA589627:TBA589968 TKW589627:TKW589968 TUS589627:TUS589968 UEO589627:UEO589968 UOK589627:UOK589968 UYG589627:UYG589968 VIC589627:VIC589968 VRY589627:VRY589968 WBU589627:WBU589968 WLQ589627:WLQ589968 WVM589627:WVM589968 UYG982843:UYG983184 JA655163:JA655504 SW655163:SW655504 ACS655163:ACS655504 AMO655163:AMO655504 AWK655163:AWK655504 BGG655163:BGG655504 BQC655163:BQC655504 BZY655163:BZY655504 CJU655163:CJU655504 CTQ655163:CTQ655504 DDM655163:DDM655504 DNI655163:DNI655504 DXE655163:DXE655504 EHA655163:EHA655504 EQW655163:EQW655504 FAS655163:FAS655504 FKO655163:FKO655504 FUK655163:FUK655504 GEG655163:GEG655504 GOC655163:GOC655504 GXY655163:GXY655504 HHU655163:HHU655504 HRQ655163:HRQ655504 IBM655163:IBM655504 ILI655163:ILI655504 IVE655163:IVE655504 JFA655163:JFA655504 JOW655163:JOW655504 JYS655163:JYS655504 KIO655163:KIO655504 KSK655163:KSK655504 LCG655163:LCG655504 LMC655163:LMC655504 LVY655163:LVY655504 MFU655163:MFU655504 MPQ655163:MPQ655504 MZM655163:MZM655504 NJI655163:NJI655504 NTE655163:NTE655504 ODA655163:ODA655504 OMW655163:OMW655504 OWS655163:OWS655504 PGO655163:PGO655504 PQK655163:PQK655504 QAG655163:QAG655504 QKC655163:QKC655504 QTY655163:QTY655504 RDU655163:RDU655504 RNQ655163:RNQ655504 RXM655163:RXM655504 SHI655163:SHI655504 SRE655163:SRE655504 TBA655163:TBA655504 TKW655163:TKW655504 TUS655163:TUS655504 UEO655163:UEO655504 UOK655163:UOK655504 UYG655163:UYG655504 VIC655163:VIC655504 VRY655163:VRY655504 WBU655163:WBU655504 WLQ655163:WLQ655504 WVM655163:WVM655504 VIC982843:VIC983184 JA720699:JA721040 SW720699:SW721040 ACS720699:ACS721040 AMO720699:AMO721040 AWK720699:AWK721040 BGG720699:BGG721040 BQC720699:BQC721040 BZY720699:BZY721040 CJU720699:CJU721040 CTQ720699:CTQ721040 DDM720699:DDM721040 DNI720699:DNI721040 DXE720699:DXE721040 EHA720699:EHA721040 EQW720699:EQW721040 FAS720699:FAS721040 FKO720699:FKO721040 FUK720699:FUK721040 GEG720699:GEG721040 GOC720699:GOC721040 GXY720699:GXY721040 HHU720699:HHU721040 HRQ720699:HRQ721040 IBM720699:IBM721040 ILI720699:ILI721040 IVE720699:IVE721040 JFA720699:JFA721040 JOW720699:JOW721040 JYS720699:JYS721040 KIO720699:KIO721040 KSK720699:KSK721040 LCG720699:LCG721040 LMC720699:LMC721040 LVY720699:LVY721040 MFU720699:MFU721040 MPQ720699:MPQ721040 MZM720699:MZM721040 NJI720699:NJI721040 NTE720699:NTE721040 ODA720699:ODA721040 OMW720699:OMW721040 OWS720699:OWS721040 PGO720699:PGO721040 PQK720699:PQK721040 QAG720699:QAG721040 QKC720699:QKC721040 QTY720699:QTY721040 RDU720699:RDU721040 RNQ720699:RNQ721040 RXM720699:RXM721040 SHI720699:SHI721040 SRE720699:SRE721040 TBA720699:TBA721040 TKW720699:TKW721040 TUS720699:TUS721040 UEO720699:UEO721040 UOK720699:UOK721040 UYG720699:UYG721040 VIC720699:VIC721040 VRY720699:VRY721040 WBU720699:WBU721040 WLQ720699:WLQ721040 WVM720699:WVM721040 VRY982843:VRY983184 JA786235:JA786576 SW786235:SW786576 ACS786235:ACS786576 AMO786235:AMO786576 AWK786235:AWK786576 BGG786235:BGG786576 BQC786235:BQC786576 BZY786235:BZY786576 CJU786235:CJU786576 CTQ786235:CTQ786576 DDM786235:DDM786576 DNI786235:DNI786576 DXE786235:DXE786576 EHA786235:EHA786576 EQW786235:EQW786576 FAS786235:FAS786576 FKO786235:FKO786576 FUK786235:FUK786576 GEG786235:GEG786576 GOC786235:GOC786576 GXY786235:GXY786576 HHU786235:HHU786576 HRQ786235:HRQ786576 IBM786235:IBM786576 ILI786235:ILI786576 IVE786235:IVE786576 JFA786235:JFA786576 JOW786235:JOW786576 JYS786235:JYS786576 KIO786235:KIO786576 KSK786235:KSK786576 LCG786235:LCG786576 LMC786235:LMC786576 LVY786235:LVY786576 MFU786235:MFU786576 MPQ786235:MPQ786576 MZM786235:MZM786576 NJI786235:NJI786576 NTE786235:NTE786576 ODA786235:ODA786576 OMW786235:OMW786576 OWS786235:OWS786576 PGO786235:PGO786576 PQK786235:PQK786576 QAG786235:QAG786576 QKC786235:QKC786576 QTY786235:QTY786576 RDU786235:RDU786576 RNQ786235:RNQ786576 RXM786235:RXM786576 SHI786235:SHI786576 SRE786235:SRE786576 TBA786235:TBA786576 TKW786235:TKW786576 TUS786235:TUS786576 UEO786235:UEO786576 UOK786235:UOK786576 UYG786235:UYG786576 VIC786235:VIC786576 VRY786235:VRY786576 WBU786235:WBU786576 WLQ786235:WLQ786576 WVM786235:WVM786576 WBU982843:WBU983184 JA851771:JA852112 SW851771:SW852112 ACS851771:ACS852112 AMO851771:AMO852112 AWK851771:AWK852112 BGG851771:BGG852112 BQC851771:BQC852112 BZY851771:BZY852112 CJU851771:CJU852112 CTQ851771:CTQ852112 DDM851771:DDM852112 DNI851771:DNI852112 DXE851771:DXE852112 EHA851771:EHA852112 EQW851771:EQW852112 FAS851771:FAS852112 FKO851771:FKO852112 FUK851771:FUK852112 GEG851771:GEG852112 GOC851771:GOC852112 GXY851771:GXY852112 HHU851771:HHU852112 HRQ851771:HRQ852112 IBM851771:IBM852112 ILI851771:ILI852112 IVE851771:IVE852112 JFA851771:JFA852112 JOW851771:JOW852112 JYS851771:JYS852112 KIO851771:KIO852112 KSK851771:KSK852112 LCG851771:LCG852112 LMC851771:LMC852112 LVY851771:LVY852112 MFU851771:MFU852112 MPQ851771:MPQ852112 MZM851771:MZM852112 NJI851771:NJI852112 NTE851771:NTE852112 ODA851771:ODA852112 OMW851771:OMW852112 OWS851771:OWS852112 PGO851771:PGO852112 PQK851771:PQK852112 QAG851771:QAG852112 QKC851771:QKC852112 QTY851771:QTY852112 RDU851771:RDU852112 RNQ851771:RNQ852112 RXM851771:RXM852112 SHI851771:SHI852112 SRE851771:SRE852112 TBA851771:TBA852112 TKW851771:TKW852112 TUS851771:TUS852112 UEO851771:UEO852112 UOK851771:UOK852112 UYG851771:UYG852112 VIC851771:VIC852112 VRY851771:VRY852112 WBU851771:WBU852112 WLQ851771:WLQ852112 WVM851771:WVM852112 WLQ982843:WLQ983184 JA917307:JA917648 SW917307:SW917648 ACS917307:ACS917648 AMO917307:AMO917648 AWK917307:AWK917648 BGG917307:BGG917648 BQC917307:BQC917648 BZY917307:BZY917648 CJU917307:CJU917648 CTQ917307:CTQ917648 DDM917307:DDM917648 DNI917307:DNI917648 DXE917307:DXE917648 EHA917307:EHA917648 EQW917307:EQW917648 FAS917307:FAS917648 FKO917307:FKO917648 FUK917307:FUK917648 GEG917307:GEG917648 GOC917307:GOC917648 GXY917307:GXY917648 HHU917307:HHU917648 HRQ917307:HRQ917648 IBM917307:IBM917648 ILI917307:ILI917648 IVE917307:IVE917648 JFA917307:JFA917648 JOW917307:JOW917648 JYS917307:JYS917648 KIO917307:KIO917648 KSK917307:KSK917648 LCG917307:LCG917648 LMC917307:LMC917648 LVY917307:LVY917648 MFU917307:MFU917648 MPQ917307:MPQ917648 MZM917307:MZM917648 NJI917307:NJI917648 NTE917307:NTE917648 ODA917307:ODA917648 OMW917307:OMW917648 OWS917307:OWS917648 PGO917307:PGO917648 PQK917307:PQK917648 QAG917307:QAG917648 QKC917307:QKC917648 QTY917307:QTY917648 RDU917307:RDU917648 RNQ917307:RNQ917648 RXM917307:RXM917648 SHI917307:SHI917648 SRE917307:SRE917648 TBA917307:TBA917648 TKW917307:TKW917648 TUS917307:TUS917648 UEO917307:UEO917648 UOK917307:UOK917648 UYG917307:UYG917648 VIC917307:VIC917648 VRY917307:VRY917648 WBU917307:WBU917648 WLQ917307:WLQ917648 WVM917307:WVM917648 WVM982843:WVM983184 JA982843:JA983184 SW982843:SW983184 ACS982843:ACS983184 AMO982843:AMO983184 AWK982843:AWK983184 BGG982843:BGG983184 BQC982843:BQC983184 BZY982843:BZY983184 CJU982843:CJU983184 CTQ982843:CTQ983184 DDM982843:DDM983184 DNI982843:DNI983184 DXE982843:DXE983184 EHA982843:EHA983184 EQW982843:EQW983184 FAS982843:FAS983184 FKO982843:FKO983184 FUK982843:FUK983184 GEG982843:GEG983184 GOC982843:GOC983184 GXY982843:GXY983184 HHU982843:HHU983184 HRQ982843:HRQ983184 IBM982843:IBM983184 ILI982843:ILI983184 IVE982843:IVE983184 JFA982843:JFA983184 JOW982843:JOW983184 JYS982843:JYS983184 KIO982843:KIO983184 KSK982843:KSK983184 LCG982843:LCG983184 LMC982843:LMC983184 LVY982843:LVY983184 MFU982843:MFU983184 MPQ982843:MPQ983184 MZM982843:MZM983184 NJI982843:NJI983184 NTE982843:NTE983184 ODA982843:ODA983184 OMW982843:OMW983184 OWS982843:OWS983184 PGO982843:PGO983184 PQK982843:PQK983184 QAG982843:QAG983184 QKC982843:QKC983184 QTY982843:QTY983184" xr:uid="{00000000-0002-0000-0100-000000000000}">
      <formula1>STRUTTURE_SRSR24H</formula1>
    </dataValidation>
    <dataValidation type="list" allowBlank="1" showInputMessage="1" showErrorMessage="1" sqref="RED982843:RED983184 JJ7:JJ150 TF7:TF150 ADB7:ADB150 AMX7:AMX150 AWT7:AWT150 BGP7:BGP150 BQL7:BQL150 CAH7:CAH150 CKD7:CKD150 CTZ7:CTZ150 DDV7:DDV150 DNR7:DNR150 DXN7:DXN150 EHJ7:EHJ150 ERF7:ERF150 FBB7:FBB150 FKX7:FKX150 FUT7:FUT150 GEP7:GEP150 GOL7:GOL150 GYH7:GYH150 HID7:HID150 HRZ7:HRZ150 IBV7:IBV150 ILR7:ILR150 IVN7:IVN150 JFJ7:JFJ150 JPF7:JPF150 JZB7:JZB150 KIX7:KIX150 KST7:KST150 LCP7:LCP150 LML7:LML150 LWH7:LWH150 MGD7:MGD150 MPZ7:MPZ150 MZV7:MZV150 NJR7:NJR150 NTN7:NTN150 ODJ7:ODJ150 ONF7:ONF150 OXB7:OXB150 PGX7:PGX150 PQT7:PQT150 QAP7:QAP150 QKL7:QKL150 QUH7:QUH150 RED7:RED150 RNZ7:RNZ150 RXV7:RXV150 SHR7:SHR150 SRN7:SRN150 TBJ7:TBJ150 TLF7:TLF150 TVB7:TVB150 UEX7:UEX150 UOT7:UOT150 UYP7:UYP150 VIL7:VIL150 VSH7:VSH150 WCD7:WCD150 WLZ7:WLZ150 WVV7:WVV150 RNZ982843:RNZ983184 JJ65339:JJ65680 TF65339:TF65680 ADB65339:ADB65680 AMX65339:AMX65680 AWT65339:AWT65680 BGP65339:BGP65680 BQL65339:BQL65680 CAH65339:CAH65680 CKD65339:CKD65680 CTZ65339:CTZ65680 DDV65339:DDV65680 DNR65339:DNR65680 DXN65339:DXN65680 EHJ65339:EHJ65680 ERF65339:ERF65680 FBB65339:FBB65680 FKX65339:FKX65680 FUT65339:FUT65680 GEP65339:GEP65680 GOL65339:GOL65680 GYH65339:GYH65680 HID65339:HID65680 HRZ65339:HRZ65680 IBV65339:IBV65680 ILR65339:ILR65680 IVN65339:IVN65680 JFJ65339:JFJ65680 JPF65339:JPF65680 JZB65339:JZB65680 KIX65339:KIX65680 KST65339:KST65680 LCP65339:LCP65680 LML65339:LML65680 LWH65339:LWH65680 MGD65339:MGD65680 MPZ65339:MPZ65680 MZV65339:MZV65680 NJR65339:NJR65680 NTN65339:NTN65680 ODJ65339:ODJ65680 ONF65339:ONF65680 OXB65339:OXB65680 PGX65339:PGX65680 PQT65339:PQT65680 QAP65339:QAP65680 QKL65339:QKL65680 QUH65339:QUH65680 RED65339:RED65680 RNZ65339:RNZ65680 RXV65339:RXV65680 SHR65339:SHR65680 SRN65339:SRN65680 TBJ65339:TBJ65680 TLF65339:TLF65680 TVB65339:TVB65680 UEX65339:UEX65680 UOT65339:UOT65680 UYP65339:UYP65680 VIL65339:VIL65680 VSH65339:VSH65680 WCD65339:WCD65680 WLZ65339:WLZ65680 WVV65339:WVV65680 RXV982843:RXV983184 JJ130875:JJ131216 TF130875:TF131216 ADB130875:ADB131216 AMX130875:AMX131216 AWT130875:AWT131216 BGP130875:BGP131216 BQL130875:BQL131216 CAH130875:CAH131216 CKD130875:CKD131216 CTZ130875:CTZ131216 DDV130875:DDV131216 DNR130875:DNR131216 DXN130875:DXN131216 EHJ130875:EHJ131216 ERF130875:ERF131216 FBB130875:FBB131216 FKX130875:FKX131216 FUT130875:FUT131216 GEP130875:GEP131216 GOL130875:GOL131216 GYH130875:GYH131216 HID130875:HID131216 HRZ130875:HRZ131216 IBV130875:IBV131216 ILR130875:ILR131216 IVN130875:IVN131216 JFJ130875:JFJ131216 JPF130875:JPF131216 JZB130875:JZB131216 KIX130875:KIX131216 KST130875:KST131216 LCP130875:LCP131216 LML130875:LML131216 LWH130875:LWH131216 MGD130875:MGD131216 MPZ130875:MPZ131216 MZV130875:MZV131216 NJR130875:NJR131216 NTN130875:NTN131216 ODJ130875:ODJ131216 ONF130875:ONF131216 OXB130875:OXB131216 PGX130875:PGX131216 PQT130875:PQT131216 QAP130875:QAP131216 QKL130875:QKL131216 QUH130875:QUH131216 RED130875:RED131216 RNZ130875:RNZ131216 RXV130875:RXV131216 SHR130875:SHR131216 SRN130875:SRN131216 TBJ130875:TBJ131216 TLF130875:TLF131216 TVB130875:TVB131216 UEX130875:UEX131216 UOT130875:UOT131216 UYP130875:UYP131216 VIL130875:VIL131216 VSH130875:VSH131216 WCD130875:WCD131216 WLZ130875:WLZ131216 WVV130875:WVV131216 SHR982843:SHR983184 JJ196411:JJ196752 TF196411:TF196752 ADB196411:ADB196752 AMX196411:AMX196752 AWT196411:AWT196752 BGP196411:BGP196752 BQL196411:BQL196752 CAH196411:CAH196752 CKD196411:CKD196752 CTZ196411:CTZ196752 DDV196411:DDV196752 DNR196411:DNR196752 DXN196411:DXN196752 EHJ196411:EHJ196752 ERF196411:ERF196752 FBB196411:FBB196752 FKX196411:FKX196752 FUT196411:FUT196752 GEP196411:GEP196752 GOL196411:GOL196752 GYH196411:GYH196752 HID196411:HID196752 HRZ196411:HRZ196752 IBV196411:IBV196752 ILR196411:ILR196752 IVN196411:IVN196752 JFJ196411:JFJ196752 JPF196411:JPF196752 JZB196411:JZB196752 KIX196411:KIX196752 KST196411:KST196752 LCP196411:LCP196752 LML196411:LML196752 LWH196411:LWH196752 MGD196411:MGD196752 MPZ196411:MPZ196752 MZV196411:MZV196752 NJR196411:NJR196752 NTN196411:NTN196752 ODJ196411:ODJ196752 ONF196411:ONF196752 OXB196411:OXB196752 PGX196411:PGX196752 PQT196411:PQT196752 QAP196411:QAP196752 QKL196411:QKL196752 QUH196411:QUH196752 RED196411:RED196752 RNZ196411:RNZ196752 RXV196411:RXV196752 SHR196411:SHR196752 SRN196411:SRN196752 TBJ196411:TBJ196752 TLF196411:TLF196752 TVB196411:TVB196752 UEX196411:UEX196752 UOT196411:UOT196752 UYP196411:UYP196752 VIL196411:VIL196752 VSH196411:VSH196752 WCD196411:WCD196752 WLZ196411:WLZ196752 WVV196411:WVV196752 SRN982843:SRN983184 JJ261947:JJ262288 TF261947:TF262288 ADB261947:ADB262288 AMX261947:AMX262288 AWT261947:AWT262288 BGP261947:BGP262288 BQL261947:BQL262288 CAH261947:CAH262288 CKD261947:CKD262288 CTZ261947:CTZ262288 DDV261947:DDV262288 DNR261947:DNR262288 DXN261947:DXN262288 EHJ261947:EHJ262288 ERF261947:ERF262288 FBB261947:FBB262288 FKX261947:FKX262288 FUT261947:FUT262288 GEP261947:GEP262288 GOL261947:GOL262288 GYH261947:GYH262288 HID261947:HID262288 HRZ261947:HRZ262288 IBV261947:IBV262288 ILR261947:ILR262288 IVN261947:IVN262288 JFJ261947:JFJ262288 JPF261947:JPF262288 JZB261947:JZB262288 KIX261947:KIX262288 KST261947:KST262288 LCP261947:LCP262288 LML261947:LML262288 LWH261947:LWH262288 MGD261947:MGD262288 MPZ261947:MPZ262288 MZV261947:MZV262288 NJR261947:NJR262288 NTN261947:NTN262288 ODJ261947:ODJ262288 ONF261947:ONF262288 OXB261947:OXB262288 PGX261947:PGX262288 PQT261947:PQT262288 QAP261947:QAP262288 QKL261947:QKL262288 QUH261947:QUH262288 RED261947:RED262288 RNZ261947:RNZ262288 RXV261947:RXV262288 SHR261947:SHR262288 SRN261947:SRN262288 TBJ261947:TBJ262288 TLF261947:TLF262288 TVB261947:TVB262288 UEX261947:UEX262288 UOT261947:UOT262288 UYP261947:UYP262288 VIL261947:VIL262288 VSH261947:VSH262288 WCD261947:WCD262288 WLZ261947:WLZ262288 WVV261947:WVV262288 TBJ982843:TBJ983184 JJ327483:JJ327824 TF327483:TF327824 ADB327483:ADB327824 AMX327483:AMX327824 AWT327483:AWT327824 BGP327483:BGP327824 BQL327483:BQL327824 CAH327483:CAH327824 CKD327483:CKD327824 CTZ327483:CTZ327824 DDV327483:DDV327824 DNR327483:DNR327824 DXN327483:DXN327824 EHJ327483:EHJ327824 ERF327483:ERF327824 FBB327483:FBB327824 FKX327483:FKX327824 FUT327483:FUT327824 GEP327483:GEP327824 GOL327483:GOL327824 GYH327483:GYH327824 HID327483:HID327824 HRZ327483:HRZ327824 IBV327483:IBV327824 ILR327483:ILR327824 IVN327483:IVN327824 JFJ327483:JFJ327824 JPF327483:JPF327824 JZB327483:JZB327824 KIX327483:KIX327824 KST327483:KST327824 LCP327483:LCP327824 LML327483:LML327824 LWH327483:LWH327824 MGD327483:MGD327824 MPZ327483:MPZ327824 MZV327483:MZV327824 NJR327483:NJR327824 NTN327483:NTN327824 ODJ327483:ODJ327824 ONF327483:ONF327824 OXB327483:OXB327824 PGX327483:PGX327824 PQT327483:PQT327824 QAP327483:QAP327824 QKL327483:QKL327824 QUH327483:QUH327824 RED327483:RED327824 RNZ327483:RNZ327824 RXV327483:RXV327824 SHR327483:SHR327824 SRN327483:SRN327824 TBJ327483:TBJ327824 TLF327483:TLF327824 TVB327483:TVB327824 UEX327483:UEX327824 UOT327483:UOT327824 UYP327483:UYP327824 VIL327483:VIL327824 VSH327483:VSH327824 WCD327483:WCD327824 WLZ327483:WLZ327824 WVV327483:WVV327824 TLF982843:TLF983184 JJ393019:JJ393360 TF393019:TF393360 ADB393019:ADB393360 AMX393019:AMX393360 AWT393019:AWT393360 BGP393019:BGP393360 BQL393019:BQL393360 CAH393019:CAH393360 CKD393019:CKD393360 CTZ393019:CTZ393360 DDV393019:DDV393360 DNR393019:DNR393360 DXN393019:DXN393360 EHJ393019:EHJ393360 ERF393019:ERF393360 FBB393019:FBB393360 FKX393019:FKX393360 FUT393019:FUT393360 GEP393019:GEP393360 GOL393019:GOL393360 GYH393019:GYH393360 HID393019:HID393360 HRZ393019:HRZ393360 IBV393019:IBV393360 ILR393019:ILR393360 IVN393019:IVN393360 JFJ393019:JFJ393360 JPF393019:JPF393360 JZB393019:JZB393360 KIX393019:KIX393360 KST393019:KST393360 LCP393019:LCP393360 LML393019:LML393360 LWH393019:LWH393360 MGD393019:MGD393360 MPZ393019:MPZ393360 MZV393019:MZV393360 NJR393019:NJR393360 NTN393019:NTN393360 ODJ393019:ODJ393360 ONF393019:ONF393360 OXB393019:OXB393360 PGX393019:PGX393360 PQT393019:PQT393360 QAP393019:QAP393360 QKL393019:QKL393360 QUH393019:QUH393360 RED393019:RED393360 RNZ393019:RNZ393360 RXV393019:RXV393360 SHR393019:SHR393360 SRN393019:SRN393360 TBJ393019:TBJ393360 TLF393019:TLF393360 TVB393019:TVB393360 UEX393019:UEX393360 UOT393019:UOT393360 UYP393019:UYP393360 VIL393019:VIL393360 VSH393019:VSH393360 WCD393019:WCD393360 WLZ393019:WLZ393360 WVV393019:WVV393360 TVB982843:TVB983184 JJ458555:JJ458896 TF458555:TF458896 ADB458555:ADB458896 AMX458555:AMX458896 AWT458555:AWT458896 BGP458555:BGP458896 BQL458555:BQL458896 CAH458555:CAH458896 CKD458555:CKD458896 CTZ458555:CTZ458896 DDV458555:DDV458896 DNR458555:DNR458896 DXN458555:DXN458896 EHJ458555:EHJ458896 ERF458555:ERF458896 FBB458555:FBB458896 FKX458555:FKX458896 FUT458555:FUT458896 GEP458555:GEP458896 GOL458555:GOL458896 GYH458555:GYH458896 HID458555:HID458896 HRZ458555:HRZ458896 IBV458555:IBV458896 ILR458555:ILR458896 IVN458555:IVN458896 JFJ458555:JFJ458896 JPF458555:JPF458896 JZB458555:JZB458896 KIX458555:KIX458896 KST458555:KST458896 LCP458555:LCP458896 LML458555:LML458896 LWH458555:LWH458896 MGD458555:MGD458896 MPZ458555:MPZ458896 MZV458555:MZV458896 NJR458555:NJR458896 NTN458555:NTN458896 ODJ458555:ODJ458896 ONF458555:ONF458896 OXB458555:OXB458896 PGX458555:PGX458896 PQT458555:PQT458896 QAP458555:QAP458896 QKL458555:QKL458896 QUH458555:QUH458896 RED458555:RED458896 RNZ458555:RNZ458896 RXV458555:RXV458896 SHR458555:SHR458896 SRN458555:SRN458896 TBJ458555:TBJ458896 TLF458555:TLF458896 TVB458555:TVB458896 UEX458555:UEX458896 UOT458555:UOT458896 UYP458555:UYP458896 VIL458555:VIL458896 VSH458555:VSH458896 WCD458555:WCD458896 WLZ458555:WLZ458896 WVV458555:WVV458896 UEX982843:UEX983184 JJ524091:JJ524432 TF524091:TF524432 ADB524091:ADB524432 AMX524091:AMX524432 AWT524091:AWT524432 BGP524091:BGP524432 BQL524091:BQL524432 CAH524091:CAH524432 CKD524091:CKD524432 CTZ524091:CTZ524432 DDV524091:DDV524432 DNR524091:DNR524432 DXN524091:DXN524432 EHJ524091:EHJ524432 ERF524091:ERF524432 FBB524091:FBB524432 FKX524091:FKX524432 FUT524091:FUT524432 GEP524091:GEP524432 GOL524091:GOL524432 GYH524091:GYH524432 HID524091:HID524432 HRZ524091:HRZ524432 IBV524091:IBV524432 ILR524091:ILR524432 IVN524091:IVN524432 JFJ524091:JFJ524432 JPF524091:JPF524432 JZB524091:JZB524432 KIX524091:KIX524432 KST524091:KST524432 LCP524091:LCP524432 LML524091:LML524432 LWH524091:LWH524432 MGD524091:MGD524432 MPZ524091:MPZ524432 MZV524091:MZV524432 NJR524091:NJR524432 NTN524091:NTN524432 ODJ524091:ODJ524432 ONF524091:ONF524432 OXB524091:OXB524432 PGX524091:PGX524432 PQT524091:PQT524432 QAP524091:QAP524432 QKL524091:QKL524432 QUH524091:QUH524432 RED524091:RED524432 RNZ524091:RNZ524432 RXV524091:RXV524432 SHR524091:SHR524432 SRN524091:SRN524432 TBJ524091:TBJ524432 TLF524091:TLF524432 TVB524091:TVB524432 UEX524091:UEX524432 UOT524091:UOT524432 UYP524091:UYP524432 VIL524091:VIL524432 VSH524091:VSH524432 WCD524091:WCD524432 WLZ524091:WLZ524432 WVV524091:WVV524432 UOT982843:UOT983184 JJ589627:JJ589968 TF589627:TF589968 ADB589627:ADB589968 AMX589627:AMX589968 AWT589627:AWT589968 BGP589627:BGP589968 BQL589627:BQL589968 CAH589627:CAH589968 CKD589627:CKD589968 CTZ589627:CTZ589968 DDV589627:DDV589968 DNR589627:DNR589968 DXN589627:DXN589968 EHJ589627:EHJ589968 ERF589627:ERF589968 FBB589627:FBB589968 FKX589627:FKX589968 FUT589627:FUT589968 GEP589627:GEP589968 GOL589627:GOL589968 GYH589627:GYH589968 HID589627:HID589968 HRZ589627:HRZ589968 IBV589627:IBV589968 ILR589627:ILR589968 IVN589627:IVN589968 JFJ589627:JFJ589968 JPF589627:JPF589968 JZB589627:JZB589968 KIX589627:KIX589968 KST589627:KST589968 LCP589627:LCP589968 LML589627:LML589968 LWH589627:LWH589968 MGD589627:MGD589968 MPZ589627:MPZ589968 MZV589627:MZV589968 NJR589627:NJR589968 NTN589627:NTN589968 ODJ589627:ODJ589968 ONF589627:ONF589968 OXB589627:OXB589968 PGX589627:PGX589968 PQT589627:PQT589968 QAP589627:QAP589968 QKL589627:QKL589968 QUH589627:QUH589968 RED589627:RED589968 RNZ589627:RNZ589968 RXV589627:RXV589968 SHR589627:SHR589968 SRN589627:SRN589968 TBJ589627:TBJ589968 TLF589627:TLF589968 TVB589627:TVB589968 UEX589627:UEX589968 UOT589627:UOT589968 UYP589627:UYP589968 VIL589627:VIL589968 VSH589627:VSH589968 WCD589627:WCD589968 WLZ589627:WLZ589968 WVV589627:WVV589968 UYP982843:UYP983184 JJ655163:JJ655504 TF655163:TF655504 ADB655163:ADB655504 AMX655163:AMX655504 AWT655163:AWT655504 BGP655163:BGP655504 BQL655163:BQL655504 CAH655163:CAH655504 CKD655163:CKD655504 CTZ655163:CTZ655504 DDV655163:DDV655504 DNR655163:DNR655504 DXN655163:DXN655504 EHJ655163:EHJ655504 ERF655163:ERF655504 FBB655163:FBB655504 FKX655163:FKX655504 FUT655163:FUT655504 GEP655163:GEP655504 GOL655163:GOL655504 GYH655163:GYH655504 HID655163:HID655504 HRZ655163:HRZ655504 IBV655163:IBV655504 ILR655163:ILR655504 IVN655163:IVN655504 JFJ655163:JFJ655504 JPF655163:JPF655504 JZB655163:JZB655504 KIX655163:KIX655504 KST655163:KST655504 LCP655163:LCP655504 LML655163:LML655504 LWH655163:LWH655504 MGD655163:MGD655504 MPZ655163:MPZ655504 MZV655163:MZV655504 NJR655163:NJR655504 NTN655163:NTN655504 ODJ655163:ODJ655504 ONF655163:ONF655504 OXB655163:OXB655504 PGX655163:PGX655504 PQT655163:PQT655504 QAP655163:QAP655504 QKL655163:QKL655504 QUH655163:QUH655504 RED655163:RED655504 RNZ655163:RNZ655504 RXV655163:RXV655504 SHR655163:SHR655504 SRN655163:SRN655504 TBJ655163:TBJ655504 TLF655163:TLF655504 TVB655163:TVB655504 UEX655163:UEX655504 UOT655163:UOT655504 UYP655163:UYP655504 VIL655163:VIL655504 VSH655163:VSH655504 WCD655163:WCD655504 WLZ655163:WLZ655504 WVV655163:WVV655504 VIL982843:VIL983184 JJ720699:JJ721040 TF720699:TF721040 ADB720699:ADB721040 AMX720699:AMX721040 AWT720699:AWT721040 BGP720699:BGP721040 BQL720699:BQL721040 CAH720699:CAH721040 CKD720699:CKD721040 CTZ720699:CTZ721040 DDV720699:DDV721040 DNR720699:DNR721040 DXN720699:DXN721040 EHJ720699:EHJ721040 ERF720699:ERF721040 FBB720699:FBB721040 FKX720699:FKX721040 FUT720699:FUT721040 GEP720699:GEP721040 GOL720699:GOL721040 GYH720699:GYH721040 HID720699:HID721040 HRZ720699:HRZ721040 IBV720699:IBV721040 ILR720699:ILR721040 IVN720699:IVN721040 JFJ720699:JFJ721040 JPF720699:JPF721040 JZB720699:JZB721040 KIX720699:KIX721040 KST720699:KST721040 LCP720699:LCP721040 LML720699:LML721040 LWH720699:LWH721040 MGD720699:MGD721040 MPZ720699:MPZ721040 MZV720699:MZV721040 NJR720699:NJR721040 NTN720699:NTN721040 ODJ720699:ODJ721040 ONF720699:ONF721040 OXB720699:OXB721040 PGX720699:PGX721040 PQT720699:PQT721040 QAP720699:QAP721040 QKL720699:QKL721040 QUH720699:QUH721040 RED720699:RED721040 RNZ720699:RNZ721040 RXV720699:RXV721040 SHR720699:SHR721040 SRN720699:SRN721040 TBJ720699:TBJ721040 TLF720699:TLF721040 TVB720699:TVB721040 UEX720699:UEX721040 UOT720699:UOT721040 UYP720699:UYP721040 VIL720699:VIL721040 VSH720699:VSH721040 WCD720699:WCD721040 WLZ720699:WLZ721040 WVV720699:WVV721040 VSH982843:VSH983184 JJ786235:JJ786576 TF786235:TF786576 ADB786235:ADB786576 AMX786235:AMX786576 AWT786235:AWT786576 BGP786235:BGP786576 BQL786235:BQL786576 CAH786235:CAH786576 CKD786235:CKD786576 CTZ786235:CTZ786576 DDV786235:DDV786576 DNR786235:DNR786576 DXN786235:DXN786576 EHJ786235:EHJ786576 ERF786235:ERF786576 FBB786235:FBB786576 FKX786235:FKX786576 FUT786235:FUT786576 GEP786235:GEP786576 GOL786235:GOL786576 GYH786235:GYH786576 HID786235:HID786576 HRZ786235:HRZ786576 IBV786235:IBV786576 ILR786235:ILR786576 IVN786235:IVN786576 JFJ786235:JFJ786576 JPF786235:JPF786576 JZB786235:JZB786576 KIX786235:KIX786576 KST786235:KST786576 LCP786235:LCP786576 LML786235:LML786576 LWH786235:LWH786576 MGD786235:MGD786576 MPZ786235:MPZ786576 MZV786235:MZV786576 NJR786235:NJR786576 NTN786235:NTN786576 ODJ786235:ODJ786576 ONF786235:ONF786576 OXB786235:OXB786576 PGX786235:PGX786576 PQT786235:PQT786576 QAP786235:QAP786576 QKL786235:QKL786576 QUH786235:QUH786576 RED786235:RED786576 RNZ786235:RNZ786576 RXV786235:RXV786576 SHR786235:SHR786576 SRN786235:SRN786576 TBJ786235:TBJ786576 TLF786235:TLF786576 TVB786235:TVB786576 UEX786235:UEX786576 UOT786235:UOT786576 UYP786235:UYP786576 VIL786235:VIL786576 VSH786235:VSH786576 WCD786235:WCD786576 WLZ786235:WLZ786576 WVV786235:WVV786576 WCD982843:WCD983184 JJ851771:JJ852112 TF851771:TF852112 ADB851771:ADB852112 AMX851771:AMX852112 AWT851771:AWT852112 BGP851771:BGP852112 BQL851771:BQL852112 CAH851771:CAH852112 CKD851771:CKD852112 CTZ851771:CTZ852112 DDV851771:DDV852112 DNR851771:DNR852112 DXN851771:DXN852112 EHJ851771:EHJ852112 ERF851771:ERF852112 FBB851771:FBB852112 FKX851771:FKX852112 FUT851771:FUT852112 GEP851771:GEP852112 GOL851771:GOL852112 GYH851771:GYH852112 HID851771:HID852112 HRZ851771:HRZ852112 IBV851771:IBV852112 ILR851771:ILR852112 IVN851771:IVN852112 JFJ851771:JFJ852112 JPF851771:JPF852112 JZB851771:JZB852112 KIX851771:KIX852112 KST851771:KST852112 LCP851771:LCP852112 LML851771:LML852112 LWH851771:LWH852112 MGD851771:MGD852112 MPZ851771:MPZ852112 MZV851771:MZV852112 NJR851771:NJR852112 NTN851771:NTN852112 ODJ851771:ODJ852112 ONF851771:ONF852112 OXB851771:OXB852112 PGX851771:PGX852112 PQT851771:PQT852112 QAP851771:QAP852112 QKL851771:QKL852112 QUH851771:QUH852112 RED851771:RED852112 RNZ851771:RNZ852112 RXV851771:RXV852112 SHR851771:SHR852112 SRN851771:SRN852112 TBJ851771:TBJ852112 TLF851771:TLF852112 TVB851771:TVB852112 UEX851771:UEX852112 UOT851771:UOT852112 UYP851771:UYP852112 VIL851771:VIL852112 VSH851771:VSH852112 WCD851771:WCD852112 WLZ851771:WLZ852112 WVV851771:WVV852112 WLZ982843:WLZ983184 JJ917307:JJ917648 TF917307:TF917648 ADB917307:ADB917648 AMX917307:AMX917648 AWT917307:AWT917648 BGP917307:BGP917648 BQL917307:BQL917648 CAH917307:CAH917648 CKD917307:CKD917648 CTZ917307:CTZ917648 DDV917307:DDV917648 DNR917307:DNR917648 DXN917307:DXN917648 EHJ917307:EHJ917648 ERF917307:ERF917648 FBB917307:FBB917648 FKX917307:FKX917648 FUT917307:FUT917648 GEP917307:GEP917648 GOL917307:GOL917648 GYH917307:GYH917648 HID917307:HID917648 HRZ917307:HRZ917648 IBV917307:IBV917648 ILR917307:ILR917648 IVN917307:IVN917648 JFJ917307:JFJ917648 JPF917307:JPF917648 JZB917307:JZB917648 KIX917307:KIX917648 KST917307:KST917648 LCP917307:LCP917648 LML917307:LML917648 LWH917307:LWH917648 MGD917307:MGD917648 MPZ917307:MPZ917648 MZV917307:MZV917648 NJR917307:NJR917648 NTN917307:NTN917648 ODJ917307:ODJ917648 ONF917307:ONF917648 OXB917307:OXB917648 PGX917307:PGX917648 PQT917307:PQT917648 QAP917307:QAP917648 QKL917307:QKL917648 QUH917307:QUH917648 RED917307:RED917648 RNZ917307:RNZ917648 RXV917307:RXV917648 SHR917307:SHR917648 SRN917307:SRN917648 TBJ917307:TBJ917648 TLF917307:TLF917648 TVB917307:TVB917648 UEX917307:UEX917648 UOT917307:UOT917648 UYP917307:UYP917648 VIL917307:VIL917648 VSH917307:VSH917648 WCD917307:WCD917648 WLZ917307:WLZ917648 WVV917307:WVV917648 WVV982843:WVV983184 JJ982843:JJ983184 TF982843:TF983184 ADB982843:ADB983184 AMX982843:AMX983184 AWT982843:AWT983184 BGP982843:BGP983184 BQL982843:BQL983184 CAH982843:CAH983184 CKD982843:CKD983184 CTZ982843:CTZ983184 DDV982843:DDV983184 DNR982843:DNR983184 DXN982843:DXN983184 EHJ982843:EHJ983184 ERF982843:ERF983184 FBB982843:FBB983184 FKX982843:FKX983184 FUT982843:FUT983184 GEP982843:GEP983184 GOL982843:GOL983184 GYH982843:GYH983184 HID982843:HID983184 HRZ982843:HRZ983184 IBV982843:IBV983184 ILR982843:ILR983184 IVN982843:IVN983184 JFJ982843:JFJ983184 JPF982843:JPF983184 JZB982843:JZB983184 KIX982843:KIX983184 KST982843:KST983184 LCP982843:LCP983184 LML982843:LML983184 LWH982843:LWH983184 MGD982843:MGD983184 MPZ982843:MPZ983184 MZV982843:MZV983184 NJR982843:NJR983184 NTN982843:NTN983184 ODJ982843:ODJ983184 ONF982843:ONF983184 OXB982843:OXB983184 PGX982843:PGX983184 PQT982843:PQT983184 QAP982843:QAP983184 QKL982843:QKL983184 QUH982843:QUH983184" xr:uid="{00000000-0002-0000-0100-000001000000}">
      <formula1>ACCOMPAGNO</formula1>
    </dataValidation>
    <dataValidation type="whole" allowBlank="1" showInputMessage="1" showErrorMessage="1" sqref="WVQ982843:WVQ983184 JE7:JE150 TA7:TA150 ACW7:ACW150 AMS7:AMS150 AWO7:AWO150 BGK7:BGK150 BQG7:BQG150 CAC7:CAC150 CJY7:CJY150 CTU7:CTU150 DDQ7:DDQ150 DNM7:DNM150 DXI7:DXI150 EHE7:EHE150 ERA7:ERA150 FAW7:FAW150 FKS7:FKS150 FUO7:FUO150 GEK7:GEK150 GOG7:GOG150 GYC7:GYC150 HHY7:HHY150 HRU7:HRU150 IBQ7:IBQ150 ILM7:ILM150 IVI7:IVI150 JFE7:JFE150 JPA7:JPA150 JYW7:JYW150 KIS7:KIS150 KSO7:KSO150 LCK7:LCK150 LMG7:LMG150 LWC7:LWC150 MFY7:MFY150 MPU7:MPU150 MZQ7:MZQ150 NJM7:NJM150 NTI7:NTI150 ODE7:ODE150 ONA7:ONA150 OWW7:OWW150 PGS7:PGS150 PQO7:PQO150 QAK7:QAK150 QKG7:QKG150 QUC7:QUC150 RDY7:RDY150 RNU7:RNU150 RXQ7:RXQ150 SHM7:SHM150 SRI7:SRI150 TBE7:TBE150 TLA7:TLA150 TUW7:TUW150 UES7:UES150 UOO7:UOO150 UYK7:UYK150 VIG7:VIG150 VSC7:VSC150 WBY7:WBY150 WLU7:WLU150 WVQ7:WVQ150 I65339:I65680 JE65339:JE65680 TA65339:TA65680 ACW65339:ACW65680 AMS65339:AMS65680 AWO65339:AWO65680 BGK65339:BGK65680 BQG65339:BQG65680 CAC65339:CAC65680 CJY65339:CJY65680 CTU65339:CTU65680 DDQ65339:DDQ65680 DNM65339:DNM65680 DXI65339:DXI65680 EHE65339:EHE65680 ERA65339:ERA65680 FAW65339:FAW65680 FKS65339:FKS65680 FUO65339:FUO65680 GEK65339:GEK65680 GOG65339:GOG65680 GYC65339:GYC65680 HHY65339:HHY65680 HRU65339:HRU65680 IBQ65339:IBQ65680 ILM65339:ILM65680 IVI65339:IVI65680 JFE65339:JFE65680 JPA65339:JPA65680 JYW65339:JYW65680 KIS65339:KIS65680 KSO65339:KSO65680 LCK65339:LCK65680 LMG65339:LMG65680 LWC65339:LWC65680 MFY65339:MFY65680 MPU65339:MPU65680 MZQ65339:MZQ65680 NJM65339:NJM65680 NTI65339:NTI65680 ODE65339:ODE65680 ONA65339:ONA65680 OWW65339:OWW65680 PGS65339:PGS65680 PQO65339:PQO65680 QAK65339:QAK65680 QKG65339:QKG65680 QUC65339:QUC65680 RDY65339:RDY65680 RNU65339:RNU65680 RXQ65339:RXQ65680 SHM65339:SHM65680 SRI65339:SRI65680 TBE65339:TBE65680 TLA65339:TLA65680 TUW65339:TUW65680 UES65339:UES65680 UOO65339:UOO65680 UYK65339:UYK65680 VIG65339:VIG65680 VSC65339:VSC65680 WBY65339:WBY65680 WLU65339:WLU65680 WVQ65339:WVQ65680 I130875:I131216 JE130875:JE131216 TA130875:TA131216 ACW130875:ACW131216 AMS130875:AMS131216 AWO130875:AWO131216 BGK130875:BGK131216 BQG130875:BQG131216 CAC130875:CAC131216 CJY130875:CJY131216 CTU130875:CTU131216 DDQ130875:DDQ131216 DNM130875:DNM131216 DXI130875:DXI131216 EHE130875:EHE131216 ERA130875:ERA131216 FAW130875:FAW131216 FKS130875:FKS131216 FUO130875:FUO131216 GEK130875:GEK131216 GOG130875:GOG131216 GYC130875:GYC131216 HHY130875:HHY131216 HRU130875:HRU131216 IBQ130875:IBQ131216 ILM130875:ILM131216 IVI130875:IVI131216 JFE130875:JFE131216 JPA130875:JPA131216 JYW130875:JYW131216 KIS130875:KIS131216 KSO130875:KSO131216 LCK130875:LCK131216 LMG130875:LMG131216 LWC130875:LWC131216 MFY130875:MFY131216 MPU130875:MPU131216 MZQ130875:MZQ131216 NJM130875:NJM131216 NTI130875:NTI131216 ODE130875:ODE131216 ONA130875:ONA131216 OWW130875:OWW131216 PGS130875:PGS131216 PQO130875:PQO131216 QAK130875:QAK131216 QKG130875:QKG131216 QUC130875:QUC131216 RDY130875:RDY131216 RNU130875:RNU131216 RXQ130875:RXQ131216 SHM130875:SHM131216 SRI130875:SRI131216 TBE130875:TBE131216 TLA130875:TLA131216 TUW130875:TUW131216 UES130875:UES131216 UOO130875:UOO131216 UYK130875:UYK131216 VIG130875:VIG131216 VSC130875:VSC131216 WBY130875:WBY131216 WLU130875:WLU131216 WVQ130875:WVQ131216 I196411:I196752 JE196411:JE196752 TA196411:TA196752 ACW196411:ACW196752 AMS196411:AMS196752 AWO196411:AWO196752 BGK196411:BGK196752 BQG196411:BQG196752 CAC196411:CAC196752 CJY196411:CJY196752 CTU196411:CTU196752 DDQ196411:DDQ196752 DNM196411:DNM196752 DXI196411:DXI196752 EHE196411:EHE196752 ERA196411:ERA196752 FAW196411:FAW196752 FKS196411:FKS196752 FUO196411:FUO196752 GEK196411:GEK196752 GOG196411:GOG196752 GYC196411:GYC196752 HHY196411:HHY196752 HRU196411:HRU196752 IBQ196411:IBQ196752 ILM196411:ILM196752 IVI196411:IVI196752 JFE196411:JFE196752 JPA196411:JPA196752 JYW196411:JYW196752 KIS196411:KIS196752 KSO196411:KSO196752 LCK196411:LCK196752 LMG196411:LMG196752 LWC196411:LWC196752 MFY196411:MFY196752 MPU196411:MPU196752 MZQ196411:MZQ196752 NJM196411:NJM196752 NTI196411:NTI196752 ODE196411:ODE196752 ONA196411:ONA196752 OWW196411:OWW196752 PGS196411:PGS196752 PQO196411:PQO196752 QAK196411:QAK196752 QKG196411:QKG196752 QUC196411:QUC196752 RDY196411:RDY196752 RNU196411:RNU196752 RXQ196411:RXQ196752 SHM196411:SHM196752 SRI196411:SRI196752 TBE196411:TBE196752 TLA196411:TLA196752 TUW196411:TUW196752 UES196411:UES196752 UOO196411:UOO196752 UYK196411:UYK196752 VIG196411:VIG196752 VSC196411:VSC196752 WBY196411:WBY196752 WLU196411:WLU196752 WVQ196411:WVQ196752 I261947:I262288 JE261947:JE262288 TA261947:TA262288 ACW261947:ACW262288 AMS261947:AMS262288 AWO261947:AWO262288 BGK261947:BGK262288 BQG261947:BQG262288 CAC261947:CAC262288 CJY261947:CJY262288 CTU261947:CTU262288 DDQ261947:DDQ262288 DNM261947:DNM262288 DXI261947:DXI262288 EHE261947:EHE262288 ERA261947:ERA262288 FAW261947:FAW262288 FKS261947:FKS262288 FUO261947:FUO262288 GEK261947:GEK262288 GOG261947:GOG262288 GYC261947:GYC262288 HHY261947:HHY262288 HRU261947:HRU262288 IBQ261947:IBQ262288 ILM261947:ILM262288 IVI261947:IVI262288 JFE261947:JFE262288 JPA261947:JPA262288 JYW261947:JYW262288 KIS261947:KIS262288 KSO261947:KSO262288 LCK261947:LCK262288 LMG261947:LMG262288 LWC261947:LWC262288 MFY261947:MFY262288 MPU261947:MPU262288 MZQ261947:MZQ262288 NJM261947:NJM262288 NTI261947:NTI262288 ODE261947:ODE262288 ONA261947:ONA262288 OWW261947:OWW262288 PGS261947:PGS262288 PQO261947:PQO262288 QAK261947:QAK262288 QKG261947:QKG262288 QUC261947:QUC262288 RDY261947:RDY262288 RNU261947:RNU262288 RXQ261947:RXQ262288 SHM261947:SHM262288 SRI261947:SRI262288 TBE261947:TBE262288 TLA261947:TLA262288 TUW261947:TUW262288 UES261947:UES262288 UOO261947:UOO262288 UYK261947:UYK262288 VIG261947:VIG262288 VSC261947:VSC262288 WBY261947:WBY262288 WLU261947:WLU262288 WVQ261947:WVQ262288 I327483:I327824 JE327483:JE327824 TA327483:TA327824 ACW327483:ACW327824 AMS327483:AMS327824 AWO327483:AWO327824 BGK327483:BGK327824 BQG327483:BQG327824 CAC327483:CAC327824 CJY327483:CJY327824 CTU327483:CTU327824 DDQ327483:DDQ327824 DNM327483:DNM327824 DXI327483:DXI327824 EHE327483:EHE327824 ERA327483:ERA327824 FAW327483:FAW327824 FKS327483:FKS327824 FUO327483:FUO327824 GEK327483:GEK327824 GOG327483:GOG327824 GYC327483:GYC327824 HHY327483:HHY327824 HRU327483:HRU327824 IBQ327483:IBQ327824 ILM327483:ILM327824 IVI327483:IVI327824 JFE327483:JFE327824 JPA327483:JPA327824 JYW327483:JYW327824 KIS327483:KIS327824 KSO327483:KSO327824 LCK327483:LCK327824 LMG327483:LMG327824 LWC327483:LWC327824 MFY327483:MFY327824 MPU327483:MPU327824 MZQ327483:MZQ327824 NJM327483:NJM327824 NTI327483:NTI327824 ODE327483:ODE327824 ONA327483:ONA327824 OWW327483:OWW327824 PGS327483:PGS327824 PQO327483:PQO327824 QAK327483:QAK327824 QKG327483:QKG327824 QUC327483:QUC327824 RDY327483:RDY327824 RNU327483:RNU327824 RXQ327483:RXQ327824 SHM327483:SHM327824 SRI327483:SRI327824 TBE327483:TBE327824 TLA327483:TLA327824 TUW327483:TUW327824 UES327483:UES327824 UOO327483:UOO327824 UYK327483:UYK327824 VIG327483:VIG327824 VSC327483:VSC327824 WBY327483:WBY327824 WLU327483:WLU327824 WVQ327483:WVQ327824 I393019:I393360 JE393019:JE393360 TA393019:TA393360 ACW393019:ACW393360 AMS393019:AMS393360 AWO393019:AWO393360 BGK393019:BGK393360 BQG393019:BQG393360 CAC393019:CAC393360 CJY393019:CJY393360 CTU393019:CTU393360 DDQ393019:DDQ393360 DNM393019:DNM393360 DXI393019:DXI393360 EHE393019:EHE393360 ERA393019:ERA393360 FAW393019:FAW393360 FKS393019:FKS393360 FUO393019:FUO393360 GEK393019:GEK393360 GOG393019:GOG393360 GYC393019:GYC393360 HHY393019:HHY393360 HRU393019:HRU393360 IBQ393019:IBQ393360 ILM393019:ILM393360 IVI393019:IVI393360 JFE393019:JFE393360 JPA393019:JPA393360 JYW393019:JYW393360 KIS393019:KIS393360 KSO393019:KSO393360 LCK393019:LCK393360 LMG393019:LMG393360 LWC393019:LWC393360 MFY393019:MFY393360 MPU393019:MPU393360 MZQ393019:MZQ393360 NJM393019:NJM393360 NTI393019:NTI393360 ODE393019:ODE393360 ONA393019:ONA393360 OWW393019:OWW393360 PGS393019:PGS393360 PQO393019:PQO393360 QAK393019:QAK393360 QKG393019:QKG393360 QUC393019:QUC393360 RDY393019:RDY393360 RNU393019:RNU393360 RXQ393019:RXQ393360 SHM393019:SHM393360 SRI393019:SRI393360 TBE393019:TBE393360 TLA393019:TLA393360 TUW393019:TUW393360 UES393019:UES393360 UOO393019:UOO393360 UYK393019:UYK393360 VIG393019:VIG393360 VSC393019:VSC393360 WBY393019:WBY393360 WLU393019:WLU393360 WVQ393019:WVQ393360 I458555:I458896 JE458555:JE458896 TA458555:TA458896 ACW458555:ACW458896 AMS458555:AMS458896 AWO458555:AWO458896 BGK458555:BGK458896 BQG458555:BQG458896 CAC458555:CAC458896 CJY458555:CJY458896 CTU458555:CTU458896 DDQ458555:DDQ458896 DNM458555:DNM458896 DXI458555:DXI458896 EHE458555:EHE458896 ERA458555:ERA458896 FAW458555:FAW458896 FKS458555:FKS458896 FUO458555:FUO458896 GEK458555:GEK458896 GOG458555:GOG458896 GYC458555:GYC458896 HHY458555:HHY458896 HRU458555:HRU458896 IBQ458555:IBQ458896 ILM458555:ILM458896 IVI458555:IVI458896 JFE458555:JFE458896 JPA458555:JPA458896 JYW458555:JYW458896 KIS458555:KIS458896 KSO458555:KSO458896 LCK458555:LCK458896 LMG458555:LMG458896 LWC458555:LWC458896 MFY458555:MFY458896 MPU458555:MPU458896 MZQ458555:MZQ458896 NJM458555:NJM458896 NTI458555:NTI458896 ODE458555:ODE458896 ONA458555:ONA458896 OWW458555:OWW458896 PGS458555:PGS458896 PQO458555:PQO458896 QAK458555:QAK458896 QKG458555:QKG458896 QUC458555:QUC458896 RDY458555:RDY458896 RNU458555:RNU458896 RXQ458555:RXQ458896 SHM458555:SHM458896 SRI458555:SRI458896 TBE458555:TBE458896 TLA458555:TLA458896 TUW458555:TUW458896 UES458555:UES458896 UOO458555:UOO458896 UYK458555:UYK458896 VIG458555:VIG458896 VSC458555:VSC458896 WBY458555:WBY458896 WLU458555:WLU458896 WVQ458555:WVQ458896 I524091:I524432 JE524091:JE524432 TA524091:TA524432 ACW524091:ACW524432 AMS524091:AMS524432 AWO524091:AWO524432 BGK524091:BGK524432 BQG524091:BQG524432 CAC524091:CAC524432 CJY524091:CJY524432 CTU524091:CTU524432 DDQ524091:DDQ524432 DNM524091:DNM524432 DXI524091:DXI524432 EHE524091:EHE524432 ERA524091:ERA524432 FAW524091:FAW524432 FKS524091:FKS524432 FUO524091:FUO524432 GEK524091:GEK524432 GOG524091:GOG524432 GYC524091:GYC524432 HHY524091:HHY524432 HRU524091:HRU524432 IBQ524091:IBQ524432 ILM524091:ILM524432 IVI524091:IVI524432 JFE524091:JFE524432 JPA524091:JPA524432 JYW524091:JYW524432 KIS524091:KIS524432 KSO524091:KSO524432 LCK524091:LCK524432 LMG524091:LMG524432 LWC524091:LWC524432 MFY524091:MFY524432 MPU524091:MPU524432 MZQ524091:MZQ524432 NJM524091:NJM524432 NTI524091:NTI524432 ODE524091:ODE524432 ONA524091:ONA524432 OWW524091:OWW524432 PGS524091:PGS524432 PQO524091:PQO524432 QAK524091:QAK524432 QKG524091:QKG524432 QUC524091:QUC524432 RDY524091:RDY524432 RNU524091:RNU524432 RXQ524091:RXQ524432 SHM524091:SHM524432 SRI524091:SRI524432 TBE524091:TBE524432 TLA524091:TLA524432 TUW524091:TUW524432 UES524091:UES524432 UOO524091:UOO524432 UYK524091:UYK524432 VIG524091:VIG524432 VSC524091:VSC524432 WBY524091:WBY524432 WLU524091:WLU524432 WVQ524091:WVQ524432 I589627:I589968 JE589627:JE589968 TA589627:TA589968 ACW589627:ACW589968 AMS589627:AMS589968 AWO589627:AWO589968 BGK589627:BGK589968 BQG589627:BQG589968 CAC589627:CAC589968 CJY589627:CJY589968 CTU589627:CTU589968 DDQ589627:DDQ589968 DNM589627:DNM589968 DXI589627:DXI589968 EHE589627:EHE589968 ERA589627:ERA589968 FAW589627:FAW589968 FKS589627:FKS589968 FUO589627:FUO589968 GEK589627:GEK589968 GOG589627:GOG589968 GYC589627:GYC589968 HHY589627:HHY589968 HRU589627:HRU589968 IBQ589627:IBQ589968 ILM589627:ILM589968 IVI589627:IVI589968 JFE589627:JFE589968 JPA589627:JPA589968 JYW589627:JYW589968 KIS589627:KIS589968 KSO589627:KSO589968 LCK589627:LCK589968 LMG589627:LMG589968 LWC589627:LWC589968 MFY589627:MFY589968 MPU589627:MPU589968 MZQ589627:MZQ589968 NJM589627:NJM589968 NTI589627:NTI589968 ODE589627:ODE589968 ONA589627:ONA589968 OWW589627:OWW589968 PGS589627:PGS589968 PQO589627:PQO589968 QAK589627:QAK589968 QKG589627:QKG589968 QUC589627:QUC589968 RDY589627:RDY589968 RNU589627:RNU589968 RXQ589627:RXQ589968 SHM589627:SHM589968 SRI589627:SRI589968 TBE589627:TBE589968 TLA589627:TLA589968 TUW589627:TUW589968 UES589627:UES589968 UOO589627:UOO589968 UYK589627:UYK589968 VIG589627:VIG589968 VSC589627:VSC589968 WBY589627:WBY589968 WLU589627:WLU589968 WVQ589627:WVQ589968 I655163:I655504 JE655163:JE655504 TA655163:TA655504 ACW655163:ACW655504 AMS655163:AMS655504 AWO655163:AWO655504 BGK655163:BGK655504 BQG655163:BQG655504 CAC655163:CAC655504 CJY655163:CJY655504 CTU655163:CTU655504 DDQ655163:DDQ655504 DNM655163:DNM655504 DXI655163:DXI655504 EHE655163:EHE655504 ERA655163:ERA655504 FAW655163:FAW655504 FKS655163:FKS655504 FUO655163:FUO655504 GEK655163:GEK655504 GOG655163:GOG655504 GYC655163:GYC655504 HHY655163:HHY655504 HRU655163:HRU655504 IBQ655163:IBQ655504 ILM655163:ILM655504 IVI655163:IVI655504 JFE655163:JFE655504 JPA655163:JPA655504 JYW655163:JYW655504 KIS655163:KIS655504 KSO655163:KSO655504 LCK655163:LCK655504 LMG655163:LMG655504 LWC655163:LWC655504 MFY655163:MFY655504 MPU655163:MPU655504 MZQ655163:MZQ655504 NJM655163:NJM655504 NTI655163:NTI655504 ODE655163:ODE655504 ONA655163:ONA655504 OWW655163:OWW655504 PGS655163:PGS655504 PQO655163:PQO655504 QAK655163:QAK655504 QKG655163:QKG655504 QUC655163:QUC655504 RDY655163:RDY655504 RNU655163:RNU655504 RXQ655163:RXQ655504 SHM655163:SHM655504 SRI655163:SRI655504 TBE655163:TBE655504 TLA655163:TLA655504 TUW655163:TUW655504 UES655163:UES655504 UOO655163:UOO655504 UYK655163:UYK655504 VIG655163:VIG655504 VSC655163:VSC655504 WBY655163:WBY655504 WLU655163:WLU655504 WVQ655163:WVQ655504 I720699:I721040 JE720699:JE721040 TA720699:TA721040 ACW720699:ACW721040 AMS720699:AMS721040 AWO720699:AWO721040 BGK720699:BGK721040 BQG720699:BQG721040 CAC720699:CAC721040 CJY720699:CJY721040 CTU720699:CTU721040 DDQ720699:DDQ721040 DNM720699:DNM721040 DXI720699:DXI721040 EHE720699:EHE721040 ERA720699:ERA721040 FAW720699:FAW721040 FKS720699:FKS721040 FUO720699:FUO721040 GEK720699:GEK721040 GOG720699:GOG721040 GYC720699:GYC721040 HHY720699:HHY721040 HRU720699:HRU721040 IBQ720699:IBQ721040 ILM720699:ILM721040 IVI720699:IVI721040 JFE720699:JFE721040 JPA720699:JPA721040 JYW720699:JYW721040 KIS720699:KIS721040 KSO720699:KSO721040 LCK720699:LCK721040 LMG720699:LMG721040 LWC720699:LWC721040 MFY720699:MFY721040 MPU720699:MPU721040 MZQ720699:MZQ721040 NJM720699:NJM721040 NTI720699:NTI721040 ODE720699:ODE721040 ONA720699:ONA721040 OWW720699:OWW721040 PGS720699:PGS721040 PQO720699:PQO721040 QAK720699:QAK721040 QKG720699:QKG721040 QUC720699:QUC721040 RDY720699:RDY721040 RNU720699:RNU721040 RXQ720699:RXQ721040 SHM720699:SHM721040 SRI720699:SRI721040 TBE720699:TBE721040 TLA720699:TLA721040 TUW720699:TUW721040 UES720699:UES721040 UOO720699:UOO721040 UYK720699:UYK721040 VIG720699:VIG721040 VSC720699:VSC721040 WBY720699:WBY721040 WLU720699:WLU721040 WVQ720699:WVQ721040 I786235:I786576 JE786235:JE786576 TA786235:TA786576 ACW786235:ACW786576 AMS786235:AMS786576 AWO786235:AWO786576 BGK786235:BGK786576 BQG786235:BQG786576 CAC786235:CAC786576 CJY786235:CJY786576 CTU786235:CTU786576 DDQ786235:DDQ786576 DNM786235:DNM786576 DXI786235:DXI786576 EHE786235:EHE786576 ERA786235:ERA786576 FAW786235:FAW786576 FKS786235:FKS786576 FUO786235:FUO786576 GEK786235:GEK786576 GOG786235:GOG786576 GYC786235:GYC786576 HHY786235:HHY786576 HRU786235:HRU786576 IBQ786235:IBQ786576 ILM786235:ILM786576 IVI786235:IVI786576 JFE786235:JFE786576 JPA786235:JPA786576 JYW786235:JYW786576 KIS786235:KIS786576 KSO786235:KSO786576 LCK786235:LCK786576 LMG786235:LMG786576 LWC786235:LWC786576 MFY786235:MFY786576 MPU786235:MPU786576 MZQ786235:MZQ786576 NJM786235:NJM786576 NTI786235:NTI786576 ODE786235:ODE786576 ONA786235:ONA786576 OWW786235:OWW786576 PGS786235:PGS786576 PQO786235:PQO786576 QAK786235:QAK786576 QKG786235:QKG786576 QUC786235:QUC786576 RDY786235:RDY786576 RNU786235:RNU786576 RXQ786235:RXQ786576 SHM786235:SHM786576 SRI786235:SRI786576 TBE786235:TBE786576 TLA786235:TLA786576 TUW786235:TUW786576 UES786235:UES786576 UOO786235:UOO786576 UYK786235:UYK786576 VIG786235:VIG786576 VSC786235:VSC786576 WBY786235:WBY786576 WLU786235:WLU786576 WVQ786235:WVQ786576 I851771:I852112 JE851771:JE852112 TA851771:TA852112 ACW851771:ACW852112 AMS851771:AMS852112 AWO851771:AWO852112 BGK851771:BGK852112 BQG851771:BQG852112 CAC851771:CAC852112 CJY851771:CJY852112 CTU851771:CTU852112 DDQ851771:DDQ852112 DNM851771:DNM852112 DXI851771:DXI852112 EHE851771:EHE852112 ERA851771:ERA852112 FAW851771:FAW852112 FKS851771:FKS852112 FUO851771:FUO852112 GEK851771:GEK852112 GOG851771:GOG852112 GYC851771:GYC852112 HHY851771:HHY852112 HRU851771:HRU852112 IBQ851771:IBQ852112 ILM851771:ILM852112 IVI851771:IVI852112 JFE851771:JFE852112 JPA851771:JPA852112 JYW851771:JYW852112 KIS851771:KIS852112 KSO851771:KSO852112 LCK851771:LCK852112 LMG851771:LMG852112 LWC851771:LWC852112 MFY851771:MFY852112 MPU851771:MPU852112 MZQ851771:MZQ852112 NJM851771:NJM852112 NTI851771:NTI852112 ODE851771:ODE852112 ONA851771:ONA852112 OWW851771:OWW852112 PGS851771:PGS852112 PQO851771:PQO852112 QAK851771:QAK852112 QKG851771:QKG852112 QUC851771:QUC852112 RDY851771:RDY852112 RNU851771:RNU852112 RXQ851771:RXQ852112 SHM851771:SHM852112 SRI851771:SRI852112 TBE851771:TBE852112 TLA851771:TLA852112 TUW851771:TUW852112 UES851771:UES852112 UOO851771:UOO852112 UYK851771:UYK852112 VIG851771:VIG852112 VSC851771:VSC852112 WBY851771:WBY852112 WLU851771:WLU852112 WVQ851771:WVQ852112 I917307:I917648 JE917307:JE917648 TA917307:TA917648 ACW917307:ACW917648 AMS917307:AMS917648 AWO917307:AWO917648 BGK917307:BGK917648 BQG917307:BQG917648 CAC917307:CAC917648 CJY917307:CJY917648 CTU917307:CTU917648 DDQ917307:DDQ917648 DNM917307:DNM917648 DXI917307:DXI917648 EHE917307:EHE917648 ERA917307:ERA917648 FAW917307:FAW917648 FKS917307:FKS917648 FUO917307:FUO917648 GEK917307:GEK917648 GOG917307:GOG917648 GYC917307:GYC917648 HHY917307:HHY917648 HRU917307:HRU917648 IBQ917307:IBQ917648 ILM917307:ILM917648 IVI917307:IVI917648 JFE917307:JFE917648 JPA917307:JPA917648 JYW917307:JYW917648 KIS917307:KIS917648 KSO917307:KSO917648 LCK917307:LCK917648 LMG917307:LMG917648 LWC917307:LWC917648 MFY917307:MFY917648 MPU917307:MPU917648 MZQ917307:MZQ917648 NJM917307:NJM917648 NTI917307:NTI917648 ODE917307:ODE917648 ONA917307:ONA917648 OWW917307:OWW917648 PGS917307:PGS917648 PQO917307:PQO917648 QAK917307:QAK917648 QKG917307:QKG917648 QUC917307:QUC917648 RDY917307:RDY917648 RNU917307:RNU917648 RXQ917307:RXQ917648 SHM917307:SHM917648 SRI917307:SRI917648 TBE917307:TBE917648 TLA917307:TLA917648 TUW917307:TUW917648 UES917307:UES917648 UOO917307:UOO917648 UYK917307:UYK917648 VIG917307:VIG917648 VSC917307:VSC917648 WBY917307:WBY917648 WLU917307:WLU917648 WVQ917307:WVQ917648 I982843:I983184 JE982843:JE983184 TA982843:TA983184 ACW982843:ACW983184 AMS982843:AMS983184 AWO982843:AWO983184 BGK982843:BGK983184 BQG982843:BQG983184 CAC982843:CAC983184 CJY982843:CJY983184 CTU982843:CTU983184 DDQ982843:DDQ983184 DNM982843:DNM983184 DXI982843:DXI983184 EHE982843:EHE983184 ERA982843:ERA983184 FAW982843:FAW983184 FKS982843:FKS983184 FUO982843:FUO983184 GEK982843:GEK983184 GOG982843:GOG983184 GYC982843:GYC983184 HHY982843:HHY983184 HRU982843:HRU983184 IBQ982843:IBQ983184 ILM982843:ILM983184 IVI982843:IVI983184 JFE982843:JFE983184 JPA982843:JPA983184 JYW982843:JYW983184 KIS982843:KIS983184 KSO982843:KSO983184 LCK982843:LCK983184 LMG982843:LMG983184 LWC982843:LWC983184 MFY982843:MFY983184 MPU982843:MPU983184 MZQ982843:MZQ983184 NJM982843:NJM983184 NTI982843:NTI983184 ODE982843:ODE983184 ONA982843:ONA983184 OWW982843:OWW983184 PGS982843:PGS983184 PQO982843:PQO983184 QAK982843:QAK983184 QKG982843:QKG983184 QUC982843:QUC983184 RDY982843:RDY983184 RNU982843:RNU983184 RXQ982843:RXQ983184 SHM982843:SHM983184 SRI982843:SRI983184 TBE982843:TBE983184 TLA982843:TLA983184 TUW982843:TUW983184 UES982843:UES983184 UOO982843:UOO983184 UYK982843:UYK983184 VIG982843:VIG983184 VSC982843:VSC983184 WBY982843:WBY983184 WLU982843:WLU983184 I8:I149" xr:uid="{00000000-0002-0000-0100-000002000000}">
      <formula1>1</formula1>
      <formula2>366</formula2>
    </dataValidation>
    <dataValidation type="whole" allowBlank="1" showInputMessage="1" showErrorMessage="1" prompt="Inserire solo i giorni di assenza fatturati/da fatturare" sqref="WVR982843:WVR983184 JF7:JF150 TB7:TB150 ACX7:ACX150 AMT7:AMT150 AWP7:AWP150 BGL7:BGL150 BQH7:BQH150 CAD7:CAD150 CJZ7:CJZ150 CTV7:CTV150 DDR7:DDR150 DNN7:DNN150 DXJ7:DXJ150 EHF7:EHF150 ERB7:ERB150 FAX7:FAX150 FKT7:FKT150 FUP7:FUP150 GEL7:GEL150 GOH7:GOH150 GYD7:GYD150 HHZ7:HHZ150 HRV7:HRV150 IBR7:IBR150 ILN7:ILN150 IVJ7:IVJ150 JFF7:JFF150 JPB7:JPB150 JYX7:JYX150 KIT7:KIT150 KSP7:KSP150 LCL7:LCL150 LMH7:LMH150 LWD7:LWD150 MFZ7:MFZ150 MPV7:MPV150 MZR7:MZR150 NJN7:NJN150 NTJ7:NTJ150 ODF7:ODF150 ONB7:ONB150 OWX7:OWX150 PGT7:PGT150 PQP7:PQP150 QAL7:QAL150 QKH7:QKH150 QUD7:QUD150 RDZ7:RDZ150 RNV7:RNV150 RXR7:RXR150 SHN7:SHN150 SRJ7:SRJ150 TBF7:TBF150 TLB7:TLB150 TUX7:TUX150 UET7:UET150 UOP7:UOP150 UYL7:UYL150 VIH7:VIH150 VSD7:VSD150 WBZ7:WBZ150 WLV7:WLV150 WVR7:WVR150 J65339:J65680 JF65339:JF65680 TB65339:TB65680 ACX65339:ACX65680 AMT65339:AMT65680 AWP65339:AWP65680 BGL65339:BGL65680 BQH65339:BQH65680 CAD65339:CAD65680 CJZ65339:CJZ65680 CTV65339:CTV65680 DDR65339:DDR65680 DNN65339:DNN65680 DXJ65339:DXJ65680 EHF65339:EHF65680 ERB65339:ERB65680 FAX65339:FAX65680 FKT65339:FKT65680 FUP65339:FUP65680 GEL65339:GEL65680 GOH65339:GOH65680 GYD65339:GYD65680 HHZ65339:HHZ65680 HRV65339:HRV65680 IBR65339:IBR65680 ILN65339:ILN65680 IVJ65339:IVJ65680 JFF65339:JFF65680 JPB65339:JPB65680 JYX65339:JYX65680 KIT65339:KIT65680 KSP65339:KSP65680 LCL65339:LCL65680 LMH65339:LMH65680 LWD65339:LWD65680 MFZ65339:MFZ65680 MPV65339:MPV65680 MZR65339:MZR65680 NJN65339:NJN65680 NTJ65339:NTJ65680 ODF65339:ODF65680 ONB65339:ONB65680 OWX65339:OWX65680 PGT65339:PGT65680 PQP65339:PQP65680 QAL65339:QAL65680 QKH65339:QKH65680 QUD65339:QUD65680 RDZ65339:RDZ65680 RNV65339:RNV65680 RXR65339:RXR65680 SHN65339:SHN65680 SRJ65339:SRJ65680 TBF65339:TBF65680 TLB65339:TLB65680 TUX65339:TUX65680 UET65339:UET65680 UOP65339:UOP65680 UYL65339:UYL65680 VIH65339:VIH65680 VSD65339:VSD65680 WBZ65339:WBZ65680 WLV65339:WLV65680 WVR65339:WVR65680 J130875:J131216 JF130875:JF131216 TB130875:TB131216 ACX130875:ACX131216 AMT130875:AMT131216 AWP130875:AWP131216 BGL130875:BGL131216 BQH130875:BQH131216 CAD130875:CAD131216 CJZ130875:CJZ131216 CTV130875:CTV131216 DDR130875:DDR131216 DNN130875:DNN131216 DXJ130875:DXJ131216 EHF130875:EHF131216 ERB130875:ERB131216 FAX130875:FAX131216 FKT130875:FKT131216 FUP130875:FUP131216 GEL130875:GEL131216 GOH130875:GOH131216 GYD130875:GYD131216 HHZ130875:HHZ131216 HRV130875:HRV131216 IBR130875:IBR131216 ILN130875:ILN131216 IVJ130875:IVJ131216 JFF130875:JFF131216 JPB130875:JPB131216 JYX130875:JYX131216 KIT130875:KIT131216 KSP130875:KSP131216 LCL130875:LCL131216 LMH130875:LMH131216 LWD130875:LWD131216 MFZ130875:MFZ131216 MPV130875:MPV131216 MZR130875:MZR131216 NJN130875:NJN131216 NTJ130875:NTJ131216 ODF130875:ODF131216 ONB130875:ONB131216 OWX130875:OWX131216 PGT130875:PGT131216 PQP130875:PQP131216 QAL130875:QAL131216 QKH130875:QKH131216 QUD130875:QUD131216 RDZ130875:RDZ131216 RNV130875:RNV131216 RXR130875:RXR131216 SHN130875:SHN131216 SRJ130875:SRJ131216 TBF130875:TBF131216 TLB130875:TLB131216 TUX130875:TUX131216 UET130875:UET131216 UOP130875:UOP131216 UYL130875:UYL131216 VIH130875:VIH131216 VSD130875:VSD131216 WBZ130875:WBZ131216 WLV130875:WLV131216 WVR130875:WVR131216 J196411:J196752 JF196411:JF196752 TB196411:TB196752 ACX196411:ACX196752 AMT196411:AMT196752 AWP196411:AWP196752 BGL196411:BGL196752 BQH196411:BQH196752 CAD196411:CAD196752 CJZ196411:CJZ196752 CTV196411:CTV196752 DDR196411:DDR196752 DNN196411:DNN196752 DXJ196411:DXJ196752 EHF196411:EHF196752 ERB196411:ERB196752 FAX196411:FAX196752 FKT196411:FKT196752 FUP196411:FUP196752 GEL196411:GEL196752 GOH196411:GOH196752 GYD196411:GYD196752 HHZ196411:HHZ196752 HRV196411:HRV196752 IBR196411:IBR196752 ILN196411:ILN196752 IVJ196411:IVJ196752 JFF196411:JFF196752 JPB196411:JPB196752 JYX196411:JYX196752 KIT196411:KIT196752 KSP196411:KSP196752 LCL196411:LCL196752 LMH196411:LMH196752 LWD196411:LWD196752 MFZ196411:MFZ196752 MPV196411:MPV196752 MZR196411:MZR196752 NJN196411:NJN196752 NTJ196411:NTJ196752 ODF196411:ODF196752 ONB196411:ONB196752 OWX196411:OWX196752 PGT196411:PGT196752 PQP196411:PQP196752 QAL196411:QAL196752 QKH196411:QKH196752 QUD196411:QUD196752 RDZ196411:RDZ196752 RNV196411:RNV196752 RXR196411:RXR196752 SHN196411:SHN196752 SRJ196411:SRJ196752 TBF196411:TBF196752 TLB196411:TLB196752 TUX196411:TUX196752 UET196411:UET196752 UOP196411:UOP196752 UYL196411:UYL196752 VIH196411:VIH196752 VSD196411:VSD196752 WBZ196411:WBZ196752 WLV196411:WLV196752 WVR196411:WVR196752 J261947:J262288 JF261947:JF262288 TB261947:TB262288 ACX261947:ACX262288 AMT261947:AMT262288 AWP261947:AWP262288 BGL261947:BGL262288 BQH261947:BQH262288 CAD261947:CAD262288 CJZ261947:CJZ262288 CTV261947:CTV262288 DDR261947:DDR262288 DNN261947:DNN262288 DXJ261947:DXJ262288 EHF261947:EHF262288 ERB261947:ERB262288 FAX261947:FAX262288 FKT261947:FKT262288 FUP261947:FUP262288 GEL261947:GEL262288 GOH261947:GOH262288 GYD261947:GYD262288 HHZ261947:HHZ262288 HRV261947:HRV262288 IBR261947:IBR262288 ILN261947:ILN262288 IVJ261947:IVJ262288 JFF261947:JFF262288 JPB261947:JPB262288 JYX261947:JYX262288 KIT261947:KIT262288 KSP261947:KSP262288 LCL261947:LCL262288 LMH261947:LMH262288 LWD261947:LWD262288 MFZ261947:MFZ262288 MPV261947:MPV262288 MZR261947:MZR262288 NJN261947:NJN262288 NTJ261947:NTJ262288 ODF261947:ODF262288 ONB261947:ONB262288 OWX261947:OWX262288 PGT261947:PGT262288 PQP261947:PQP262288 QAL261947:QAL262288 QKH261947:QKH262288 QUD261947:QUD262288 RDZ261947:RDZ262288 RNV261947:RNV262288 RXR261947:RXR262288 SHN261947:SHN262288 SRJ261947:SRJ262288 TBF261947:TBF262288 TLB261947:TLB262288 TUX261947:TUX262288 UET261947:UET262288 UOP261947:UOP262288 UYL261947:UYL262288 VIH261947:VIH262288 VSD261947:VSD262288 WBZ261947:WBZ262288 WLV261947:WLV262288 WVR261947:WVR262288 J327483:J327824 JF327483:JF327824 TB327483:TB327824 ACX327483:ACX327824 AMT327483:AMT327824 AWP327483:AWP327824 BGL327483:BGL327824 BQH327483:BQH327824 CAD327483:CAD327824 CJZ327483:CJZ327824 CTV327483:CTV327824 DDR327483:DDR327824 DNN327483:DNN327824 DXJ327483:DXJ327824 EHF327483:EHF327824 ERB327483:ERB327824 FAX327483:FAX327824 FKT327483:FKT327824 FUP327483:FUP327824 GEL327483:GEL327824 GOH327483:GOH327824 GYD327483:GYD327824 HHZ327483:HHZ327824 HRV327483:HRV327824 IBR327483:IBR327824 ILN327483:ILN327824 IVJ327483:IVJ327824 JFF327483:JFF327824 JPB327483:JPB327824 JYX327483:JYX327824 KIT327483:KIT327824 KSP327483:KSP327824 LCL327483:LCL327824 LMH327483:LMH327824 LWD327483:LWD327824 MFZ327483:MFZ327824 MPV327483:MPV327824 MZR327483:MZR327824 NJN327483:NJN327824 NTJ327483:NTJ327824 ODF327483:ODF327824 ONB327483:ONB327824 OWX327483:OWX327824 PGT327483:PGT327824 PQP327483:PQP327824 QAL327483:QAL327824 QKH327483:QKH327824 QUD327483:QUD327824 RDZ327483:RDZ327824 RNV327483:RNV327824 RXR327483:RXR327824 SHN327483:SHN327824 SRJ327483:SRJ327824 TBF327483:TBF327824 TLB327483:TLB327824 TUX327483:TUX327824 UET327483:UET327824 UOP327483:UOP327824 UYL327483:UYL327824 VIH327483:VIH327824 VSD327483:VSD327824 WBZ327483:WBZ327824 WLV327483:WLV327824 WVR327483:WVR327824 J393019:J393360 JF393019:JF393360 TB393019:TB393360 ACX393019:ACX393360 AMT393019:AMT393360 AWP393019:AWP393360 BGL393019:BGL393360 BQH393019:BQH393360 CAD393019:CAD393360 CJZ393019:CJZ393360 CTV393019:CTV393360 DDR393019:DDR393360 DNN393019:DNN393360 DXJ393019:DXJ393360 EHF393019:EHF393360 ERB393019:ERB393360 FAX393019:FAX393360 FKT393019:FKT393360 FUP393019:FUP393360 GEL393019:GEL393360 GOH393019:GOH393360 GYD393019:GYD393360 HHZ393019:HHZ393360 HRV393019:HRV393360 IBR393019:IBR393360 ILN393019:ILN393360 IVJ393019:IVJ393360 JFF393019:JFF393360 JPB393019:JPB393360 JYX393019:JYX393360 KIT393019:KIT393360 KSP393019:KSP393360 LCL393019:LCL393360 LMH393019:LMH393360 LWD393019:LWD393360 MFZ393019:MFZ393360 MPV393019:MPV393360 MZR393019:MZR393360 NJN393019:NJN393360 NTJ393019:NTJ393360 ODF393019:ODF393360 ONB393019:ONB393360 OWX393019:OWX393360 PGT393019:PGT393360 PQP393019:PQP393360 QAL393019:QAL393360 QKH393019:QKH393360 QUD393019:QUD393360 RDZ393019:RDZ393360 RNV393019:RNV393360 RXR393019:RXR393360 SHN393019:SHN393360 SRJ393019:SRJ393360 TBF393019:TBF393360 TLB393019:TLB393360 TUX393019:TUX393360 UET393019:UET393360 UOP393019:UOP393360 UYL393019:UYL393360 VIH393019:VIH393360 VSD393019:VSD393360 WBZ393019:WBZ393360 WLV393019:WLV393360 WVR393019:WVR393360 J458555:J458896 JF458555:JF458896 TB458555:TB458896 ACX458555:ACX458896 AMT458555:AMT458896 AWP458555:AWP458896 BGL458555:BGL458896 BQH458555:BQH458896 CAD458555:CAD458896 CJZ458555:CJZ458896 CTV458555:CTV458896 DDR458555:DDR458896 DNN458555:DNN458896 DXJ458555:DXJ458896 EHF458555:EHF458896 ERB458555:ERB458896 FAX458555:FAX458896 FKT458555:FKT458896 FUP458555:FUP458896 GEL458555:GEL458896 GOH458555:GOH458896 GYD458555:GYD458896 HHZ458555:HHZ458896 HRV458555:HRV458896 IBR458555:IBR458896 ILN458555:ILN458896 IVJ458555:IVJ458896 JFF458555:JFF458896 JPB458555:JPB458896 JYX458555:JYX458896 KIT458555:KIT458896 KSP458555:KSP458896 LCL458555:LCL458896 LMH458555:LMH458896 LWD458555:LWD458896 MFZ458555:MFZ458896 MPV458555:MPV458896 MZR458555:MZR458896 NJN458555:NJN458896 NTJ458555:NTJ458896 ODF458555:ODF458896 ONB458555:ONB458896 OWX458555:OWX458896 PGT458555:PGT458896 PQP458555:PQP458896 QAL458555:QAL458896 QKH458555:QKH458896 QUD458555:QUD458896 RDZ458555:RDZ458896 RNV458555:RNV458896 RXR458555:RXR458896 SHN458555:SHN458896 SRJ458555:SRJ458896 TBF458555:TBF458896 TLB458555:TLB458896 TUX458555:TUX458896 UET458555:UET458896 UOP458555:UOP458896 UYL458555:UYL458896 VIH458555:VIH458896 VSD458555:VSD458896 WBZ458555:WBZ458896 WLV458555:WLV458896 WVR458555:WVR458896 J524091:J524432 JF524091:JF524432 TB524091:TB524432 ACX524091:ACX524432 AMT524091:AMT524432 AWP524091:AWP524432 BGL524091:BGL524432 BQH524091:BQH524432 CAD524091:CAD524432 CJZ524091:CJZ524432 CTV524091:CTV524432 DDR524091:DDR524432 DNN524091:DNN524432 DXJ524091:DXJ524432 EHF524091:EHF524432 ERB524091:ERB524432 FAX524091:FAX524432 FKT524091:FKT524432 FUP524091:FUP524432 GEL524091:GEL524432 GOH524091:GOH524432 GYD524091:GYD524432 HHZ524091:HHZ524432 HRV524091:HRV524432 IBR524091:IBR524432 ILN524091:ILN524432 IVJ524091:IVJ524432 JFF524091:JFF524432 JPB524091:JPB524432 JYX524091:JYX524432 KIT524091:KIT524432 KSP524091:KSP524432 LCL524091:LCL524432 LMH524091:LMH524432 LWD524091:LWD524432 MFZ524091:MFZ524432 MPV524091:MPV524432 MZR524091:MZR524432 NJN524091:NJN524432 NTJ524091:NTJ524432 ODF524091:ODF524432 ONB524091:ONB524432 OWX524091:OWX524432 PGT524091:PGT524432 PQP524091:PQP524432 QAL524091:QAL524432 QKH524091:QKH524432 QUD524091:QUD524432 RDZ524091:RDZ524432 RNV524091:RNV524432 RXR524091:RXR524432 SHN524091:SHN524432 SRJ524091:SRJ524432 TBF524091:TBF524432 TLB524091:TLB524432 TUX524091:TUX524432 UET524091:UET524432 UOP524091:UOP524432 UYL524091:UYL524432 VIH524091:VIH524432 VSD524091:VSD524432 WBZ524091:WBZ524432 WLV524091:WLV524432 WVR524091:WVR524432 J589627:J589968 JF589627:JF589968 TB589627:TB589968 ACX589627:ACX589968 AMT589627:AMT589968 AWP589627:AWP589968 BGL589627:BGL589968 BQH589627:BQH589968 CAD589627:CAD589968 CJZ589627:CJZ589968 CTV589627:CTV589968 DDR589627:DDR589968 DNN589627:DNN589968 DXJ589627:DXJ589968 EHF589627:EHF589968 ERB589627:ERB589968 FAX589627:FAX589968 FKT589627:FKT589968 FUP589627:FUP589968 GEL589627:GEL589968 GOH589627:GOH589968 GYD589627:GYD589968 HHZ589627:HHZ589968 HRV589627:HRV589968 IBR589627:IBR589968 ILN589627:ILN589968 IVJ589627:IVJ589968 JFF589627:JFF589968 JPB589627:JPB589968 JYX589627:JYX589968 KIT589627:KIT589968 KSP589627:KSP589968 LCL589627:LCL589968 LMH589627:LMH589968 LWD589627:LWD589968 MFZ589627:MFZ589968 MPV589627:MPV589968 MZR589627:MZR589968 NJN589627:NJN589968 NTJ589627:NTJ589968 ODF589627:ODF589968 ONB589627:ONB589968 OWX589627:OWX589968 PGT589627:PGT589968 PQP589627:PQP589968 QAL589627:QAL589968 QKH589627:QKH589968 QUD589627:QUD589968 RDZ589627:RDZ589968 RNV589627:RNV589968 RXR589627:RXR589968 SHN589627:SHN589968 SRJ589627:SRJ589968 TBF589627:TBF589968 TLB589627:TLB589968 TUX589627:TUX589968 UET589627:UET589968 UOP589627:UOP589968 UYL589627:UYL589968 VIH589627:VIH589968 VSD589627:VSD589968 WBZ589627:WBZ589968 WLV589627:WLV589968 WVR589627:WVR589968 J655163:J655504 JF655163:JF655504 TB655163:TB655504 ACX655163:ACX655504 AMT655163:AMT655504 AWP655163:AWP655504 BGL655163:BGL655504 BQH655163:BQH655504 CAD655163:CAD655504 CJZ655163:CJZ655504 CTV655163:CTV655504 DDR655163:DDR655504 DNN655163:DNN655504 DXJ655163:DXJ655504 EHF655163:EHF655504 ERB655163:ERB655504 FAX655163:FAX655504 FKT655163:FKT655504 FUP655163:FUP655504 GEL655163:GEL655504 GOH655163:GOH655504 GYD655163:GYD655504 HHZ655163:HHZ655504 HRV655163:HRV655504 IBR655163:IBR655504 ILN655163:ILN655504 IVJ655163:IVJ655504 JFF655163:JFF655504 JPB655163:JPB655504 JYX655163:JYX655504 KIT655163:KIT655504 KSP655163:KSP655504 LCL655163:LCL655504 LMH655163:LMH655504 LWD655163:LWD655504 MFZ655163:MFZ655504 MPV655163:MPV655504 MZR655163:MZR655504 NJN655163:NJN655504 NTJ655163:NTJ655504 ODF655163:ODF655504 ONB655163:ONB655504 OWX655163:OWX655504 PGT655163:PGT655504 PQP655163:PQP655504 QAL655163:QAL655504 QKH655163:QKH655504 QUD655163:QUD655504 RDZ655163:RDZ655504 RNV655163:RNV655504 RXR655163:RXR655504 SHN655163:SHN655504 SRJ655163:SRJ655504 TBF655163:TBF655504 TLB655163:TLB655504 TUX655163:TUX655504 UET655163:UET655504 UOP655163:UOP655504 UYL655163:UYL655504 VIH655163:VIH655504 VSD655163:VSD655504 WBZ655163:WBZ655504 WLV655163:WLV655504 WVR655163:WVR655504 J720699:J721040 JF720699:JF721040 TB720699:TB721040 ACX720699:ACX721040 AMT720699:AMT721040 AWP720699:AWP721040 BGL720699:BGL721040 BQH720699:BQH721040 CAD720699:CAD721040 CJZ720699:CJZ721040 CTV720699:CTV721040 DDR720699:DDR721040 DNN720699:DNN721040 DXJ720699:DXJ721040 EHF720699:EHF721040 ERB720699:ERB721040 FAX720699:FAX721040 FKT720699:FKT721040 FUP720699:FUP721040 GEL720699:GEL721040 GOH720699:GOH721040 GYD720699:GYD721040 HHZ720699:HHZ721040 HRV720699:HRV721040 IBR720699:IBR721040 ILN720699:ILN721040 IVJ720699:IVJ721040 JFF720699:JFF721040 JPB720699:JPB721040 JYX720699:JYX721040 KIT720699:KIT721040 KSP720699:KSP721040 LCL720699:LCL721040 LMH720699:LMH721040 LWD720699:LWD721040 MFZ720699:MFZ721040 MPV720699:MPV721040 MZR720699:MZR721040 NJN720699:NJN721040 NTJ720699:NTJ721040 ODF720699:ODF721040 ONB720699:ONB721040 OWX720699:OWX721040 PGT720699:PGT721040 PQP720699:PQP721040 QAL720699:QAL721040 QKH720699:QKH721040 QUD720699:QUD721040 RDZ720699:RDZ721040 RNV720699:RNV721040 RXR720699:RXR721040 SHN720699:SHN721040 SRJ720699:SRJ721040 TBF720699:TBF721040 TLB720699:TLB721040 TUX720699:TUX721040 UET720699:UET721040 UOP720699:UOP721040 UYL720699:UYL721040 VIH720699:VIH721040 VSD720699:VSD721040 WBZ720699:WBZ721040 WLV720699:WLV721040 WVR720699:WVR721040 J786235:J786576 JF786235:JF786576 TB786235:TB786576 ACX786235:ACX786576 AMT786235:AMT786576 AWP786235:AWP786576 BGL786235:BGL786576 BQH786235:BQH786576 CAD786235:CAD786576 CJZ786235:CJZ786576 CTV786235:CTV786576 DDR786235:DDR786576 DNN786235:DNN786576 DXJ786235:DXJ786576 EHF786235:EHF786576 ERB786235:ERB786576 FAX786235:FAX786576 FKT786235:FKT786576 FUP786235:FUP786576 GEL786235:GEL786576 GOH786235:GOH786576 GYD786235:GYD786576 HHZ786235:HHZ786576 HRV786235:HRV786576 IBR786235:IBR786576 ILN786235:ILN786576 IVJ786235:IVJ786576 JFF786235:JFF786576 JPB786235:JPB786576 JYX786235:JYX786576 KIT786235:KIT786576 KSP786235:KSP786576 LCL786235:LCL786576 LMH786235:LMH786576 LWD786235:LWD786576 MFZ786235:MFZ786576 MPV786235:MPV786576 MZR786235:MZR786576 NJN786235:NJN786576 NTJ786235:NTJ786576 ODF786235:ODF786576 ONB786235:ONB786576 OWX786235:OWX786576 PGT786235:PGT786576 PQP786235:PQP786576 QAL786235:QAL786576 QKH786235:QKH786576 QUD786235:QUD786576 RDZ786235:RDZ786576 RNV786235:RNV786576 RXR786235:RXR786576 SHN786235:SHN786576 SRJ786235:SRJ786576 TBF786235:TBF786576 TLB786235:TLB786576 TUX786235:TUX786576 UET786235:UET786576 UOP786235:UOP786576 UYL786235:UYL786576 VIH786235:VIH786576 VSD786235:VSD786576 WBZ786235:WBZ786576 WLV786235:WLV786576 WVR786235:WVR786576 J851771:J852112 JF851771:JF852112 TB851771:TB852112 ACX851771:ACX852112 AMT851771:AMT852112 AWP851771:AWP852112 BGL851771:BGL852112 BQH851771:BQH852112 CAD851771:CAD852112 CJZ851771:CJZ852112 CTV851771:CTV852112 DDR851771:DDR852112 DNN851771:DNN852112 DXJ851771:DXJ852112 EHF851771:EHF852112 ERB851771:ERB852112 FAX851771:FAX852112 FKT851771:FKT852112 FUP851771:FUP852112 GEL851771:GEL852112 GOH851771:GOH852112 GYD851771:GYD852112 HHZ851771:HHZ852112 HRV851771:HRV852112 IBR851771:IBR852112 ILN851771:ILN852112 IVJ851771:IVJ852112 JFF851771:JFF852112 JPB851771:JPB852112 JYX851771:JYX852112 KIT851771:KIT852112 KSP851771:KSP852112 LCL851771:LCL852112 LMH851771:LMH852112 LWD851771:LWD852112 MFZ851771:MFZ852112 MPV851771:MPV852112 MZR851771:MZR852112 NJN851771:NJN852112 NTJ851771:NTJ852112 ODF851771:ODF852112 ONB851771:ONB852112 OWX851771:OWX852112 PGT851771:PGT852112 PQP851771:PQP852112 QAL851771:QAL852112 QKH851771:QKH852112 QUD851771:QUD852112 RDZ851771:RDZ852112 RNV851771:RNV852112 RXR851771:RXR852112 SHN851771:SHN852112 SRJ851771:SRJ852112 TBF851771:TBF852112 TLB851771:TLB852112 TUX851771:TUX852112 UET851771:UET852112 UOP851771:UOP852112 UYL851771:UYL852112 VIH851771:VIH852112 VSD851771:VSD852112 WBZ851771:WBZ852112 WLV851771:WLV852112 WVR851771:WVR852112 J917307:J917648 JF917307:JF917648 TB917307:TB917648 ACX917307:ACX917648 AMT917307:AMT917648 AWP917307:AWP917648 BGL917307:BGL917648 BQH917307:BQH917648 CAD917307:CAD917648 CJZ917307:CJZ917648 CTV917307:CTV917648 DDR917307:DDR917648 DNN917307:DNN917648 DXJ917307:DXJ917648 EHF917307:EHF917648 ERB917307:ERB917648 FAX917307:FAX917648 FKT917307:FKT917648 FUP917307:FUP917648 GEL917307:GEL917648 GOH917307:GOH917648 GYD917307:GYD917648 HHZ917307:HHZ917648 HRV917307:HRV917648 IBR917307:IBR917648 ILN917307:ILN917648 IVJ917307:IVJ917648 JFF917307:JFF917648 JPB917307:JPB917648 JYX917307:JYX917648 KIT917307:KIT917648 KSP917307:KSP917648 LCL917307:LCL917648 LMH917307:LMH917648 LWD917307:LWD917648 MFZ917307:MFZ917648 MPV917307:MPV917648 MZR917307:MZR917648 NJN917307:NJN917648 NTJ917307:NTJ917648 ODF917307:ODF917648 ONB917307:ONB917648 OWX917307:OWX917648 PGT917307:PGT917648 PQP917307:PQP917648 QAL917307:QAL917648 QKH917307:QKH917648 QUD917307:QUD917648 RDZ917307:RDZ917648 RNV917307:RNV917648 RXR917307:RXR917648 SHN917307:SHN917648 SRJ917307:SRJ917648 TBF917307:TBF917648 TLB917307:TLB917648 TUX917307:TUX917648 UET917307:UET917648 UOP917307:UOP917648 UYL917307:UYL917648 VIH917307:VIH917648 VSD917307:VSD917648 WBZ917307:WBZ917648 WLV917307:WLV917648 WVR917307:WVR917648 J982843:J983184 JF982843:JF983184 TB982843:TB983184 ACX982843:ACX983184 AMT982843:AMT983184 AWP982843:AWP983184 BGL982843:BGL983184 BQH982843:BQH983184 CAD982843:CAD983184 CJZ982843:CJZ983184 CTV982843:CTV983184 DDR982843:DDR983184 DNN982843:DNN983184 DXJ982843:DXJ983184 EHF982843:EHF983184 ERB982843:ERB983184 FAX982843:FAX983184 FKT982843:FKT983184 FUP982843:FUP983184 GEL982843:GEL983184 GOH982843:GOH983184 GYD982843:GYD983184 HHZ982843:HHZ983184 HRV982843:HRV983184 IBR982843:IBR983184 ILN982843:ILN983184 IVJ982843:IVJ983184 JFF982843:JFF983184 JPB982843:JPB983184 JYX982843:JYX983184 KIT982843:KIT983184 KSP982843:KSP983184 LCL982843:LCL983184 LMH982843:LMH983184 LWD982843:LWD983184 MFZ982843:MFZ983184 MPV982843:MPV983184 MZR982843:MZR983184 NJN982843:NJN983184 NTJ982843:NTJ983184 ODF982843:ODF983184 ONB982843:ONB983184 OWX982843:OWX983184 PGT982843:PGT983184 PQP982843:PQP983184 QAL982843:QAL983184 QKH982843:QKH983184 QUD982843:QUD983184 RDZ982843:RDZ983184 RNV982843:RNV983184 RXR982843:RXR983184 SHN982843:SHN983184 SRJ982843:SRJ983184 TBF982843:TBF983184 TLB982843:TLB983184 TUX982843:TUX983184 UET982843:UET983184 UOP982843:UOP983184 UYL982843:UYL983184 VIH982843:VIH983184 VSD982843:VSD983184 WBZ982843:WBZ983184 WLV982843:WLV983184 J8:J149" xr:uid="{00000000-0002-0000-0100-000003000000}">
      <formula1>0</formula1>
      <formula2>365</formula2>
    </dataValidation>
    <dataValidation type="decimal" operator="lessThan" allowBlank="1" showInputMessage="1" showErrorMessage="1" sqref="WVU982843:WVU983184 JI7:JI150 TE7:TE150 ADA7:ADA150 AMW7:AMW150 AWS7:AWS150 BGO7:BGO150 BQK7:BQK150 CAG7:CAG150 CKC7:CKC150 CTY7:CTY150 DDU7:DDU150 DNQ7:DNQ150 DXM7:DXM150 EHI7:EHI150 ERE7:ERE150 FBA7:FBA150 FKW7:FKW150 FUS7:FUS150 GEO7:GEO150 GOK7:GOK150 GYG7:GYG150 HIC7:HIC150 HRY7:HRY150 IBU7:IBU150 ILQ7:ILQ150 IVM7:IVM150 JFI7:JFI150 JPE7:JPE150 JZA7:JZA150 KIW7:KIW150 KSS7:KSS150 LCO7:LCO150 LMK7:LMK150 LWG7:LWG150 MGC7:MGC150 MPY7:MPY150 MZU7:MZU150 NJQ7:NJQ150 NTM7:NTM150 ODI7:ODI150 ONE7:ONE150 OXA7:OXA150 PGW7:PGW150 PQS7:PQS150 QAO7:QAO150 QKK7:QKK150 QUG7:QUG150 REC7:REC150 RNY7:RNY150 RXU7:RXU150 SHQ7:SHQ150 SRM7:SRM150 TBI7:TBI150 TLE7:TLE150 TVA7:TVA150 UEW7:UEW150 UOS7:UOS150 UYO7:UYO150 VIK7:VIK150 VSG7:VSG150 WCC7:WCC150 WLY7:WLY150 WVU7:WVU150 N65339:N65680 JI65339:JI65680 TE65339:TE65680 ADA65339:ADA65680 AMW65339:AMW65680 AWS65339:AWS65680 BGO65339:BGO65680 BQK65339:BQK65680 CAG65339:CAG65680 CKC65339:CKC65680 CTY65339:CTY65680 DDU65339:DDU65680 DNQ65339:DNQ65680 DXM65339:DXM65680 EHI65339:EHI65680 ERE65339:ERE65680 FBA65339:FBA65680 FKW65339:FKW65680 FUS65339:FUS65680 GEO65339:GEO65680 GOK65339:GOK65680 GYG65339:GYG65680 HIC65339:HIC65680 HRY65339:HRY65680 IBU65339:IBU65680 ILQ65339:ILQ65680 IVM65339:IVM65680 JFI65339:JFI65680 JPE65339:JPE65680 JZA65339:JZA65680 KIW65339:KIW65680 KSS65339:KSS65680 LCO65339:LCO65680 LMK65339:LMK65680 LWG65339:LWG65680 MGC65339:MGC65680 MPY65339:MPY65680 MZU65339:MZU65680 NJQ65339:NJQ65680 NTM65339:NTM65680 ODI65339:ODI65680 ONE65339:ONE65680 OXA65339:OXA65680 PGW65339:PGW65680 PQS65339:PQS65680 QAO65339:QAO65680 QKK65339:QKK65680 QUG65339:QUG65680 REC65339:REC65680 RNY65339:RNY65680 RXU65339:RXU65680 SHQ65339:SHQ65680 SRM65339:SRM65680 TBI65339:TBI65680 TLE65339:TLE65680 TVA65339:TVA65680 UEW65339:UEW65680 UOS65339:UOS65680 UYO65339:UYO65680 VIK65339:VIK65680 VSG65339:VSG65680 WCC65339:WCC65680 WLY65339:WLY65680 WVU65339:WVU65680 N130875:N131216 JI130875:JI131216 TE130875:TE131216 ADA130875:ADA131216 AMW130875:AMW131216 AWS130875:AWS131216 BGO130875:BGO131216 BQK130875:BQK131216 CAG130875:CAG131216 CKC130875:CKC131216 CTY130875:CTY131216 DDU130875:DDU131216 DNQ130875:DNQ131216 DXM130875:DXM131216 EHI130875:EHI131216 ERE130875:ERE131216 FBA130875:FBA131216 FKW130875:FKW131216 FUS130875:FUS131216 GEO130875:GEO131216 GOK130875:GOK131216 GYG130875:GYG131216 HIC130875:HIC131216 HRY130875:HRY131216 IBU130875:IBU131216 ILQ130875:ILQ131216 IVM130875:IVM131216 JFI130875:JFI131216 JPE130875:JPE131216 JZA130875:JZA131216 KIW130875:KIW131216 KSS130875:KSS131216 LCO130875:LCO131216 LMK130875:LMK131216 LWG130875:LWG131216 MGC130875:MGC131216 MPY130875:MPY131216 MZU130875:MZU131216 NJQ130875:NJQ131216 NTM130875:NTM131216 ODI130875:ODI131216 ONE130875:ONE131216 OXA130875:OXA131216 PGW130875:PGW131216 PQS130875:PQS131216 QAO130875:QAO131216 QKK130875:QKK131216 QUG130875:QUG131216 REC130875:REC131216 RNY130875:RNY131216 RXU130875:RXU131216 SHQ130875:SHQ131216 SRM130875:SRM131216 TBI130875:TBI131216 TLE130875:TLE131216 TVA130875:TVA131216 UEW130875:UEW131216 UOS130875:UOS131216 UYO130875:UYO131216 VIK130875:VIK131216 VSG130875:VSG131216 WCC130875:WCC131216 WLY130875:WLY131216 WVU130875:WVU131216 N196411:N196752 JI196411:JI196752 TE196411:TE196752 ADA196411:ADA196752 AMW196411:AMW196752 AWS196411:AWS196752 BGO196411:BGO196752 BQK196411:BQK196752 CAG196411:CAG196752 CKC196411:CKC196752 CTY196411:CTY196752 DDU196411:DDU196752 DNQ196411:DNQ196752 DXM196411:DXM196752 EHI196411:EHI196752 ERE196411:ERE196752 FBA196411:FBA196752 FKW196411:FKW196752 FUS196411:FUS196752 GEO196411:GEO196752 GOK196411:GOK196752 GYG196411:GYG196752 HIC196411:HIC196752 HRY196411:HRY196752 IBU196411:IBU196752 ILQ196411:ILQ196752 IVM196411:IVM196752 JFI196411:JFI196752 JPE196411:JPE196752 JZA196411:JZA196752 KIW196411:KIW196752 KSS196411:KSS196752 LCO196411:LCO196752 LMK196411:LMK196752 LWG196411:LWG196752 MGC196411:MGC196752 MPY196411:MPY196752 MZU196411:MZU196752 NJQ196411:NJQ196752 NTM196411:NTM196752 ODI196411:ODI196752 ONE196411:ONE196752 OXA196411:OXA196752 PGW196411:PGW196752 PQS196411:PQS196752 QAO196411:QAO196752 QKK196411:QKK196752 QUG196411:QUG196752 REC196411:REC196752 RNY196411:RNY196752 RXU196411:RXU196752 SHQ196411:SHQ196752 SRM196411:SRM196752 TBI196411:TBI196752 TLE196411:TLE196752 TVA196411:TVA196752 UEW196411:UEW196752 UOS196411:UOS196752 UYO196411:UYO196752 VIK196411:VIK196752 VSG196411:VSG196752 WCC196411:WCC196752 WLY196411:WLY196752 WVU196411:WVU196752 N261947:N262288 JI261947:JI262288 TE261947:TE262288 ADA261947:ADA262288 AMW261947:AMW262288 AWS261947:AWS262288 BGO261947:BGO262288 BQK261947:BQK262288 CAG261947:CAG262288 CKC261947:CKC262288 CTY261947:CTY262288 DDU261947:DDU262288 DNQ261947:DNQ262288 DXM261947:DXM262288 EHI261947:EHI262288 ERE261947:ERE262288 FBA261947:FBA262288 FKW261947:FKW262288 FUS261947:FUS262288 GEO261947:GEO262288 GOK261947:GOK262288 GYG261947:GYG262288 HIC261947:HIC262288 HRY261947:HRY262288 IBU261947:IBU262288 ILQ261947:ILQ262288 IVM261947:IVM262288 JFI261947:JFI262288 JPE261947:JPE262288 JZA261947:JZA262288 KIW261947:KIW262288 KSS261947:KSS262288 LCO261947:LCO262288 LMK261947:LMK262288 LWG261947:LWG262288 MGC261947:MGC262288 MPY261947:MPY262288 MZU261947:MZU262288 NJQ261947:NJQ262288 NTM261947:NTM262288 ODI261947:ODI262288 ONE261947:ONE262288 OXA261947:OXA262288 PGW261947:PGW262288 PQS261947:PQS262288 QAO261947:QAO262288 QKK261947:QKK262288 QUG261947:QUG262288 REC261947:REC262288 RNY261947:RNY262288 RXU261947:RXU262288 SHQ261947:SHQ262288 SRM261947:SRM262288 TBI261947:TBI262288 TLE261947:TLE262288 TVA261947:TVA262288 UEW261947:UEW262288 UOS261947:UOS262288 UYO261947:UYO262288 VIK261947:VIK262288 VSG261947:VSG262288 WCC261947:WCC262288 WLY261947:WLY262288 WVU261947:WVU262288 N327483:N327824 JI327483:JI327824 TE327483:TE327824 ADA327483:ADA327824 AMW327483:AMW327824 AWS327483:AWS327824 BGO327483:BGO327824 BQK327483:BQK327824 CAG327483:CAG327824 CKC327483:CKC327824 CTY327483:CTY327824 DDU327483:DDU327824 DNQ327483:DNQ327824 DXM327483:DXM327824 EHI327483:EHI327824 ERE327483:ERE327824 FBA327483:FBA327824 FKW327483:FKW327824 FUS327483:FUS327824 GEO327483:GEO327824 GOK327483:GOK327824 GYG327483:GYG327824 HIC327483:HIC327824 HRY327483:HRY327824 IBU327483:IBU327824 ILQ327483:ILQ327824 IVM327483:IVM327824 JFI327483:JFI327824 JPE327483:JPE327824 JZA327483:JZA327824 KIW327483:KIW327824 KSS327483:KSS327824 LCO327483:LCO327824 LMK327483:LMK327824 LWG327483:LWG327824 MGC327483:MGC327824 MPY327483:MPY327824 MZU327483:MZU327824 NJQ327483:NJQ327824 NTM327483:NTM327824 ODI327483:ODI327824 ONE327483:ONE327824 OXA327483:OXA327824 PGW327483:PGW327824 PQS327483:PQS327824 QAO327483:QAO327824 QKK327483:QKK327824 QUG327483:QUG327824 REC327483:REC327824 RNY327483:RNY327824 RXU327483:RXU327824 SHQ327483:SHQ327824 SRM327483:SRM327824 TBI327483:TBI327824 TLE327483:TLE327824 TVA327483:TVA327824 UEW327483:UEW327824 UOS327483:UOS327824 UYO327483:UYO327824 VIK327483:VIK327824 VSG327483:VSG327824 WCC327483:WCC327824 WLY327483:WLY327824 WVU327483:WVU327824 N393019:N393360 JI393019:JI393360 TE393019:TE393360 ADA393019:ADA393360 AMW393019:AMW393360 AWS393019:AWS393360 BGO393019:BGO393360 BQK393019:BQK393360 CAG393019:CAG393360 CKC393019:CKC393360 CTY393019:CTY393360 DDU393019:DDU393360 DNQ393019:DNQ393360 DXM393019:DXM393360 EHI393019:EHI393360 ERE393019:ERE393360 FBA393019:FBA393360 FKW393019:FKW393360 FUS393019:FUS393360 GEO393019:GEO393360 GOK393019:GOK393360 GYG393019:GYG393360 HIC393019:HIC393360 HRY393019:HRY393360 IBU393019:IBU393360 ILQ393019:ILQ393360 IVM393019:IVM393360 JFI393019:JFI393360 JPE393019:JPE393360 JZA393019:JZA393360 KIW393019:KIW393360 KSS393019:KSS393360 LCO393019:LCO393360 LMK393019:LMK393360 LWG393019:LWG393360 MGC393019:MGC393360 MPY393019:MPY393360 MZU393019:MZU393360 NJQ393019:NJQ393360 NTM393019:NTM393360 ODI393019:ODI393360 ONE393019:ONE393360 OXA393019:OXA393360 PGW393019:PGW393360 PQS393019:PQS393360 QAO393019:QAO393360 QKK393019:QKK393360 QUG393019:QUG393360 REC393019:REC393360 RNY393019:RNY393360 RXU393019:RXU393360 SHQ393019:SHQ393360 SRM393019:SRM393360 TBI393019:TBI393360 TLE393019:TLE393360 TVA393019:TVA393360 UEW393019:UEW393360 UOS393019:UOS393360 UYO393019:UYO393360 VIK393019:VIK393360 VSG393019:VSG393360 WCC393019:WCC393360 WLY393019:WLY393360 WVU393019:WVU393360 N458555:N458896 JI458555:JI458896 TE458555:TE458896 ADA458555:ADA458896 AMW458555:AMW458896 AWS458555:AWS458896 BGO458555:BGO458896 BQK458555:BQK458896 CAG458555:CAG458896 CKC458555:CKC458896 CTY458555:CTY458896 DDU458555:DDU458896 DNQ458555:DNQ458896 DXM458555:DXM458896 EHI458555:EHI458896 ERE458555:ERE458896 FBA458555:FBA458896 FKW458555:FKW458896 FUS458555:FUS458896 GEO458555:GEO458896 GOK458555:GOK458896 GYG458555:GYG458896 HIC458555:HIC458896 HRY458555:HRY458896 IBU458555:IBU458896 ILQ458555:ILQ458896 IVM458555:IVM458896 JFI458555:JFI458896 JPE458555:JPE458896 JZA458555:JZA458896 KIW458555:KIW458896 KSS458555:KSS458896 LCO458555:LCO458896 LMK458555:LMK458896 LWG458555:LWG458896 MGC458555:MGC458896 MPY458555:MPY458896 MZU458555:MZU458896 NJQ458555:NJQ458896 NTM458555:NTM458896 ODI458555:ODI458896 ONE458555:ONE458896 OXA458555:OXA458896 PGW458555:PGW458896 PQS458555:PQS458896 QAO458555:QAO458896 QKK458555:QKK458896 QUG458555:QUG458896 REC458555:REC458896 RNY458555:RNY458896 RXU458555:RXU458896 SHQ458555:SHQ458896 SRM458555:SRM458896 TBI458555:TBI458896 TLE458555:TLE458896 TVA458555:TVA458896 UEW458555:UEW458896 UOS458555:UOS458896 UYO458555:UYO458896 VIK458555:VIK458896 VSG458555:VSG458896 WCC458555:WCC458896 WLY458555:WLY458896 WVU458555:WVU458896 N524091:N524432 JI524091:JI524432 TE524091:TE524432 ADA524091:ADA524432 AMW524091:AMW524432 AWS524091:AWS524432 BGO524091:BGO524432 BQK524091:BQK524432 CAG524091:CAG524432 CKC524091:CKC524432 CTY524091:CTY524432 DDU524091:DDU524432 DNQ524091:DNQ524432 DXM524091:DXM524432 EHI524091:EHI524432 ERE524091:ERE524432 FBA524091:FBA524432 FKW524091:FKW524432 FUS524091:FUS524432 GEO524091:GEO524432 GOK524091:GOK524432 GYG524091:GYG524432 HIC524091:HIC524432 HRY524091:HRY524432 IBU524091:IBU524432 ILQ524091:ILQ524432 IVM524091:IVM524432 JFI524091:JFI524432 JPE524091:JPE524432 JZA524091:JZA524432 KIW524091:KIW524432 KSS524091:KSS524432 LCO524091:LCO524432 LMK524091:LMK524432 LWG524091:LWG524432 MGC524091:MGC524432 MPY524091:MPY524432 MZU524091:MZU524432 NJQ524091:NJQ524432 NTM524091:NTM524432 ODI524091:ODI524432 ONE524091:ONE524432 OXA524091:OXA524432 PGW524091:PGW524432 PQS524091:PQS524432 QAO524091:QAO524432 QKK524091:QKK524432 QUG524091:QUG524432 REC524091:REC524432 RNY524091:RNY524432 RXU524091:RXU524432 SHQ524091:SHQ524432 SRM524091:SRM524432 TBI524091:TBI524432 TLE524091:TLE524432 TVA524091:TVA524432 UEW524091:UEW524432 UOS524091:UOS524432 UYO524091:UYO524432 VIK524091:VIK524432 VSG524091:VSG524432 WCC524091:WCC524432 WLY524091:WLY524432 WVU524091:WVU524432 N589627:N589968 JI589627:JI589968 TE589627:TE589968 ADA589627:ADA589968 AMW589627:AMW589968 AWS589627:AWS589968 BGO589627:BGO589968 BQK589627:BQK589968 CAG589627:CAG589968 CKC589627:CKC589968 CTY589627:CTY589968 DDU589627:DDU589968 DNQ589627:DNQ589968 DXM589627:DXM589968 EHI589627:EHI589968 ERE589627:ERE589968 FBA589627:FBA589968 FKW589627:FKW589968 FUS589627:FUS589968 GEO589627:GEO589968 GOK589627:GOK589968 GYG589627:GYG589968 HIC589627:HIC589968 HRY589627:HRY589968 IBU589627:IBU589968 ILQ589627:ILQ589968 IVM589627:IVM589968 JFI589627:JFI589968 JPE589627:JPE589968 JZA589627:JZA589968 KIW589627:KIW589968 KSS589627:KSS589968 LCO589627:LCO589968 LMK589627:LMK589968 LWG589627:LWG589968 MGC589627:MGC589968 MPY589627:MPY589968 MZU589627:MZU589968 NJQ589627:NJQ589968 NTM589627:NTM589968 ODI589627:ODI589968 ONE589627:ONE589968 OXA589627:OXA589968 PGW589627:PGW589968 PQS589627:PQS589968 QAO589627:QAO589968 QKK589627:QKK589968 QUG589627:QUG589968 REC589627:REC589968 RNY589627:RNY589968 RXU589627:RXU589968 SHQ589627:SHQ589968 SRM589627:SRM589968 TBI589627:TBI589968 TLE589627:TLE589968 TVA589627:TVA589968 UEW589627:UEW589968 UOS589627:UOS589968 UYO589627:UYO589968 VIK589627:VIK589968 VSG589627:VSG589968 WCC589627:WCC589968 WLY589627:WLY589968 WVU589627:WVU589968 N655163:N655504 JI655163:JI655504 TE655163:TE655504 ADA655163:ADA655504 AMW655163:AMW655504 AWS655163:AWS655504 BGO655163:BGO655504 BQK655163:BQK655504 CAG655163:CAG655504 CKC655163:CKC655504 CTY655163:CTY655504 DDU655163:DDU655504 DNQ655163:DNQ655504 DXM655163:DXM655504 EHI655163:EHI655504 ERE655163:ERE655504 FBA655163:FBA655504 FKW655163:FKW655504 FUS655163:FUS655504 GEO655163:GEO655504 GOK655163:GOK655504 GYG655163:GYG655504 HIC655163:HIC655504 HRY655163:HRY655504 IBU655163:IBU655504 ILQ655163:ILQ655504 IVM655163:IVM655504 JFI655163:JFI655504 JPE655163:JPE655504 JZA655163:JZA655504 KIW655163:KIW655504 KSS655163:KSS655504 LCO655163:LCO655504 LMK655163:LMK655504 LWG655163:LWG655504 MGC655163:MGC655504 MPY655163:MPY655504 MZU655163:MZU655504 NJQ655163:NJQ655504 NTM655163:NTM655504 ODI655163:ODI655504 ONE655163:ONE655504 OXA655163:OXA655504 PGW655163:PGW655504 PQS655163:PQS655504 QAO655163:QAO655504 QKK655163:QKK655504 QUG655163:QUG655504 REC655163:REC655504 RNY655163:RNY655504 RXU655163:RXU655504 SHQ655163:SHQ655504 SRM655163:SRM655504 TBI655163:TBI655504 TLE655163:TLE655504 TVA655163:TVA655504 UEW655163:UEW655504 UOS655163:UOS655504 UYO655163:UYO655504 VIK655163:VIK655504 VSG655163:VSG655504 WCC655163:WCC655504 WLY655163:WLY655504 WVU655163:WVU655504 N720699:N721040 JI720699:JI721040 TE720699:TE721040 ADA720699:ADA721040 AMW720699:AMW721040 AWS720699:AWS721040 BGO720699:BGO721040 BQK720699:BQK721040 CAG720699:CAG721040 CKC720699:CKC721040 CTY720699:CTY721040 DDU720699:DDU721040 DNQ720699:DNQ721040 DXM720699:DXM721040 EHI720699:EHI721040 ERE720699:ERE721040 FBA720699:FBA721040 FKW720699:FKW721040 FUS720699:FUS721040 GEO720699:GEO721040 GOK720699:GOK721040 GYG720699:GYG721040 HIC720699:HIC721040 HRY720699:HRY721040 IBU720699:IBU721040 ILQ720699:ILQ721040 IVM720699:IVM721040 JFI720699:JFI721040 JPE720699:JPE721040 JZA720699:JZA721040 KIW720699:KIW721040 KSS720699:KSS721040 LCO720699:LCO721040 LMK720699:LMK721040 LWG720699:LWG721040 MGC720699:MGC721040 MPY720699:MPY721040 MZU720699:MZU721040 NJQ720699:NJQ721040 NTM720699:NTM721040 ODI720699:ODI721040 ONE720699:ONE721040 OXA720699:OXA721040 PGW720699:PGW721040 PQS720699:PQS721040 QAO720699:QAO721040 QKK720699:QKK721040 QUG720699:QUG721040 REC720699:REC721040 RNY720699:RNY721040 RXU720699:RXU721040 SHQ720699:SHQ721040 SRM720699:SRM721040 TBI720699:TBI721040 TLE720699:TLE721040 TVA720699:TVA721040 UEW720699:UEW721040 UOS720699:UOS721040 UYO720699:UYO721040 VIK720699:VIK721040 VSG720699:VSG721040 WCC720699:WCC721040 WLY720699:WLY721040 WVU720699:WVU721040 N786235:N786576 JI786235:JI786576 TE786235:TE786576 ADA786235:ADA786576 AMW786235:AMW786576 AWS786235:AWS786576 BGO786235:BGO786576 BQK786235:BQK786576 CAG786235:CAG786576 CKC786235:CKC786576 CTY786235:CTY786576 DDU786235:DDU786576 DNQ786235:DNQ786576 DXM786235:DXM786576 EHI786235:EHI786576 ERE786235:ERE786576 FBA786235:FBA786576 FKW786235:FKW786576 FUS786235:FUS786576 GEO786235:GEO786576 GOK786235:GOK786576 GYG786235:GYG786576 HIC786235:HIC786576 HRY786235:HRY786576 IBU786235:IBU786576 ILQ786235:ILQ786576 IVM786235:IVM786576 JFI786235:JFI786576 JPE786235:JPE786576 JZA786235:JZA786576 KIW786235:KIW786576 KSS786235:KSS786576 LCO786235:LCO786576 LMK786235:LMK786576 LWG786235:LWG786576 MGC786235:MGC786576 MPY786235:MPY786576 MZU786235:MZU786576 NJQ786235:NJQ786576 NTM786235:NTM786576 ODI786235:ODI786576 ONE786235:ONE786576 OXA786235:OXA786576 PGW786235:PGW786576 PQS786235:PQS786576 QAO786235:QAO786576 QKK786235:QKK786576 QUG786235:QUG786576 REC786235:REC786576 RNY786235:RNY786576 RXU786235:RXU786576 SHQ786235:SHQ786576 SRM786235:SRM786576 TBI786235:TBI786576 TLE786235:TLE786576 TVA786235:TVA786576 UEW786235:UEW786576 UOS786235:UOS786576 UYO786235:UYO786576 VIK786235:VIK786576 VSG786235:VSG786576 WCC786235:WCC786576 WLY786235:WLY786576 WVU786235:WVU786576 N851771:N852112 JI851771:JI852112 TE851771:TE852112 ADA851771:ADA852112 AMW851771:AMW852112 AWS851771:AWS852112 BGO851771:BGO852112 BQK851771:BQK852112 CAG851771:CAG852112 CKC851771:CKC852112 CTY851771:CTY852112 DDU851771:DDU852112 DNQ851771:DNQ852112 DXM851771:DXM852112 EHI851771:EHI852112 ERE851771:ERE852112 FBA851771:FBA852112 FKW851771:FKW852112 FUS851771:FUS852112 GEO851771:GEO852112 GOK851771:GOK852112 GYG851771:GYG852112 HIC851771:HIC852112 HRY851771:HRY852112 IBU851771:IBU852112 ILQ851771:ILQ852112 IVM851771:IVM852112 JFI851771:JFI852112 JPE851771:JPE852112 JZA851771:JZA852112 KIW851771:KIW852112 KSS851771:KSS852112 LCO851771:LCO852112 LMK851771:LMK852112 LWG851771:LWG852112 MGC851771:MGC852112 MPY851771:MPY852112 MZU851771:MZU852112 NJQ851771:NJQ852112 NTM851771:NTM852112 ODI851771:ODI852112 ONE851771:ONE852112 OXA851771:OXA852112 PGW851771:PGW852112 PQS851771:PQS852112 QAO851771:QAO852112 QKK851771:QKK852112 QUG851771:QUG852112 REC851771:REC852112 RNY851771:RNY852112 RXU851771:RXU852112 SHQ851771:SHQ852112 SRM851771:SRM852112 TBI851771:TBI852112 TLE851771:TLE852112 TVA851771:TVA852112 UEW851771:UEW852112 UOS851771:UOS852112 UYO851771:UYO852112 VIK851771:VIK852112 VSG851771:VSG852112 WCC851771:WCC852112 WLY851771:WLY852112 WVU851771:WVU852112 N917307:N917648 JI917307:JI917648 TE917307:TE917648 ADA917307:ADA917648 AMW917307:AMW917648 AWS917307:AWS917648 BGO917307:BGO917648 BQK917307:BQK917648 CAG917307:CAG917648 CKC917307:CKC917648 CTY917307:CTY917648 DDU917307:DDU917648 DNQ917307:DNQ917648 DXM917307:DXM917648 EHI917307:EHI917648 ERE917307:ERE917648 FBA917307:FBA917648 FKW917307:FKW917648 FUS917307:FUS917648 GEO917307:GEO917648 GOK917307:GOK917648 GYG917307:GYG917648 HIC917307:HIC917648 HRY917307:HRY917648 IBU917307:IBU917648 ILQ917307:ILQ917648 IVM917307:IVM917648 JFI917307:JFI917648 JPE917307:JPE917648 JZA917307:JZA917648 KIW917307:KIW917648 KSS917307:KSS917648 LCO917307:LCO917648 LMK917307:LMK917648 LWG917307:LWG917648 MGC917307:MGC917648 MPY917307:MPY917648 MZU917307:MZU917648 NJQ917307:NJQ917648 NTM917307:NTM917648 ODI917307:ODI917648 ONE917307:ONE917648 OXA917307:OXA917648 PGW917307:PGW917648 PQS917307:PQS917648 QAO917307:QAO917648 QKK917307:QKK917648 QUG917307:QUG917648 REC917307:REC917648 RNY917307:RNY917648 RXU917307:RXU917648 SHQ917307:SHQ917648 SRM917307:SRM917648 TBI917307:TBI917648 TLE917307:TLE917648 TVA917307:TVA917648 UEW917307:UEW917648 UOS917307:UOS917648 UYO917307:UYO917648 VIK917307:VIK917648 VSG917307:VSG917648 WCC917307:WCC917648 WLY917307:WLY917648 WVU917307:WVU917648 N982843:N983184 JI982843:JI983184 TE982843:TE983184 ADA982843:ADA983184 AMW982843:AMW983184 AWS982843:AWS983184 BGO982843:BGO983184 BQK982843:BQK983184 CAG982843:CAG983184 CKC982843:CKC983184 CTY982843:CTY983184 DDU982843:DDU983184 DNQ982843:DNQ983184 DXM982843:DXM983184 EHI982843:EHI983184 ERE982843:ERE983184 FBA982843:FBA983184 FKW982843:FKW983184 FUS982843:FUS983184 GEO982843:GEO983184 GOK982843:GOK983184 GYG982843:GYG983184 HIC982843:HIC983184 HRY982843:HRY983184 IBU982843:IBU983184 ILQ982843:ILQ983184 IVM982843:IVM983184 JFI982843:JFI983184 JPE982843:JPE983184 JZA982843:JZA983184 KIW982843:KIW983184 KSS982843:KSS983184 LCO982843:LCO983184 LMK982843:LMK983184 LWG982843:LWG983184 MGC982843:MGC983184 MPY982843:MPY983184 MZU982843:MZU983184 NJQ982843:NJQ983184 NTM982843:NTM983184 ODI982843:ODI983184 ONE982843:ONE983184 OXA982843:OXA983184 PGW982843:PGW983184 PQS982843:PQS983184 QAO982843:QAO983184 QKK982843:QKK983184 QUG982843:QUG983184 REC982843:REC983184 RNY982843:RNY983184 RXU982843:RXU983184 SHQ982843:SHQ983184 SRM982843:SRM983184 TBI982843:TBI983184 TLE982843:TLE983184 TVA982843:TVA983184 UEW982843:UEW983184 UOS982843:UOS983184 UYO982843:UYO983184 VIK982843:VIK983184 VSG982843:VSG983184 WCC982843:WCC983184 WLY982843:WLY983184" xr:uid="{00000000-0002-0000-0100-000004000000}">
      <formula1>20000</formula1>
    </dataValidation>
    <dataValidation type="date" allowBlank="1" showInputMessage="1" showErrorMessage="1" sqref="WVO982843:WVP983184 JC7:JD150 SY7:SZ150 ACU7:ACV150 AMQ7:AMR150 AWM7:AWN150 BGI7:BGJ150 BQE7:BQF150 CAA7:CAB150 CJW7:CJX150 CTS7:CTT150 DDO7:DDP150 DNK7:DNL150 DXG7:DXH150 EHC7:EHD150 EQY7:EQZ150 FAU7:FAV150 FKQ7:FKR150 FUM7:FUN150 GEI7:GEJ150 GOE7:GOF150 GYA7:GYB150 HHW7:HHX150 HRS7:HRT150 IBO7:IBP150 ILK7:ILL150 IVG7:IVH150 JFC7:JFD150 JOY7:JOZ150 JYU7:JYV150 KIQ7:KIR150 KSM7:KSN150 LCI7:LCJ150 LME7:LMF150 LWA7:LWB150 MFW7:MFX150 MPS7:MPT150 MZO7:MZP150 NJK7:NJL150 NTG7:NTH150 ODC7:ODD150 OMY7:OMZ150 OWU7:OWV150 PGQ7:PGR150 PQM7:PQN150 QAI7:QAJ150 QKE7:QKF150 QUA7:QUB150 RDW7:RDX150 RNS7:RNT150 RXO7:RXP150 SHK7:SHL150 SRG7:SRH150 TBC7:TBD150 TKY7:TKZ150 TUU7:TUV150 UEQ7:UER150 UOM7:UON150 UYI7:UYJ150 VIE7:VIF150 VSA7:VSB150 WBW7:WBX150 WLS7:WLT150 WVO7:WVP150 G65339:H65680 JC65339:JD65680 SY65339:SZ65680 ACU65339:ACV65680 AMQ65339:AMR65680 AWM65339:AWN65680 BGI65339:BGJ65680 BQE65339:BQF65680 CAA65339:CAB65680 CJW65339:CJX65680 CTS65339:CTT65680 DDO65339:DDP65680 DNK65339:DNL65680 DXG65339:DXH65680 EHC65339:EHD65680 EQY65339:EQZ65680 FAU65339:FAV65680 FKQ65339:FKR65680 FUM65339:FUN65680 GEI65339:GEJ65680 GOE65339:GOF65680 GYA65339:GYB65680 HHW65339:HHX65680 HRS65339:HRT65680 IBO65339:IBP65680 ILK65339:ILL65680 IVG65339:IVH65680 JFC65339:JFD65680 JOY65339:JOZ65680 JYU65339:JYV65680 KIQ65339:KIR65680 KSM65339:KSN65680 LCI65339:LCJ65680 LME65339:LMF65680 LWA65339:LWB65680 MFW65339:MFX65680 MPS65339:MPT65680 MZO65339:MZP65680 NJK65339:NJL65680 NTG65339:NTH65680 ODC65339:ODD65680 OMY65339:OMZ65680 OWU65339:OWV65680 PGQ65339:PGR65680 PQM65339:PQN65680 QAI65339:QAJ65680 QKE65339:QKF65680 QUA65339:QUB65680 RDW65339:RDX65680 RNS65339:RNT65680 RXO65339:RXP65680 SHK65339:SHL65680 SRG65339:SRH65680 TBC65339:TBD65680 TKY65339:TKZ65680 TUU65339:TUV65680 UEQ65339:UER65680 UOM65339:UON65680 UYI65339:UYJ65680 VIE65339:VIF65680 VSA65339:VSB65680 WBW65339:WBX65680 WLS65339:WLT65680 WVO65339:WVP65680 G130875:H131216 JC130875:JD131216 SY130875:SZ131216 ACU130875:ACV131216 AMQ130875:AMR131216 AWM130875:AWN131216 BGI130875:BGJ131216 BQE130875:BQF131216 CAA130875:CAB131216 CJW130875:CJX131216 CTS130875:CTT131216 DDO130875:DDP131216 DNK130875:DNL131216 DXG130875:DXH131216 EHC130875:EHD131216 EQY130875:EQZ131216 FAU130875:FAV131216 FKQ130875:FKR131216 FUM130875:FUN131216 GEI130875:GEJ131216 GOE130875:GOF131216 GYA130875:GYB131216 HHW130875:HHX131216 HRS130875:HRT131216 IBO130875:IBP131216 ILK130875:ILL131216 IVG130875:IVH131216 JFC130875:JFD131216 JOY130875:JOZ131216 JYU130875:JYV131216 KIQ130875:KIR131216 KSM130875:KSN131216 LCI130875:LCJ131216 LME130875:LMF131216 LWA130875:LWB131216 MFW130875:MFX131216 MPS130875:MPT131216 MZO130875:MZP131216 NJK130875:NJL131216 NTG130875:NTH131216 ODC130875:ODD131216 OMY130875:OMZ131216 OWU130875:OWV131216 PGQ130875:PGR131216 PQM130875:PQN131216 QAI130875:QAJ131216 QKE130875:QKF131216 QUA130875:QUB131216 RDW130875:RDX131216 RNS130875:RNT131216 RXO130875:RXP131216 SHK130875:SHL131216 SRG130875:SRH131216 TBC130875:TBD131216 TKY130875:TKZ131216 TUU130875:TUV131216 UEQ130875:UER131216 UOM130875:UON131216 UYI130875:UYJ131216 VIE130875:VIF131216 VSA130875:VSB131216 WBW130875:WBX131216 WLS130875:WLT131216 WVO130875:WVP131216 G196411:H196752 JC196411:JD196752 SY196411:SZ196752 ACU196411:ACV196752 AMQ196411:AMR196752 AWM196411:AWN196752 BGI196411:BGJ196752 BQE196411:BQF196752 CAA196411:CAB196752 CJW196411:CJX196752 CTS196411:CTT196752 DDO196411:DDP196752 DNK196411:DNL196752 DXG196411:DXH196752 EHC196411:EHD196752 EQY196411:EQZ196752 FAU196411:FAV196752 FKQ196411:FKR196752 FUM196411:FUN196752 GEI196411:GEJ196752 GOE196411:GOF196752 GYA196411:GYB196752 HHW196411:HHX196752 HRS196411:HRT196752 IBO196411:IBP196752 ILK196411:ILL196752 IVG196411:IVH196752 JFC196411:JFD196752 JOY196411:JOZ196752 JYU196411:JYV196752 KIQ196411:KIR196752 KSM196411:KSN196752 LCI196411:LCJ196752 LME196411:LMF196752 LWA196411:LWB196752 MFW196411:MFX196752 MPS196411:MPT196752 MZO196411:MZP196752 NJK196411:NJL196752 NTG196411:NTH196752 ODC196411:ODD196752 OMY196411:OMZ196752 OWU196411:OWV196752 PGQ196411:PGR196752 PQM196411:PQN196752 QAI196411:QAJ196752 QKE196411:QKF196752 QUA196411:QUB196752 RDW196411:RDX196752 RNS196411:RNT196752 RXO196411:RXP196752 SHK196411:SHL196752 SRG196411:SRH196752 TBC196411:TBD196752 TKY196411:TKZ196752 TUU196411:TUV196752 UEQ196411:UER196752 UOM196411:UON196752 UYI196411:UYJ196752 VIE196411:VIF196752 VSA196411:VSB196752 WBW196411:WBX196752 WLS196411:WLT196752 WVO196411:WVP196752 G261947:H262288 JC261947:JD262288 SY261947:SZ262288 ACU261947:ACV262288 AMQ261947:AMR262288 AWM261947:AWN262288 BGI261947:BGJ262288 BQE261947:BQF262288 CAA261947:CAB262288 CJW261947:CJX262288 CTS261947:CTT262288 DDO261947:DDP262288 DNK261947:DNL262288 DXG261947:DXH262288 EHC261947:EHD262288 EQY261947:EQZ262288 FAU261947:FAV262288 FKQ261947:FKR262288 FUM261947:FUN262288 GEI261947:GEJ262288 GOE261947:GOF262288 GYA261947:GYB262288 HHW261947:HHX262288 HRS261947:HRT262288 IBO261947:IBP262288 ILK261947:ILL262288 IVG261947:IVH262288 JFC261947:JFD262288 JOY261947:JOZ262288 JYU261947:JYV262288 KIQ261947:KIR262288 KSM261947:KSN262288 LCI261947:LCJ262288 LME261947:LMF262288 LWA261947:LWB262288 MFW261947:MFX262288 MPS261947:MPT262288 MZO261947:MZP262288 NJK261947:NJL262288 NTG261947:NTH262288 ODC261947:ODD262288 OMY261947:OMZ262288 OWU261947:OWV262288 PGQ261947:PGR262288 PQM261947:PQN262288 QAI261947:QAJ262288 QKE261947:QKF262288 QUA261947:QUB262288 RDW261947:RDX262288 RNS261947:RNT262288 RXO261947:RXP262288 SHK261947:SHL262288 SRG261947:SRH262288 TBC261947:TBD262288 TKY261947:TKZ262288 TUU261947:TUV262288 UEQ261947:UER262288 UOM261947:UON262288 UYI261947:UYJ262288 VIE261947:VIF262288 VSA261947:VSB262288 WBW261947:WBX262288 WLS261947:WLT262288 WVO261947:WVP262288 G327483:H327824 JC327483:JD327824 SY327483:SZ327824 ACU327483:ACV327824 AMQ327483:AMR327824 AWM327483:AWN327824 BGI327483:BGJ327824 BQE327483:BQF327824 CAA327483:CAB327824 CJW327483:CJX327824 CTS327483:CTT327824 DDO327483:DDP327824 DNK327483:DNL327824 DXG327483:DXH327824 EHC327483:EHD327824 EQY327483:EQZ327824 FAU327483:FAV327824 FKQ327483:FKR327824 FUM327483:FUN327824 GEI327483:GEJ327824 GOE327483:GOF327824 GYA327483:GYB327824 HHW327483:HHX327824 HRS327483:HRT327824 IBO327483:IBP327824 ILK327483:ILL327824 IVG327483:IVH327824 JFC327483:JFD327824 JOY327483:JOZ327824 JYU327483:JYV327824 KIQ327483:KIR327824 KSM327483:KSN327824 LCI327483:LCJ327824 LME327483:LMF327824 LWA327483:LWB327824 MFW327483:MFX327824 MPS327483:MPT327824 MZO327483:MZP327824 NJK327483:NJL327824 NTG327483:NTH327824 ODC327483:ODD327824 OMY327483:OMZ327824 OWU327483:OWV327824 PGQ327483:PGR327824 PQM327483:PQN327824 QAI327483:QAJ327824 QKE327483:QKF327824 QUA327483:QUB327824 RDW327483:RDX327824 RNS327483:RNT327824 RXO327483:RXP327824 SHK327483:SHL327824 SRG327483:SRH327824 TBC327483:TBD327824 TKY327483:TKZ327824 TUU327483:TUV327824 UEQ327483:UER327824 UOM327483:UON327824 UYI327483:UYJ327824 VIE327483:VIF327824 VSA327483:VSB327824 WBW327483:WBX327824 WLS327483:WLT327824 WVO327483:WVP327824 G393019:H393360 JC393019:JD393360 SY393019:SZ393360 ACU393019:ACV393360 AMQ393019:AMR393360 AWM393019:AWN393360 BGI393019:BGJ393360 BQE393019:BQF393360 CAA393019:CAB393360 CJW393019:CJX393360 CTS393019:CTT393360 DDO393019:DDP393360 DNK393019:DNL393360 DXG393019:DXH393360 EHC393019:EHD393360 EQY393019:EQZ393360 FAU393019:FAV393360 FKQ393019:FKR393360 FUM393019:FUN393360 GEI393019:GEJ393360 GOE393019:GOF393360 GYA393019:GYB393360 HHW393019:HHX393360 HRS393019:HRT393360 IBO393019:IBP393360 ILK393019:ILL393360 IVG393019:IVH393360 JFC393019:JFD393360 JOY393019:JOZ393360 JYU393019:JYV393360 KIQ393019:KIR393360 KSM393019:KSN393360 LCI393019:LCJ393360 LME393019:LMF393360 LWA393019:LWB393360 MFW393019:MFX393360 MPS393019:MPT393360 MZO393019:MZP393360 NJK393019:NJL393360 NTG393019:NTH393360 ODC393019:ODD393360 OMY393019:OMZ393360 OWU393019:OWV393360 PGQ393019:PGR393360 PQM393019:PQN393360 QAI393019:QAJ393360 QKE393019:QKF393360 QUA393019:QUB393360 RDW393019:RDX393360 RNS393019:RNT393360 RXO393019:RXP393360 SHK393019:SHL393360 SRG393019:SRH393360 TBC393019:TBD393360 TKY393019:TKZ393360 TUU393019:TUV393360 UEQ393019:UER393360 UOM393019:UON393360 UYI393019:UYJ393360 VIE393019:VIF393360 VSA393019:VSB393360 WBW393019:WBX393360 WLS393019:WLT393360 WVO393019:WVP393360 G458555:H458896 JC458555:JD458896 SY458555:SZ458896 ACU458555:ACV458896 AMQ458555:AMR458896 AWM458555:AWN458896 BGI458555:BGJ458896 BQE458555:BQF458896 CAA458555:CAB458896 CJW458555:CJX458896 CTS458555:CTT458896 DDO458555:DDP458896 DNK458555:DNL458896 DXG458555:DXH458896 EHC458555:EHD458896 EQY458555:EQZ458896 FAU458555:FAV458896 FKQ458555:FKR458896 FUM458555:FUN458896 GEI458555:GEJ458896 GOE458555:GOF458896 GYA458555:GYB458896 HHW458555:HHX458896 HRS458555:HRT458896 IBO458555:IBP458896 ILK458555:ILL458896 IVG458555:IVH458896 JFC458555:JFD458896 JOY458555:JOZ458896 JYU458555:JYV458896 KIQ458555:KIR458896 KSM458555:KSN458896 LCI458555:LCJ458896 LME458555:LMF458896 LWA458555:LWB458896 MFW458555:MFX458896 MPS458555:MPT458896 MZO458555:MZP458896 NJK458555:NJL458896 NTG458555:NTH458896 ODC458555:ODD458896 OMY458555:OMZ458896 OWU458555:OWV458896 PGQ458555:PGR458896 PQM458555:PQN458896 QAI458555:QAJ458896 QKE458555:QKF458896 QUA458555:QUB458896 RDW458555:RDX458896 RNS458555:RNT458896 RXO458555:RXP458896 SHK458555:SHL458896 SRG458555:SRH458896 TBC458555:TBD458896 TKY458555:TKZ458896 TUU458555:TUV458896 UEQ458555:UER458896 UOM458555:UON458896 UYI458555:UYJ458896 VIE458555:VIF458896 VSA458555:VSB458896 WBW458555:WBX458896 WLS458555:WLT458896 WVO458555:WVP458896 G524091:H524432 JC524091:JD524432 SY524091:SZ524432 ACU524091:ACV524432 AMQ524091:AMR524432 AWM524091:AWN524432 BGI524091:BGJ524432 BQE524091:BQF524432 CAA524091:CAB524432 CJW524091:CJX524432 CTS524091:CTT524432 DDO524091:DDP524432 DNK524091:DNL524432 DXG524091:DXH524432 EHC524091:EHD524432 EQY524091:EQZ524432 FAU524091:FAV524432 FKQ524091:FKR524432 FUM524091:FUN524432 GEI524091:GEJ524432 GOE524091:GOF524432 GYA524091:GYB524432 HHW524091:HHX524432 HRS524091:HRT524432 IBO524091:IBP524432 ILK524091:ILL524432 IVG524091:IVH524432 JFC524091:JFD524432 JOY524091:JOZ524432 JYU524091:JYV524432 KIQ524091:KIR524432 KSM524091:KSN524432 LCI524091:LCJ524432 LME524091:LMF524432 LWA524091:LWB524432 MFW524091:MFX524432 MPS524091:MPT524432 MZO524091:MZP524432 NJK524091:NJL524432 NTG524091:NTH524432 ODC524091:ODD524432 OMY524091:OMZ524432 OWU524091:OWV524432 PGQ524091:PGR524432 PQM524091:PQN524432 QAI524091:QAJ524432 QKE524091:QKF524432 QUA524091:QUB524432 RDW524091:RDX524432 RNS524091:RNT524432 RXO524091:RXP524432 SHK524091:SHL524432 SRG524091:SRH524432 TBC524091:TBD524432 TKY524091:TKZ524432 TUU524091:TUV524432 UEQ524091:UER524432 UOM524091:UON524432 UYI524091:UYJ524432 VIE524091:VIF524432 VSA524091:VSB524432 WBW524091:WBX524432 WLS524091:WLT524432 WVO524091:WVP524432 G589627:H589968 JC589627:JD589968 SY589627:SZ589968 ACU589627:ACV589968 AMQ589627:AMR589968 AWM589627:AWN589968 BGI589627:BGJ589968 BQE589627:BQF589968 CAA589627:CAB589968 CJW589627:CJX589968 CTS589627:CTT589968 DDO589627:DDP589968 DNK589627:DNL589968 DXG589627:DXH589968 EHC589627:EHD589968 EQY589627:EQZ589968 FAU589627:FAV589968 FKQ589627:FKR589968 FUM589627:FUN589968 GEI589627:GEJ589968 GOE589627:GOF589968 GYA589627:GYB589968 HHW589627:HHX589968 HRS589627:HRT589968 IBO589627:IBP589968 ILK589627:ILL589968 IVG589627:IVH589968 JFC589627:JFD589968 JOY589627:JOZ589968 JYU589627:JYV589968 KIQ589627:KIR589968 KSM589627:KSN589968 LCI589627:LCJ589968 LME589627:LMF589968 LWA589627:LWB589968 MFW589627:MFX589968 MPS589627:MPT589968 MZO589627:MZP589968 NJK589627:NJL589968 NTG589627:NTH589968 ODC589627:ODD589968 OMY589627:OMZ589968 OWU589627:OWV589968 PGQ589627:PGR589968 PQM589627:PQN589968 QAI589627:QAJ589968 QKE589627:QKF589968 QUA589627:QUB589968 RDW589627:RDX589968 RNS589627:RNT589968 RXO589627:RXP589968 SHK589627:SHL589968 SRG589627:SRH589968 TBC589627:TBD589968 TKY589627:TKZ589968 TUU589627:TUV589968 UEQ589627:UER589968 UOM589627:UON589968 UYI589627:UYJ589968 VIE589627:VIF589968 VSA589627:VSB589968 WBW589627:WBX589968 WLS589627:WLT589968 WVO589627:WVP589968 G655163:H655504 JC655163:JD655504 SY655163:SZ655504 ACU655163:ACV655504 AMQ655163:AMR655504 AWM655163:AWN655504 BGI655163:BGJ655504 BQE655163:BQF655504 CAA655163:CAB655504 CJW655163:CJX655504 CTS655163:CTT655504 DDO655163:DDP655504 DNK655163:DNL655504 DXG655163:DXH655504 EHC655163:EHD655504 EQY655163:EQZ655504 FAU655163:FAV655504 FKQ655163:FKR655504 FUM655163:FUN655504 GEI655163:GEJ655504 GOE655163:GOF655504 GYA655163:GYB655504 HHW655163:HHX655504 HRS655163:HRT655504 IBO655163:IBP655504 ILK655163:ILL655504 IVG655163:IVH655504 JFC655163:JFD655504 JOY655163:JOZ655504 JYU655163:JYV655504 KIQ655163:KIR655504 KSM655163:KSN655504 LCI655163:LCJ655504 LME655163:LMF655504 LWA655163:LWB655504 MFW655163:MFX655504 MPS655163:MPT655504 MZO655163:MZP655504 NJK655163:NJL655504 NTG655163:NTH655504 ODC655163:ODD655504 OMY655163:OMZ655504 OWU655163:OWV655504 PGQ655163:PGR655504 PQM655163:PQN655504 QAI655163:QAJ655504 QKE655163:QKF655504 QUA655163:QUB655504 RDW655163:RDX655504 RNS655163:RNT655504 RXO655163:RXP655504 SHK655163:SHL655504 SRG655163:SRH655504 TBC655163:TBD655504 TKY655163:TKZ655504 TUU655163:TUV655504 UEQ655163:UER655504 UOM655163:UON655504 UYI655163:UYJ655504 VIE655163:VIF655504 VSA655163:VSB655504 WBW655163:WBX655504 WLS655163:WLT655504 WVO655163:WVP655504 G720699:H721040 JC720699:JD721040 SY720699:SZ721040 ACU720699:ACV721040 AMQ720699:AMR721040 AWM720699:AWN721040 BGI720699:BGJ721040 BQE720699:BQF721040 CAA720699:CAB721040 CJW720699:CJX721040 CTS720699:CTT721040 DDO720699:DDP721040 DNK720699:DNL721040 DXG720699:DXH721040 EHC720699:EHD721040 EQY720699:EQZ721040 FAU720699:FAV721040 FKQ720699:FKR721040 FUM720699:FUN721040 GEI720699:GEJ721040 GOE720699:GOF721040 GYA720699:GYB721040 HHW720699:HHX721040 HRS720699:HRT721040 IBO720699:IBP721040 ILK720699:ILL721040 IVG720699:IVH721040 JFC720699:JFD721040 JOY720699:JOZ721040 JYU720699:JYV721040 KIQ720699:KIR721040 KSM720699:KSN721040 LCI720699:LCJ721040 LME720699:LMF721040 LWA720699:LWB721040 MFW720699:MFX721040 MPS720699:MPT721040 MZO720699:MZP721040 NJK720699:NJL721040 NTG720699:NTH721040 ODC720699:ODD721040 OMY720699:OMZ721040 OWU720699:OWV721040 PGQ720699:PGR721040 PQM720699:PQN721040 QAI720699:QAJ721040 QKE720699:QKF721040 QUA720699:QUB721040 RDW720699:RDX721040 RNS720699:RNT721040 RXO720699:RXP721040 SHK720699:SHL721040 SRG720699:SRH721040 TBC720699:TBD721040 TKY720699:TKZ721040 TUU720699:TUV721040 UEQ720699:UER721040 UOM720699:UON721040 UYI720699:UYJ721040 VIE720699:VIF721040 VSA720699:VSB721040 WBW720699:WBX721040 WLS720699:WLT721040 WVO720699:WVP721040 G786235:H786576 JC786235:JD786576 SY786235:SZ786576 ACU786235:ACV786576 AMQ786235:AMR786576 AWM786235:AWN786576 BGI786235:BGJ786576 BQE786235:BQF786576 CAA786235:CAB786576 CJW786235:CJX786576 CTS786235:CTT786576 DDO786235:DDP786576 DNK786235:DNL786576 DXG786235:DXH786576 EHC786235:EHD786576 EQY786235:EQZ786576 FAU786235:FAV786576 FKQ786235:FKR786576 FUM786235:FUN786576 GEI786235:GEJ786576 GOE786235:GOF786576 GYA786235:GYB786576 HHW786235:HHX786576 HRS786235:HRT786576 IBO786235:IBP786576 ILK786235:ILL786576 IVG786235:IVH786576 JFC786235:JFD786576 JOY786235:JOZ786576 JYU786235:JYV786576 KIQ786235:KIR786576 KSM786235:KSN786576 LCI786235:LCJ786576 LME786235:LMF786576 LWA786235:LWB786576 MFW786235:MFX786576 MPS786235:MPT786576 MZO786235:MZP786576 NJK786235:NJL786576 NTG786235:NTH786576 ODC786235:ODD786576 OMY786235:OMZ786576 OWU786235:OWV786576 PGQ786235:PGR786576 PQM786235:PQN786576 QAI786235:QAJ786576 QKE786235:QKF786576 QUA786235:QUB786576 RDW786235:RDX786576 RNS786235:RNT786576 RXO786235:RXP786576 SHK786235:SHL786576 SRG786235:SRH786576 TBC786235:TBD786576 TKY786235:TKZ786576 TUU786235:TUV786576 UEQ786235:UER786576 UOM786235:UON786576 UYI786235:UYJ786576 VIE786235:VIF786576 VSA786235:VSB786576 WBW786235:WBX786576 WLS786235:WLT786576 WVO786235:WVP786576 G851771:H852112 JC851771:JD852112 SY851771:SZ852112 ACU851771:ACV852112 AMQ851771:AMR852112 AWM851771:AWN852112 BGI851771:BGJ852112 BQE851771:BQF852112 CAA851771:CAB852112 CJW851771:CJX852112 CTS851771:CTT852112 DDO851771:DDP852112 DNK851771:DNL852112 DXG851771:DXH852112 EHC851771:EHD852112 EQY851771:EQZ852112 FAU851771:FAV852112 FKQ851771:FKR852112 FUM851771:FUN852112 GEI851771:GEJ852112 GOE851771:GOF852112 GYA851771:GYB852112 HHW851771:HHX852112 HRS851771:HRT852112 IBO851771:IBP852112 ILK851771:ILL852112 IVG851771:IVH852112 JFC851771:JFD852112 JOY851771:JOZ852112 JYU851771:JYV852112 KIQ851771:KIR852112 KSM851771:KSN852112 LCI851771:LCJ852112 LME851771:LMF852112 LWA851771:LWB852112 MFW851771:MFX852112 MPS851771:MPT852112 MZO851771:MZP852112 NJK851771:NJL852112 NTG851771:NTH852112 ODC851771:ODD852112 OMY851771:OMZ852112 OWU851771:OWV852112 PGQ851771:PGR852112 PQM851771:PQN852112 QAI851771:QAJ852112 QKE851771:QKF852112 QUA851771:QUB852112 RDW851771:RDX852112 RNS851771:RNT852112 RXO851771:RXP852112 SHK851771:SHL852112 SRG851771:SRH852112 TBC851771:TBD852112 TKY851771:TKZ852112 TUU851771:TUV852112 UEQ851771:UER852112 UOM851771:UON852112 UYI851771:UYJ852112 VIE851771:VIF852112 VSA851771:VSB852112 WBW851771:WBX852112 WLS851771:WLT852112 WVO851771:WVP852112 G917307:H917648 JC917307:JD917648 SY917307:SZ917648 ACU917307:ACV917648 AMQ917307:AMR917648 AWM917307:AWN917648 BGI917307:BGJ917648 BQE917307:BQF917648 CAA917307:CAB917648 CJW917307:CJX917648 CTS917307:CTT917648 DDO917307:DDP917648 DNK917307:DNL917648 DXG917307:DXH917648 EHC917307:EHD917648 EQY917307:EQZ917648 FAU917307:FAV917648 FKQ917307:FKR917648 FUM917307:FUN917648 GEI917307:GEJ917648 GOE917307:GOF917648 GYA917307:GYB917648 HHW917307:HHX917648 HRS917307:HRT917648 IBO917307:IBP917648 ILK917307:ILL917648 IVG917307:IVH917648 JFC917307:JFD917648 JOY917307:JOZ917648 JYU917307:JYV917648 KIQ917307:KIR917648 KSM917307:KSN917648 LCI917307:LCJ917648 LME917307:LMF917648 LWA917307:LWB917648 MFW917307:MFX917648 MPS917307:MPT917648 MZO917307:MZP917648 NJK917307:NJL917648 NTG917307:NTH917648 ODC917307:ODD917648 OMY917307:OMZ917648 OWU917307:OWV917648 PGQ917307:PGR917648 PQM917307:PQN917648 QAI917307:QAJ917648 QKE917307:QKF917648 QUA917307:QUB917648 RDW917307:RDX917648 RNS917307:RNT917648 RXO917307:RXP917648 SHK917307:SHL917648 SRG917307:SRH917648 TBC917307:TBD917648 TKY917307:TKZ917648 TUU917307:TUV917648 UEQ917307:UER917648 UOM917307:UON917648 UYI917307:UYJ917648 VIE917307:VIF917648 VSA917307:VSB917648 WBW917307:WBX917648 WLS917307:WLT917648 WVO917307:WVP917648 G982843:H983184 JC982843:JD983184 SY982843:SZ983184 ACU982843:ACV983184 AMQ982843:AMR983184 AWM982843:AWN983184 BGI982843:BGJ983184 BQE982843:BQF983184 CAA982843:CAB983184 CJW982843:CJX983184 CTS982843:CTT983184 DDO982843:DDP983184 DNK982843:DNL983184 DXG982843:DXH983184 EHC982843:EHD983184 EQY982843:EQZ983184 FAU982843:FAV983184 FKQ982843:FKR983184 FUM982843:FUN983184 GEI982843:GEJ983184 GOE982843:GOF983184 GYA982843:GYB983184 HHW982843:HHX983184 HRS982843:HRT983184 IBO982843:IBP983184 ILK982843:ILL983184 IVG982843:IVH983184 JFC982843:JFD983184 JOY982843:JOZ983184 JYU982843:JYV983184 KIQ982843:KIR983184 KSM982843:KSN983184 LCI982843:LCJ983184 LME982843:LMF983184 LWA982843:LWB983184 MFW982843:MFX983184 MPS982843:MPT983184 MZO982843:MZP983184 NJK982843:NJL983184 NTG982843:NTH983184 ODC982843:ODD983184 OMY982843:OMZ983184 OWU982843:OWV983184 PGQ982843:PGR983184 PQM982843:PQN983184 QAI982843:QAJ983184 QKE982843:QKF983184 QUA982843:QUB983184 RDW982843:RDX983184 RNS982843:RNT983184 RXO982843:RXP983184 SHK982843:SHL983184 SRG982843:SRH983184 TBC982843:TBD983184 TKY982843:TKZ983184 TUU982843:TUV983184 UEQ982843:UER983184 UOM982843:UON983184 UYI982843:UYJ983184 VIE982843:VIF983184 VSA982843:VSB983184 WBW982843:WBX983184 WLS982843:WLT983184" xr:uid="{00000000-0002-0000-0100-000005000000}">
      <formula1>43101</formula1>
      <formula2>43465</formula2>
    </dataValidation>
    <dataValidation type="date" allowBlank="1" showInputMessage="1" showErrorMessage="1" error="inserire anno 2020 (01/01/2020 - 31/12/2020)" sqref="G10:H149 G7:H7" xr:uid="{00000000-0002-0000-0100-000006000000}">
      <formula1>43831</formula1>
      <formula2>44196</formula2>
    </dataValidation>
    <dataValidation type="decimal" allowBlank="1" showInputMessage="1" showErrorMessage="1" error="ISEE tra 0,00 e 20.000,00" sqref="N7:N149" xr:uid="{00000000-0002-0000-0100-000007000000}">
      <formula1>0</formula1>
      <formula2>20000</formula2>
    </dataValidation>
    <dataValidation type="date" allowBlank="1" showInputMessage="1" showErrorMessage="1" error="inserire anno 2020  (01/01/2020 - 31/12/2020)" sqref="G8:H9" xr:uid="{00000000-0002-0000-0100-000008000000}">
      <formula1>43831</formula1>
      <formula2>44196</formula2>
    </dataValidation>
    <dataValidation type="whole" allowBlank="1" showInputMessage="1" showErrorMessage="1" error="massimo 366" sqref="I7" xr:uid="{00000000-0002-0000-0100-000009000000}">
      <formula1>1</formula1>
      <formula2>366</formula2>
    </dataValidation>
    <dataValidation type="whole" allowBlank="1" showInputMessage="1" showErrorMessage="1" prompt="inserire solo i giorni di assenza fatturati/da fatturare" sqref="J7" xr:uid="{00000000-0002-0000-0100-00000A000000}">
      <formula1>0</formula1>
      <formula2>365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9000000}">
          <x14:formula1>
            <xm:f>'MENU TENDINA'!$A$2:$A$3</xm:f>
          </x14:formula1>
          <xm:sqref>O7:O149</xm:sqref>
        </x14:dataValidation>
        <x14:dataValidation type="list" allowBlank="1" showInputMessage="1" showErrorMessage="1" xr:uid="{00000000-0002-0000-0100-00000A000000}">
          <x14:formula1>
            <xm:f>'MENU TENDINA'!$C$2:$C$52</xm:f>
          </x14:formula1>
          <xm:sqref>D7:D149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50"/>
  <sheetViews>
    <sheetView topLeftCell="A142" workbookViewId="0">
      <selection activeCell="I150" sqref="I150"/>
    </sheetView>
  </sheetViews>
  <sheetFormatPr defaultRowHeight="15" x14ac:dyDescent="0.25"/>
  <cols>
    <col min="1" max="1" width="6.7109375" style="41" customWidth="1"/>
    <col min="2" max="2" width="9" style="41" customWidth="1"/>
    <col min="3" max="3" width="14" style="41" customWidth="1"/>
    <col min="4" max="4" width="26.28515625" style="41" customWidth="1"/>
    <col min="5" max="5" width="24.7109375" style="41" customWidth="1"/>
    <col min="6" max="6" width="12.140625" style="41" customWidth="1"/>
    <col min="7" max="7" width="11.7109375" style="41" customWidth="1"/>
    <col min="8" max="8" width="12.42578125" style="41" customWidth="1"/>
    <col min="9" max="9" width="12" style="41" customWidth="1"/>
    <col min="10" max="10" width="9.85546875" style="41" customWidth="1"/>
    <col min="11" max="11" width="18.140625" style="41" customWidth="1"/>
    <col min="12" max="12" width="12.42578125" style="92" hidden="1" customWidth="1"/>
    <col min="13" max="13" width="11" style="65" customWidth="1"/>
    <col min="14" max="14" width="10.42578125" style="66" bestFit="1" customWidth="1"/>
    <col min="15" max="15" width="12.140625" style="82" customWidth="1"/>
    <col min="16" max="17" width="11" style="41" customWidth="1"/>
    <col min="18" max="19" width="17" style="41" customWidth="1"/>
    <col min="20" max="20" width="13.85546875" style="41" customWidth="1"/>
    <col min="21" max="21" width="15.5703125" style="67" customWidth="1"/>
    <col min="22" max="22" width="15" style="41" customWidth="1"/>
    <col min="23" max="23" width="14.7109375" style="41" customWidth="1"/>
    <col min="24" max="24" width="12.85546875" style="41" customWidth="1"/>
    <col min="25" max="25" width="13.42578125" style="41" customWidth="1"/>
    <col min="26" max="26" width="10.7109375" style="41" hidden="1" customWidth="1"/>
    <col min="27" max="27" width="10.7109375" style="41" customWidth="1"/>
    <col min="28" max="28" width="10.140625" style="41" customWidth="1"/>
    <col min="29" max="29" width="14.5703125" style="41" customWidth="1"/>
    <col min="30" max="30" width="21.28515625" style="41" customWidth="1"/>
    <col min="31" max="31" width="9.5703125" style="41" bestFit="1" customWidth="1"/>
    <col min="32" max="258" width="8.85546875" style="41"/>
    <col min="259" max="259" width="5.28515625" style="41" customWidth="1"/>
    <col min="260" max="260" width="9" style="41" customWidth="1"/>
    <col min="261" max="261" width="14" style="41" customWidth="1"/>
    <col min="262" max="262" width="27" style="41" bestFit="1" customWidth="1"/>
    <col min="263" max="263" width="26.28515625" style="41" customWidth="1"/>
    <col min="264" max="264" width="11" style="41" customWidth="1"/>
    <col min="265" max="265" width="11.42578125" style="41" customWidth="1"/>
    <col min="266" max="266" width="9.28515625" style="41" customWidth="1"/>
    <col min="267" max="267" width="10" style="41" customWidth="1"/>
    <col min="268" max="268" width="9.85546875" style="41" customWidth="1"/>
    <col min="269" max="269" width="11.7109375" style="41" customWidth="1"/>
    <col min="270" max="270" width="11" style="41" customWidth="1"/>
    <col min="271" max="271" width="10.42578125" style="41" bestFit="1" customWidth="1"/>
    <col min="272" max="273" width="11" style="41" customWidth="1"/>
    <col min="274" max="275" width="17" style="41" customWidth="1"/>
    <col min="276" max="276" width="12.28515625" style="41" customWidth="1"/>
    <col min="277" max="277" width="15.5703125" style="41" customWidth="1"/>
    <col min="278" max="278" width="15" style="41" customWidth="1"/>
    <col min="279" max="279" width="26.140625" style="41" customWidth="1"/>
    <col min="280" max="280" width="12.85546875" style="41" customWidth="1"/>
    <col min="281" max="281" width="13.42578125" style="41" customWidth="1"/>
    <col min="282" max="282" width="10.7109375" style="41" customWidth="1"/>
    <col min="283" max="283" width="10.140625" style="41" customWidth="1"/>
    <col min="284" max="284" width="11.7109375" style="41" customWidth="1"/>
    <col min="285" max="285" width="13.140625" style="41" customWidth="1"/>
    <col min="286" max="286" width="14.5703125" style="41" customWidth="1"/>
    <col min="287" max="287" width="9.5703125" style="41" bestFit="1" customWidth="1"/>
    <col min="288" max="514" width="8.85546875" style="41"/>
    <col min="515" max="515" width="5.28515625" style="41" customWidth="1"/>
    <col min="516" max="516" width="9" style="41" customWidth="1"/>
    <col min="517" max="517" width="14" style="41" customWidth="1"/>
    <col min="518" max="518" width="27" style="41" bestFit="1" customWidth="1"/>
    <col min="519" max="519" width="26.28515625" style="41" customWidth="1"/>
    <col min="520" max="520" width="11" style="41" customWidth="1"/>
    <col min="521" max="521" width="11.42578125" style="41" customWidth="1"/>
    <col min="522" max="522" width="9.28515625" style="41" customWidth="1"/>
    <col min="523" max="523" width="10" style="41" customWidth="1"/>
    <col min="524" max="524" width="9.85546875" style="41" customWidth="1"/>
    <col min="525" max="525" width="11.7109375" style="41" customWidth="1"/>
    <col min="526" max="526" width="11" style="41" customWidth="1"/>
    <col min="527" max="527" width="10.42578125" style="41" bestFit="1" customWidth="1"/>
    <col min="528" max="529" width="11" style="41" customWidth="1"/>
    <col min="530" max="531" width="17" style="41" customWidth="1"/>
    <col min="532" max="532" width="12.28515625" style="41" customWidth="1"/>
    <col min="533" max="533" width="15.5703125" style="41" customWidth="1"/>
    <col min="534" max="534" width="15" style="41" customWidth="1"/>
    <col min="535" max="535" width="26.140625" style="41" customWidth="1"/>
    <col min="536" max="536" width="12.85546875" style="41" customWidth="1"/>
    <col min="537" max="537" width="13.42578125" style="41" customWidth="1"/>
    <col min="538" max="538" width="10.7109375" style="41" customWidth="1"/>
    <col min="539" max="539" width="10.140625" style="41" customWidth="1"/>
    <col min="540" max="540" width="11.7109375" style="41" customWidth="1"/>
    <col min="541" max="541" width="13.140625" style="41" customWidth="1"/>
    <col min="542" max="542" width="14.5703125" style="41" customWidth="1"/>
    <col min="543" max="543" width="9.5703125" style="41" bestFit="1" customWidth="1"/>
    <col min="544" max="770" width="8.85546875" style="41"/>
    <col min="771" max="771" width="5.28515625" style="41" customWidth="1"/>
    <col min="772" max="772" width="9" style="41" customWidth="1"/>
    <col min="773" max="773" width="14" style="41" customWidth="1"/>
    <col min="774" max="774" width="27" style="41" bestFit="1" customWidth="1"/>
    <col min="775" max="775" width="26.28515625" style="41" customWidth="1"/>
    <col min="776" max="776" width="11" style="41" customWidth="1"/>
    <col min="777" max="777" width="11.42578125" style="41" customWidth="1"/>
    <col min="778" max="778" width="9.28515625" style="41" customWidth="1"/>
    <col min="779" max="779" width="10" style="41" customWidth="1"/>
    <col min="780" max="780" width="9.85546875" style="41" customWidth="1"/>
    <col min="781" max="781" width="11.7109375" style="41" customWidth="1"/>
    <col min="782" max="782" width="11" style="41" customWidth="1"/>
    <col min="783" max="783" width="10.42578125" style="41" bestFit="1" customWidth="1"/>
    <col min="784" max="785" width="11" style="41" customWidth="1"/>
    <col min="786" max="787" width="17" style="41" customWidth="1"/>
    <col min="788" max="788" width="12.28515625" style="41" customWidth="1"/>
    <col min="789" max="789" width="15.5703125" style="41" customWidth="1"/>
    <col min="790" max="790" width="15" style="41" customWidth="1"/>
    <col min="791" max="791" width="26.140625" style="41" customWidth="1"/>
    <col min="792" max="792" width="12.85546875" style="41" customWidth="1"/>
    <col min="793" max="793" width="13.42578125" style="41" customWidth="1"/>
    <col min="794" max="794" width="10.7109375" style="41" customWidth="1"/>
    <col min="795" max="795" width="10.140625" style="41" customWidth="1"/>
    <col min="796" max="796" width="11.7109375" style="41" customWidth="1"/>
    <col min="797" max="797" width="13.140625" style="41" customWidth="1"/>
    <col min="798" max="798" width="14.5703125" style="41" customWidth="1"/>
    <col min="799" max="799" width="9.5703125" style="41" bestFit="1" customWidth="1"/>
    <col min="800" max="1026" width="8.85546875" style="41"/>
    <col min="1027" max="1027" width="5.28515625" style="41" customWidth="1"/>
    <col min="1028" max="1028" width="9" style="41" customWidth="1"/>
    <col min="1029" max="1029" width="14" style="41" customWidth="1"/>
    <col min="1030" max="1030" width="27" style="41" bestFit="1" customWidth="1"/>
    <col min="1031" max="1031" width="26.28515625" style="41" customWidth="1"/>
    <col min="1032" max="1032" width="11" style="41" customWidth="1"/>
    <col min="1033" max="1033" width="11.42578125" style="41" customWidth="1"/>
    <col min="1034" max="1034" width="9.28515625" style="41" customWidth="1"/>
    <col min="1035" max="1035" width="10" style="41" customWidth="1"/>
    <col min="1036" max="1036" width="9.85546875" style="41" customWidth="1"/>
    <col min="1037" max="1037" width="11.7109375" style="41" customWidth="1"/>
    <col min="1038" max="1038" width="11" style="41" customWidth="1"/>
    <col min="1039" max="1039" width="10.42578125" style="41" bestFit="1" customWidth="1"/>
    <col min="1040" max="1041" width="11" style="41" customWidth="1"/>
    <col min="1042" max="1043" width="17" style="41" customWidth="1"/>
    <col min="1044" max="1044" width="12.28515625" style="41" customWidth="1"/>
    <col min="1045" max="1045" width="15.5703125" style="41" customWidth="1"/>
    <col min="1046" max="1046" width="15" style="41" customWidth="1"/>
    <col min="1047" max="1047" width="26.140625" style="41" customWidth="1"/>
    <col min="1048" max="1048" width="12.85546875" style="41" customWidth="1"/>
    <col min="1049" max="1049" width="13.42578125" style="41" customWidth="1"/>
    <col min="1050" max="1050" width="10.7109375" style="41" customWidth="1"/>
    <col min="1051" max="1051" width="10.140625" style="41" customWidth="1"/>
    <col min="1052" max="1052" width="11.7109375" style="41" customWidth="1"/>
    <col min="1053" max="1053" width="13.140625" style="41" customWidth="1"/>
    <col min="1054" max="1054" width="14.5703125" style="41" customWidth="1"/>
    <col min="1055" max="1055" width="9.5703125" style="41" bestFit="1" customWidth="1"/>
    <col min="1056" max="1282" width="8.85546875" style="41"/>
    <col min="1283" max="1283" width="5.28515625" style="41" customWidth="1"/>
    <col min="1284" max="1284" width="9" style="41" customWidth="1"/>
    <col min="1285" max="1285" width="14" style="41" customWidth="1"/>
    <col min="1286" max="1286" width="27" style="41" bestFit="1" customWidth="1"/>
    <col min="1287" max="1287" width="26.28515625" style="41" customWidth="1"/>
    <col min="1288" max="1288" width="11" style="41" customWidth="1"/>
    <col min="1289" max="1289" width="11.42578125" style="41" customWidth="1"/>
    <col min="1290" max="1290" width="9.28515625" style="41" customWidth="1"/>
    <col min="1291" max="1291" width="10" style="41" customWidth="1"/>
    <col min="1292" max="1292" width="9.85546875" style="41" customWidth="1"/>
    <col min="1293" max="1293" width="11.7109375" style="41" customWidth="1"/>
    <col min="1294" max="1294" width="11" style="41" customWidth="1"/>
    <col min="1295" max="1295" width="10.42578125" style="41" bestFit="1" customWidth="1"/>
    <col min="1296" max="1297" width="11" style="41" customWidth="1"/>
    <col min="1298" max="1299" width="17" style="41" customWidth="1"/>
    <col min="1300" max="1300" width="12.28515625" style="41" customWidth="1"/>
    <col min="1301" max="1301" width="15.5703125" style="41" customWidth="1"/>
    <col min="1302" max="1302" width="15" style="41" customWidth="1"/>
    <col min="1303" max="1303" width="26.140625" style="41" customWidth="1"/>
    <col min="1304" max="1304" width="12.85546875" style="41" customWidth="1"/>
    <col min="1305" max="1305" width="13.42578125" style="41" customWidth="1"/>
    <col min="1306" max="1306" width="10.7109375" style="41" customWidth="1"/>
    <col min="1307" max="1307" width="10.140625" style="41" customWidth="1"/>
    <col min="1308" max="1308" width="11.7109375" style="41" customWidth="1"/>
    <col min="1309" max="1309" width="13.140625" style="41" customWidth="1"/>
    <col min="1310" max="1310" width="14.5703125" style="41" customWidth="1"/>
    <col min="1311" max="1311" width="9.5703125" style="41" bestFit="1" customWidth="1"/>
    <col min="1312" max="1538" width="8.85546875" style="41"/>
    <col min="1539" max="1539" width="5.28515625" style="41" customWidth="1"/>
    <col min="1540" max="1540" width="9" style="41" customWidth="1"/>
    <col min="1541" max="1541" width="14" style="41" customWidth="1"/>
    <col min="1542" max="1542" width="27" style="41" bestFit="1" customWidth="1"/>
    <col min="1543" max="1543" width="26.28515625" style="41" customWidth="1"/>
    <col min="1544" max="1544" width="11" style="41" customWidth="1"/>
    <col min="1545" max="1545" width="11.42578125" style="41" customWidth="1"/>
    <col min="1546" max="1546" width="9.28515625" style="41" customWidth="1"/>
    <col min="1547" max="1547" width="10" style="41" customWidth="1"/>
    <col min="1548" max="1548" width="9.85546875" style="41" customWidth="1"/>
    <col min="1549" max="1549" width="11.7109375" style="41" customWidth="1"/>
    <col min="1550" max="1550" width="11" style="41" customWidth="1"/>
    <col min="1551" max="1551" width="10.42578125" style="41" bestFit="1" customWidth="1"/>
    <col min="1552" max="1553" width="11" style="41" customWidth="1"/>
    <col min="1554" max="1555" width="17" style="41" customWidth="1"/>
    <col min="1556" max="1556" width="12.28515625" style="41" customWidth="1"/>
    <col min="1557" max="1557" width="15.5703125" style="41" customWidth="1"/>
    <col min="1558" max="1558" width="15" style="41" customWidth="1"/>
    <col min="1559" max="1559" width="26.140625" style="41" customWidth="1"/>
    <col min="1560" max="1560" width="12.85546875" style="41" customWidth="1"/>
    <col min="1561" max="1561" width="13.42578125" style="41" customWidth="1"/>
    <col min="1562" max="1562" width="10.7109375" style="41" customWidth="1"/>
    <col min="1563" max="1563" width="10.140625" style="41" customWidth="1"/>
    <col min="1564" max="1564" width="11.7109375" style="41" customWidth="1"/>
    <col min="1565" max="1565" width="13.140625" style="41" customWidth="1"/>
    <col min="1566" max="1566" width="14.5703125" style="41" customWidth="1"/>
    <col min="1567" max="1567" width="9.5703125" style="41" bestFit="1" customWidth="1"/>
    <col min="1568" max="1794" width="8.85546875" style="41"/>
    <col min="1795" max="1795" width="5.28515625" style="41" customWidth="1"/>
    <col min="1796" max="1796" width="9" style="41" customWidth="1"/>
    <col min="1797" max="1797" width="14" style="41" customWidth="1"/>
    <col min="1798" max="1798" width="27" style="41" bestFit="1" customWidth="1"/>
    <col min="1799" max="1799" width="26.28515625" style="41" customWidth="1"/>
    <col min="1800" max="1800" width="11" style="41" customWidth="1"/>
    <col min="1801" max="1801" width="11.42578125" style="41" customWidth="1"/>
    <col min="1802" max="1802" width="9.28515625" style="41" customWidth="1"/>
    <col min="1803" max="1803" width="10" style="41" customWidth="1"/>
    <col min="1804" max="1804" width="9.85546875" style="41" customWidth="1"/>
    <col min="1805" max="1805" width="11.7109375" style="41" customWidth="1"/>
    <col min="1806" max="1806" width="11" style="41" customWidth="1"/>
    <col min="1807" max="1807" width="10.42578125" style="41" bestFit="1" customWidth="1"/>
    <col min="1808" max="1809" width="11" style="41" customWidth="1"/>
    <col min="1810" max="1811" width="17" style="41" customWidth="1"/>
    <col min="1812" max="1812" width="12.28515625" style="41" customWidth="1"/>
    <col min="1813" max="1813" width="15.5703125" style="41" customWidth="1"/>
    <col min="1814" max="1814" width="15" style="41" customWidth="1"/>
    <col min="1815" max="1815" width="26.140625" style="41" customWidth="1"/>
    <col min="1816" max="1816" width="12.85546875" style="41" customWidth="1"/>
    <col min="1817" max="1817" width="13.42578125" style="41" customWidth="1"/>
    <col min="1818" max="1818" width="10.7109375" style="41" customWidth="1"/>
    <col min="1819" max="1819" width="10.140625" style="41" customWidth="1"/>
    <col min="1820" max="1820" width="11.7109375" style="41" customWidth="1"/>
    <col min="1821" max="1821" width="13.140625" style="41" customWidth="1"/>
    <col min="1822" max="1822" width="14.5703125" style="41" customWidth="1"/>
    <col min="1823" max="1823" width="9.5703125" style="41" bestFit="1" customWidth="1"/>
    <col min="1824" max="2050" width="8.85546875" style="41"/>
    <col min="2051" max="2051" width="5.28515625" style="41" customWidth="1"/>
    <col min="2052" max="2052" width="9" style="41" customWidth="1"/>
    <col min="2053" max="2053" width="14" style="41" customWidth="1"/>
    <col min="2054" max="2054" width="27" style="41" bestFit="1" customWidth="1"/>
    <col min="2055" max="2055" width="26.28515625" style="41" customWidth="1"/>
    <col min="2056" max="2056" width="11" style="41" customWidth="1"/>
    <col min="2057" max="2057" width="11.42578125" style="41" customWidth="1"/>
    <col min="2058" max="2058" width="9.28515625" style="41" customWidth="1"/>
    <col min="2059" max="2059" width="10" style="41" customWidth="1"/>
    <col min="2060" max="2060" width="9.85546875" style="41" customWidth="1"/>
    <col min="2061" max="2061" width="11.7109375" style="41" customWidth="1"/>
    <col min="2062" max="2062" width="11" style="41" customWidth="1"/>
    <col min="2063" max="2063" width="10.42578125" style="41" bestFit="1" customWidth="1"/>
    <col min="2064" max="2065" width="11" style="41" customWidth="1"/>
    <col min="2066" max="2067" width="17" style="41" customWidth="1"/>
    <col min="2068" max="2068" width="12.28515625" style="41" customWidth="1"/>
    <col min="2069" max="2069" width="15.5703125" style="41" customWidth="1"/>
    <col min="2070" max="2070" width="15" style="41" customWidth="1"/>
    <col min="2071" max="2071" width="26.140625" style="41" customWidth="1"/>
    <col min="2072" max="2072" width="12.85546875" style="41" customWidth="1"/>
    <col min="2073" max="2073" width="13.42578125" style="41" customWidth="1"/>
    <col min="2074" max="2074" width="10.7109375" style="41" customWidth="1"/>
    <col min="2075" max="2075" width="10.140625" style="41" customWidth="1"/>
    <col min="2076" max="2076" width="11.7109375" style="41" customWidth="1"/>
    <col min="2077" max="2077" width="13.140625" style="41" customWidth="1"/>
    <col min="2078" max="2078" width="14.5703125" style="41" customWidth="1"/>
    <col min="2079" max="2079" width="9.5703125" style="41" bestFit="1" customWidth="1"/>
    <col min="2080" max="2306" width="8.85546875" style="41"/>
    <col min="2307" max="2307" width="5.28515625" style="41" customWidth="1"/>
    <col min="2308" max="2308" width="9" style="41" customWidth="1"/>
    <col min="2309" max="2309" width="14" style="41" customWidth="1"/>
    <col min="2310" max="2310" width="27" style="41" bestFit="1" customWidth="1"/>
    <col min="2311" max="2311" width="26.28515625" style="41" customWidth="1"/>
    <col min="2312" max="2312" width="11" style="41" customWidth="1"/>
    <col min="2313" max="2313" width="11.42578125" style="41" customWidth="1"/>
    <col min="2314" max="2314" width="9.28515625" style="41" customWidth="1"/>
    <col min="2315" max="2315" width="10" style="41" customWidth="1"/>
    <col min="2316" max="2316" width="9.85546875" style="41" customWidth="1"/>
    <col min="2317" max="2317" width="11.7109375" style="41" customWidth="1"/>
    <col min="2318" max="2318" width="11" style="41" customWidth="1"/>
    <col min="2319" max="2319" width="10.42578125" style="41" bestFit="1" customWidth="1"/>
    <col min="2320" max="2321" width="11" style="41" customWidth="1"/>
    <col min="2322" max="2323" width="17" style="41" customWidth="1"/>
    <col min="2324" max="2324" width="12.28515625" style="41" customWidth="1"/>
    <col min="2325" max="2325" width="15.5703125" style="41" customWidth="1"/>
    <col min="2326" max="2326" width="15" style="41" customWidth="1"/>
    <col min="2327" max="2327" width="26.140625" style="41" customWidth="1"/>
    <col min="2328" max="2328" width="12.85546875" style="41" customWidth="1"/>
    <col min="2329" max="2329" width="13.42578125" style="41" customWidth="1"/>
    <col min="2330" max="2330" width="10.7109375" style="41" customWidth="1"/>
    <col min="2331" max="2331" width="10.140625" style="41" customWidth="1"/>
    <col min="2332" max="2332" width="11.7109375" style="41" customWidth="1"/>
    <col min="2333" max="2333" width="13.140625" style="41" customWidth="1"/>
    <col min="2334" max="2334" width="14.5703125" style="41" customWidth="1"/>
    <col min="2335" max="2335" width="9.5703125" style="41" bestFit="1" customWidth="1"/>
    <col min="2336" max="2562" width="8.85546875" style="41"/>
    <col min="2563" max="2563" width="5.28515625" style="41" customWidth="1"/>
    <col min="2564" max="2564" width="9" style="41" customWidth="1"/>
    <col min="2565" max="2565" width="14" style="41" customWidth="1"/>
    <col min="2566" max="2566" width="27" style="41" bestFit="1" customWidth="1"/>
    <col min="2567" max="2567" width="26.28515625" style="41" customWidth="1"/>
    <col min="2568" max="2568" width="11" style="41" customWidth="1"/>
    <col min="2569" max="2569" width="11.42578125" style="41" customWidth="1"/>
    <col min="2570" max="2570" width="9.28515625" style="41" customWidth="1"/>
    <col min="2571" max="2571" width="10" style="41" customWidth="1"/>
    <col min="2572" max="2572" width="9.85546875" style="41" customWidth="1"/>
    <col min="2573" max="2573" width="11.7109375" style="41" customWidth="1"/>
    <col min="2574" max="2574" width="11" style="41" customWidth="1"/>
    <col min="2575" max="2575" width="10.42578125" style="41" bestFit="1" customWidth="1"/>
    <col min="2576" max="2577" width="11" style="41" customWidth="1"/>
    <col min="2578" max="2579" width="17" style="41" customWidth="1"/>
    <col min="2580" max="2580" width="12.28515625" style="41" customWidth="1"/>
    <col min="2581" max="2581" width="15.5703125" style="41" customWidth="1"/>
    <col min="2582" max="2582" width="15" style="41" customWidth="1"/>
    <col min="2583" max="2583" width="26.140625" style="41" customWidth="1"/>
    <col min="2584" max="2584" width="12.85546875" style="41" customWidth="1"/>
    <col min="2585" max="2585" width="13.42578125" style="41" customWidth="1"/>
    <col min="2586" max="2586" width="10.7109375" style="41" customWidth="1"/>
    <col min="2587" max="2587" width="10.140625" style="41" customWidth="1"/>
    <col min="2588" max="2588" width="11.7109375" style="41" customWidth="1"/>
    <col min="2589" max="2589" width="13.140625" style="41" customWidth="1"/>
    <col min="2590" max="2590" width="14.5703125" style="41" customWidth="1"/>
    <col min="2591" max="2591" width="9.5703125" style="41" bestFit="1" customWidth="1"/>
    <col min="2592" max="2818" width="8.85546875" style="41"/>
    <col min="2819" max="2819" width="5.28515625" style="41" customWidth="1"/>
    <col min="2820" max="2820" width="9" style="41" customWidth="1"/>
    <col min="2821" max="2821" width="14" style="41" customWidth="1"/>
    <col min="2822" max="2822" width="27" style="41" bestFit="1" customWidth="1"/>
    <col min="2823" max="2823" width="26.28515625" style="41" customWidth="1"/>
    <col min="2824" max="2824" width="11" style="41" customWidth="1"/>
    <col min="2825" max="2825" width="11.42578125" style="41" customWidth="1"/>
    <col min="2826" max="2826" width="9.28515625" style="41" customWidth="1"/>
    <col min="2827" max="2827" width="10" style="41" customWidth="1"/>
    <col min="2828" max="2828" width="9.85546875" style="41" customWidth="1"/>
    <col min="2829" max="2829" width="11.7109375" style="41" customWidth="1"/>
    <col min="2830" max="2830" width="11" style="41" customWidth="1"/>
    <col min="2831" max="2831" width="10.42578125" style="41" bestFit="1" customWidth="1"/>
    <col min="2832" max="2833" width="11" style="41" customWidth="1"/>
    <col min="2834" max="2835" width="17" style="41" customWidth="1"/>
    <col min="2836" max="2836" width="12.28515625" style="41" customWidth="1"/>
    <col min="2837" max="2837" width="15.5703125" style="41" customWidth="1"/>
    <col min="2838" max="2838" width="15" style="41" customWidth="1"/>
    <col min="2839" max="2839" width="26.140625" style="41" customWidth="1"/>
    <col min="2840" max="2840" width="12.85546875" style="41" customWidth="1"/>
    <col min="2841" max="2841" width="13.42578125" style="41" customWidth="1"/>
    <col min="2842" max="2842" width="10.7109375" style="41" customWidth="1"/>
    <col min="2843" max="2843" width="10.140625" style="41" customWidth="1"/>
    <col min="2844" max="2844" width="11.7109375" style="41" customWidth="1"/>
    <col min="2845" max="2845" width="13.140625" style="41" customWidth="1"/>
    <col min="2846" max="2846" width="14.5703125" style="41" customWidth="1"/>
    <col min="2847" max="2847" width="9.5703125" style="41" bestFit="1" customWidth="1"/>
    <col min="2848" max="3074" width="8.85546875" style="41"/>
    <col min="3075" max="3075" width="5.28515625" style="41" customWidth="1"/>
    <col min="3076" max="3076" width="9" style="41" customWidth="1"/>
    <col min="3077" max="3077" width="14" style="41" customWidth="1"/>
    <col min="3078" max="3078" width="27" style="41" bestFit="1" customWidth="1"/>
    <col min="3079" max="3079" width="26.28515625" style="41" customWidth="1"/>
    <col min="3080" max="3080" width="11" style="41" customWidth="1"/>
    <col min="3081" max="3081" width="11.42578125" style="41" customWidth="1"/>
    <col min="3082" max="3082" width="9.28515625" style="41" customWidth="1"/>
    <col min="3083" max="3083" width="10" style="41" customWidth="1"/>
    <col min="3084" max="3084" width="9.85546875" style="41" customWidth="1"/>
    <col min="3085" max="3085" width="11.7109375" style="41" customWidth="1"/>
    <col min="3086" max="3086" width="11" style="41" customWidth="1"/>
    <col min="3087" max="3087" width="10.42578125" style="41" bestFit="1" customWidth="1"/>
    <col min="3088" max="3089" width="11" style="41" customWidth="1"/>
    <col min="3090" max="3091" width="17" style="41" customWidth="1"/>
    <col min="3092" max="3092" width="12.28515625" style="41" customWidth="1"/>
    <col min="3093" max="3093" width="15.5703125" style="41" customWidth="1"/>
    <col min="3094" max="3094" width="15" style="41" customWidth="1"/>
    <col min="3095" max="3095" width="26.140625" style="41" customWidth="1"/>
    <col min="3096" max="3096" width="12.85546875" style="41" customWidth="1"/>
    <col min="3097" max="3097" width="13.42578125" style="41" customWidth="1"/>
    <col min="3098" max="3098" width="10.7109375" style="41" customWidth="1"/>
    <col min="3099" max="3099" width="10.140625" style="41" customWidth="1"/>
    <col min="3100" max="3100" width="11.7109375" style="41" customWidth="1"/>
    <col min="3101" max="3101" width="13.140625" style="41" customWidth="1"/>
    <col min="3102" max="3102" width="14.5703125" style="41" customWidth="1"/>
    <col min="3103" max="3103" width="9.5703125" style="41" bestFit="1" customWidth="1"/>
    <col min="3104" max="3330" width="8.85546875" style="41"/>
    <col min="3331" max="3331" width="5.28515625" style="41" customWidth="1"/>
    <col min="3332" max="3332" width="9" style="41" customWidth="1"/>
    <col min="3333" max="3333" width="14" style="41" customWidth="1"/>
    <col min="3334" max="3334" width="27" style="41" bestFit="1" customWidth="1"/>
    <col min="3335" max="3335" width="26.28515625" style="41" customWidth="1"/>
    <col min="3336" max="3336" width="11" style="41" customWidth="1"/>
    <col min="3337" max="3337" width="11.42578125" style="41" customWidth="1"/>
    <col min="3338" max="3338" width="9.28515625" style="41" customWidth="1"/>
    <col min="3339" max="3339" width="10" style="41" customWidth="1"/>
    <col min="3340" max="3340" width="9.85546875" style="41" customWidth="1"/>
    <col min="3341" max="3341" width="11.7109375" style="41" customWidth="1"/>
    <col min="3342" max="3342" width="11" style="41" customWidth="1"/>
    <col min="3343" max="3343" width="10.42578125" style="41" bestFit="1" customWidth="1"/>
    <col min="3344" max="3345" width="11" style="41" customWidth="1"/>
    <col min="3346" max="3347" width="17" style="41" customWidth="1"/>
    <col min="3348" max="3348" width="12.28515625" style="41" customWidth="1"/>
    <col min="3349" max="3349" width="15.5703125" style="41" customWidth="1"/>
    <col min="3350" max="3350" width="15" style="41" customWidth="1"/>
    <col min="3351" max="3351" width="26.140625" style="41" customWidth="1"/>
    <col min="3352" max="3352" width="12.85546875" style="41" customWidth="1"/>
    <col min="3353" max="3353" width="13.42578125" style="41" customWidth="1"/>
    <col min="3354" max="3354" width="10.7109375" style="41" customWidth="1"/>
    <col min="3355" max="3355" width="10.140625" style="41" customWidth="1"/>
    <col min="3356" max="3356" width="11.7109375" style="41" customWidth="1"/>
    <col min="3357" max="3357" width="13.140625" style="41" customWidth="1"/>
    <col min="3358" max="3358" width="14.5703125" style="41" customWidth="1"/>
    <col min="3359" max="3359" width="9.5703125" style="41" bestFit="1" customWidth="1"/>
    <col min="3360" max="3586" width="8.85546875" style="41"/>
    <col min="3587" max="3587" width="5.28515625" style="41" customWidth="1"/>
    <col min="3588" max="3588" width="9" style="41" customWidth="1"/>
    <col min="3589" max="3589" width="14" style="41" customWidth="1"/>
    <col min="3590" max="3590" width="27" style="41" bestFit="1" customWidth="1"/>
    <col min="3591" max="3591" width="26.28515625" style="41" customWidth="1"/>
    <col min="3592" max="3592" width="11" style="41" customWidth="1"/>
    <col min="3593" max="3593" width="11.42578125" style="41" customWidth="1"/>
    <col min="3594" max="3594" width="9.28515625" style="41" customWidth="1"/>
    <col min="3595" max="3595" width="10" style="41" customWidth="1"/>
    <col min="3596" max="3596" width="9.85546875" style="41" customWidth="1"/>
    <col min="3597" max="3597" width="11.7109375" style="41" customWidth="1"/>
    <col min="3598" max="3598" width="11" style="41" customWidth="1"/>
    <col min="3599" max="3599" width="10.42578125" style="41" bestFit="1" customWidth="1"/>
    <col min="3600" max="3601" width="11" style="41" customWidth="1"/>
    <col min="3602" max="3603" width="17" style="41" customWidth="1"/>
    <col min="3604" max="3604" width="12.28515625" style="41" customWidth="1"/>
    <col min="3605" max="3605" width="15.5703125" style="41" customWidth="1"/>
    <col min="3606" max="3606" width="15" style="41" customWidth="1"/>
    <col min="3607" max="3607" width="26.140625" style="41" customWidth="1"/>
    <col min="3608" max="3608" width="12.85546875" style="41" customWidth="1"/>
    <col min="3609" max="3609" width="13.42578125" style="41" customWidth="1"/>
    <col min="3610" max="3610" width="10.7109375" style="41" customWidth="1"/>
    <col min="3611" max="3611" width="10.140625" style="41" customWidth="1"/>
    <col min="3612" max="3612" width="11.7109375" style="41" customWidth="1"/>
    <col min="3613" max="3613" width="13.140625" style="41" customWidth="1"/>
    <col min="3614" max="3614" width="14.5703125" style="41" customWidth="1"/>
    <col min="3615" max="3615" width="9.5703125" style="41" bestFit="1" customWidth="1"/>
    <col min="3616" max="3842" width="8.85546875" style="41"/>
    <col min="3843" max="3843" width="5.28515625" style="41" customWidth="1"/>
    <col min="3844" max="3844" width="9" style="41" customWidth="1"/>
    <col min="3845" max="3845" width="14" style="41" customWidth="1"/>
    <col min="3846" max="3846" width="27" style="41" bestFit="1" customWidth="1"/>
    <col min="3847" max="3847" width="26.28515625" style="41" customWidth="1"/>
    <col min="3848" max="3848" width="11" style="41" customWidth="1"/>
    <col min="3849" max="3849" width="11.42578125" style="41" customWidth="1"/>
    <col min="3850" max="3850" width="9.28515625" style="41" customWidth="1"/>
    <col min="3851" max="3851" width="10" style="41" customWidth="1"/>
    <col min="3852" max="3852" width="9.85546875" style="41" customWidth="1"/>
    <col min="3853" max="3853" width="11.7109375" style="41" customWidth="1"/>
    <col min="3854" max="3854" width="11" style="41" customWidth="1"/>
    <col min="3855" max="3855" width="10.42578125" style="41" bestFit="1" customWidth="1"/>
    <col min="3856" max="3857" width="11" style="41" customWidth="1"/>
    <col min="3858" max="3859" width="17" style="41" customWidth="1"/>
    <col min="3860" max="3860" width="12.28515625" style="41" customWidth="1"/>
    <col min="3861" max="3861" width="15.5703125" style="41" customWidth="1"/>
    <col min="3862" max="3862" width="15" style="41" customWidth="1"/>
    <col min="3863" max="3863" width="26.140625" style="41" customWidth="1"/>
    <col min="3864" max="3864" width="12.85546875" style="41" customWidth="1"/>
    <col min="3865" max="3865" width="13.42578125" style="41" customWidth="1"/>
    <col min="3866" max="3866" width="10.7109375" style="41" customWidth="1"/>
    <col min="3867" max="3867" width="10.140625" style="41" customWidth="1"/>
    <col min="3868" max="3868" width="11.7109375" style="41" customWidth="1"/>
    <col min="3869" max="3869" width="13.140625" style="41" customWidth="1"/>
    <col min="3870" max="3870" width="14.5703125" style="41" customWidth="1"/>
    <col min="3871" max="3871" width="9.5703125" style="41" bestFit="1" customWidth="1"/>
    <col min="3872" max="4098" width="8.85546875" style="41"/>
    <col min="4099" max="4099" width="5.28515625" style="41" customWidth="1"/>
    <col min="4100" max="4100" width="9" style="41" customWidth="1"/>
    <col min="4101" max="4101" width="14" style="41" customWidth="1"/>
    <col min="4102" max="4102" width="27" style="41" bestFit="1" customWidth="1"/>
    <col min="4103" max="4103" width="26.28515625" style="41" customWidth="1"/>
    <col min="4104" max="4104" width="11" style="41" customWidth="1"/>
    <col min="4105" max="4105" width="11.42578125" style="41" customWidth="1"/>
    <col min="4106" max="4106" width="9.28515625" style="41" customWidth="1"/>
    <col min="4107" max="4107" width="10" style="41" customWidth="1"/>
    <col min="4108" max="4108" width="9.85546875" style="41" customWidth="1"/>
    <col min="4109" max="4109" width="11.7109375" style="41" customWidth="1"/>
    <col min="4110" max="4110" width="11" style="41" customWidth="1"/>
    <col min="4111" max="4111" width="10.42578125" style="41" bestFit="1" customWidth="1"/>
    <col min="4112" max="4113" width="11" style="41" customWidth="1"/>
    <col min="4114" max="4115" width="17" style="41" customWidth="1"/>
    <col min="4116" max="4116" width="12.28515625" style="41" customWidth="1"/>
    <col min="4117" max="4117" width="15.5703125" style="41" customWidth="1"/>
    <col min="4118" max="4118" width="15" style="41" customWidth="1"/>
    <col min="4119" max="4119" width="26.140625" style="41" customWidth="1"/>
    <col min="4120" max="4120" width="12.85546875" style="41" customWidth="1"/>
    <col min="4121" max="4121" width="13.42578125" style="41" customWidth="1"/>
    <col min="4122" max="4122" width="10.7109375" style="41" customWidth="1"/>
    <col min="4123" max="4123" width="10.140625" style="41" customWidth="1"/>
    <col min="4124" max="4124" width="11.7109375" style="41" customWidth="1"/>
    <col min="4125" max="4125" width="13.140625" style="41" customWidth="1"/>
    <col min="4126" max="4126" width="14.5703125" style="41" customWidth="1"/>
    <col min="4127" max="4127" width="9.5703125" style="41" bestFit="1" customWidth="1"/>
    <col min="4128" max="4354" width="8.85546875" style="41"/>
    <col min="4355" max="4355" width="5.28515625" style="41" customWidth="1"/>
    <col min="4356" max="4356" width="9" style="41" customWidth="1"/>
    <col min="4357" max="4357" width="14" style="41" customWidth="1"/>
    <col min="4358" max="4358" width="27" style="41" bestFit="1" customWidth="1"/>
    <col min="4359" max="4359" width="26.28515625" style="41" customWidth="1"/>
    <col min="4360" max="4360" width="11" style="41" customWidth="1"/>
    <col min="4361" max="4361" width="11.42578125" style="41" customWidth="1"/>
    <col min="4362" max="4362" width="9.28515625" style="41" customWidth="1"/>
    <col min="4363" max="4363" width="10" style="41" customWidth="1"/>
    <col min="4364" max="4364" width="9.85546875" style="41" customWidth="1"/>
    <col min="4365" max="4365" width="11.7109375" style="41" customWidth="1"/>
    <col min="4366" max="4366" width="11" style="41" customWidth="1"/>
    <col min="4367" max="4367" width="10.42578125" style="41" bestFit="1" customWidth="1"/>
    <col min="4368" max="4369" width="11" style="41" customWidth="1"/>
    <col min="4370" max="4371" width="17" style="41" customWidth="1"/>
    <col min="4372" max="4372" width="12.28515625" style="41" customWidth="1"/>
    <col min="4373" max="4373" width="15.5703125" style="41" customWidth="1"/>
    <col min="4374" max="4374" width="15" style="41" customWidth="1"/>
    <col min="4375" max="4375" width="26.140625" style="41" customWidth="1"/>
    <col min="4376" max="4376" width="12.85546875" style="41" customWidth="1"/>
    <col min="4377" max="4377" width="13.42578125" style="41" customWidth="1"/>
    <col min="4378" max="4378" width="10.7109375" style="41" customWidth="1"/>
    <col min="4379" max="4379" width="10.140625" style="41" customWidth="1"/>
    <col min="4380" max="4380" width="11.7109375" style="41" customWidth="1"/>
    <col min="4381" max="4381" width="13.140625" style="41" customWidth="1"/>
    <col min="4382" max="4382" width="14.5703125" style="41" customWidth="1"/>
    <col min="4383" max="4383" width="9.5703125" style="41" bestFit="1" customWidth="1"/>
    <col min="4384" max="4610" width="8.85546875" style="41"/>
    <col min="4611" max="4611" width="5.28515625" style="41" customWidth="1"/>
    <col min="4612" max="4612" width="9" style="41" customWidth="1"/>
    <col min="4613" max="4613" width="14" style="41" customWidth="1"/>
    <col min="4614" max="4614" width="27" style="41" bestFit="1" customWidth="1"/>
    <col min="4615" max="4615" width="26.28515625" style="41" customWidth="1"/>
    <col min="4616" max="4616" width="11" style="41" customWidth="1"/>
    <col min="4617" max="4617" width="11.42578125" style="41" customWidth="1"/>
    <col min="4618" max="4618" width="9.28515625" style="41" customWidth="1"/>
    <col min="4619" max="4619" width="10" style="41" customWidth="1"/>
    <col min="4620" max="4620" width="9.85546875" style="41" customWidth="1"/>
    <col min="4621" max="4621" width="11.7109375" style="41" customWidth="1"/>
    <col min="4622" max="4622" width="11" style="41" customWidth="1"/>
    <col min="4623" max="4623" width="10.42578125" style="41" bestFit="1" customWidth="1"/>
    <col min="4624" max="4625" width="11" style="41" customWidth="1"/>
    <col min="4626" max="4627" width="17" style="41" customWidth="1"/>
    <col min="4628" max="4628" width="12.28515625" style="41" customWidth="1"/>
    <col min="4629" max="4629" width="15.5703125" style="41" customWidth="1"/>
    <col min="4630" max="4630" width="15" style="41" customWidth="1"/>
    <col min="4631" max="4631" width="26.140625" style="41" customWidth="1"/>
    <col min="4632" max="4632" width="12.85546875" style="41" customWidth="1"/>
    <col min="4633" max="4633" width="13.42578125" style="41" customWidth="1"/>
    <col min="4634" max="4634" width="10.7109375" style="41" customWidth="1"/>
    <col min="4635" max="4635" width="10.140625" style="41" customWidth="1"/>
    <col min="4636" max="4636" width="11.7109375" style="41" customWidth="1"/>
    <col min="4637" max="4637" width="13.140625" style="41" customWidth="1"/>
    <col min="4638" max="4638" width="14.5703125" style="41" customWidth="1"/>
    <col min="4639" max="4639" width="9.5703125" style="41" bestFit="1" customWidth="1"/>
    <col min="4640" max="4866" width="8.85546875" style="41"/>
    <col min="4867" max="4867" width="5.28515625" style="41" customWidth="1"/>
    <col min="4868" max="4868" width="9" style="41" customWidth="1"/>
    <col min="4869" max="4869" width="14" style="41" customWidth="1"/>
    <col min="4870" max="4870" width="27" style="41" bestFit="1" customWidth="1"/>
    <col min="4871" max="4871" width="26.28515625" style="41" customWidth="1"/>
    <col min="4872" max="4872" width="11" style="41" customWidth="1"/>
    <col min="4873" max="4873" width="11.42578125" style="41" customWidth="1"/>
    <col min="4874" max="4874" width="9.28515625" style="41" customWidth="1"/>
    <col min="4875" max="4875" width="10" style="41" customWidth="1"/>
    <col min="4876" max="4876" width="9.85546875" style="41" customWidth="1"/>
    <col min="4877" max="4877" width="11.7109375" style="41" customWidth="1"/>
    <col min="4878" max="4878" width="11" style="41" customWidth="1"/>
    <col min="4879" max="4879" width="10.42578125" style="41" bestFit="1" customWidth="1"/>
    <col min="4880" max="4881" width="11" style="41" customWidth="1"/>
    <col min="4882" max="4883" width="17" style="41" customWidth="1"/>
    <col min="4884" max="4884" width="12.28515625" style="41" customWidth="1"/>
    <col min="4885" max="4885" width="15.5703125" style="41" customWidth="1"/>
    <col min="4886" max="4886" width="15" style="41" customWidth="1"/>
    <col min="4887" max="4887" width="26.140625" style="41" customWidth="1"/>
    <col min="4888" max="4888" width="12.85546875" style="41" customWidth="1"/>
    <col min="4889" max="4889" width="13.42578125" style="41" customWidth="1"/>
    <col min="4890" max="4890" width="10.7109375" style="41" customWidth="1"/>
    <col min="4891" max="4891" width="10.140625" style="41" customWidth="1"/>
    <col min="4892" max="4892" width="11.7109375" style="41" customWidth="1"/>
    <col min="4893" max="4893" width="13.140625" style="41" customWidth="1"/>
    <col min="4894" max="4894" width="14.5703125" style="41" customWidth="1"/>
    <col min="4895" max="4895" width="9.5703125" style="41" bestFit="1" customWidth="1"/>
    <col min="4896" max="5122" width="8.85546875" style="41"/>
    <col min="5123" max="5123" width="5.28515625" style="41" customWidth="1"/>
    <col min="5124" max="5124" width="9" style="41" customWidth="1"/>
    <col min="5125" max="5125" width="14" style="41" customWidth="1"/>
    <col min="5126" max="5126" width="27" style="41" bestFit="1" customWidth="1"/>
    <col min="5127" max="5127" width="26.28515625" style="41" customWidth="1"/>
    <col min="5128" max="5128" width="11" style="41" customWidth="1"/>
    <col min="5129" max="5129" width="11.42578125" style="41" customWidth="1"/>
    <col min="5130" max="5130" width="9.28515625" style="41" customWidth="1"/>
    <col min="5131" max="5131" width="10" style="41" customWidth="1"/>
    <col min="5132" max="5132" width="9.85546875" style="41" customWidth="1"/>
    <col min="5133" max="5133" width="11.7109375" style="41" customWidth="1"/>
    <col min="5134" max="5134" width="11" style="41" customWidth="1"/>
    <col min="5135" max="5135" width="10.42578125" style="41" bestFit="1" customWidth="1"/>
    <col min="5136" max="5137" width="11" style="41" customWidth="1"/>
    <col min="5138" max="5139" width="17" style="41" customWidth="1"/>
    <col min="5140" max="5140" width="12.28515625" style="41" customWidth="1"/>
    <col min="5141" max="5141" width="15.5703125" style="41" customWidth="1"/>
    <col min="5142" max="5142" width="15" style="41" customWidth="1"/>
    <col min="5143" max="5143" width="26.140625" style="41" customWidth="1"/>
    <col min="5144" max="5144" width="12.85546875" style="41" customWidth="1"/>
    <col min="5145" max="5145" width="13.42578125" style="41" customWidth="1"/>
    <col min="5146" max="5146" width="10.7109375" style="41" customWidth="1"/>
    <col min="5147" max="5147" width="10.140625" style="41" customWidth="1"/>
    <col min="5148" max="5148" width="11.7109375" style="41" customWidth="1"/>
    <col min="5149" max="5149" width="13.140625" style="41" customWidth="1"/>
    <col min="5150" max="5150" width="14.5703125" style="41" customWidth="1"/>
    <col min="5151" max="5151" width="9.5703125" style="41" bestFit="1" customWidth="1"/>
    <col min="5152" max="5378" width="8.85546875" style="41"/>
    <col min="5379" max="5379" width="5.28515625" style="41" customWidth="1"/>
    <col min="5380" max="5380" width="9" style="41" customWidth="1"/>
    <col min="5381" max="5381" width="14" style="41" customWidth="1"/>
    <col min="5382" max="5382" width="27" style="41" bestFit="1" customWidth="1"/>
    <col min="5383" max="5383" width="26.28515625" style="41" customWidth="1"/>
    <col min="5384" max="5384" width="11" style="41" customWidth="1"/>
    <col min="5385" max="5385" width="11.42578125" style="41" customWidth="1"/>
    <col min="5386" max="5386" width="9.28515625" style="41" customWidth="1"/>
    <col min="5387" max="5387" width="10" style="41" customWidth="1"/>
    <col min="5388" max="5388" width="9.85546875" style="41" customWidth="1"/>
    <col min="5389" max="5389" width="11.7109375" style="41" customWidth="1"/>
    <col min="5390" max="5390" width="11" style="41" customWidth="1"/>
    <col min="5391" max="5391" width="10.42578125" style="41" bestFit="1" customWidth="1"/>
    <col min="5392" max="5393" width="11" style="41" customWidth="1"/>
    <col min="5394" max="5395" width="17" style="41" customWidth="1"/>
    <col min="5396" max="5396" width="12.28515625" style="41" customWidth="1"/>
    <col min="5397" max="5397" width="15.5703125" style="41" customWidth="1"/>
    <col min="5398" max="5398" width="15" style="41" customWidth="1"/>
    <col min="5399" max="5399" width="26.140625" style="41" customWidth="1"/>
    <col min="5400" max="5400" width="12.85546875" style="41" customWidth="1"/>
    <col min="5401" max="5401" width="13.42578125" style="41" customWidth="1"/>
    <col min="5402" max="5402" width="10.7109375" style="41" customWidth="1"/>
    <col min="5403" max="5403" width="10.140625" style="41" customWidth="1"/>
    <col min="5404" max="5404" width="11.7109375" style="41" customWidth="1"/>
    <col min="5405" max="5405" width="13.140625" style="41" customWidth="1"/>
    <col min="5406" max="5406" width="14.5703125" style="41" customWidth="1"/>
    <col min="5407" max="5407" width="9.5703125" style="41" bestFit="1" customWidth="1"/>
    <col min="5408" max="5634" width="8.85546875" style="41"/>
    <col min="5635" max="5635" width="5.28515625" style="41" customWidth="1"/>
    <col min="5636" max="5636" width="9" style="41" customWidth="1"/>
    <col min="5637" max="5637" width="14" style="41" customWidth="1"/>
    <col min="5638" max="5638" width="27" style="41" bestFit="1" customWidth="1"/>
    <col min="5639" max="5639" width="26.28515625" style="41" customWidth="1"/>
    <col min="5640" max="5640" width="11" style="41" customWidth="1"/>
    <col min="5641" max="5641" width="11.42578125" style="41" customWidth="1"/>
    <col min="5642" max="5642" width="9.28515625" style="41" customWidth="1"/>
    <col min="5643" max="5643" width="10" style="41" customWidth="1"/>
    <col min="5644" max="5644" width="9.85546875" style="41" customWidth="1"/>
    <col min="5645" max="5645" width="11.7109375" style="41" customWidth="1"/>
    <col min="5646" max="5646" width="11" style="41" customWidth="1"/>
    <col min="5647" max="5647" width="10.42578125" style="41" bestFit="1" customWidth="1"/>
    <col min="5648" max="5649" width="11" style="41" customWidth="1"/>
    <col min="5650" max="5651" width="17" style="41" customWidth="1"/>
    <col min="5652" max="5652" width="12.28515625" style="41" customWidth="1"/>
    <col min="5653" max="5653" width="15.5703125" style="41" customWidth="1"/>
    <col min="5654" max="5654" width="15" style="41" customWidth="1"/>
    <col min="5655" max="5655" width="26.140625" style="41" customWidth="1"/>
    <col min="5656" max="5656" width="12.85546875" style="41" customWidth="1"/>
    <col min="5657" max="5657" width="13.42578125" style="41" customWidth="1"/>
    <col min="5658" max="5658" width="10.7109375" style="41" customWidth="1"/>
    <col min="5659" max="5659" width="10.140625" style="41" customWidth="1"/>
    <col min="5660" max="5660" width="11.7109375" style="41" customWidth="1"/>
    <col min="5661" max="5661" width="13.140625" style="41" customWidth="1"/>
    <col min="5662" max="5662" width="14.5703125" style="41" customWidth="1"/>
    <col min="5663" max="5663" width="9.5703125" style="41" bestFit="1" customWidth="1"/>
    <col min="5664" max="5890" width="8.85546875" style="41"/>
    <col min="5891" max="5891" width="5.28515625" style="41" customWidth="1"/>
    <col min="5892" max="5892" width="9" style="41" customWidth="1"/>
    <col min="5893" max="5893" width="14" style="41" customWidth="1"/>
    <col min="5894" max="5894" width="27" style="41" bestFit="1" customWidth="1"/>
    <col min="5895" max="5895" width="26.28515625" style="41" customWidth="1"/>
    <col min="5896" max="5896" width="11" style="41" customWidth="1"/>
    <col min="5897" max="5897" width="11.42578125" style="41" customWidth="1"/>
    <col min="5898" max="5898" width="9.28515625" style="41" customWidth="1"/>
    <col min="5899" max="5899" width="10" style="41" customWidth="1"/>
    <col min="5900" max="5900" width="9.85546875" style="41" customWidth="1"/>
    <col min="5901" max="5901" width="11.7109375" style="41" customWidth="1"/>
    <col min="5902" max="5902" width="11" style="41" customWidth="1"/>
    <col min="5903" max="5903" width="10.42578125" style="41" bestFit="1" customWidth="1"/>
    <col min="5904" max="5905" width="11" style="41" customWidth="1"/>
    <col min="5906" max="5907" width="17" style="41" customWidth="1"/>
    <col min="5908" max="5908" width="12.28515625" style="41" customWidth="1"/>
    <col min="5909" max="5909" width="15.5703125" style="41" customWidth="1"/>
    <col min="5910" max="5910" width="15" style="41" customWidth="1"/>
    <col min="5911" max="5911" width="26.140625" style="41" customWidth="1"/>
    <col min="5912" max="5912" width="12.85546875" style="41" customWidth="1"/>
    <col min="5913" max="5913" width="13.42578125" style="41" customWidth="1"/>
    <col min="5914" max="5914" width="10.7109375" style="41" customWidth="1"/>
    <col min="5915" max="5915" width="10.140625" style="41" customWidth="1"/>
    <col min="5916" max="5916" width="11.7109375" style="41" customWidth="1"/>
    <col min="5917" max="5917" width="13.140625" style="41" customWidth="1"/>
    <col min="5918" max="5918" width="14.5703125" style="41" customWidth="1"/>
    <col min="5919" max="5919" width="9.5703125" style="41" bestFit="1" customWidth="1"/>
    <col min="5920" max="6146" width="8.85546875" style="41"/>
    <col min="6147" max="6147" width="5.28515625" style="41" customWidth="1"/>
    <col min="6148" max="6148" width="9" style="41" customWidth="1"/>
    <col min="6149" max="6149" width="14" style="41" customWidth="1"/>
    <col min="6150" max="6150" width="27" style="41" bestFit="1" customWidth="1"/>
    <col min="6151" max="6151" width="26.28515625" style="41" customWidth="1"/>
    <col min="6152" max="6152" width="11" style="41" customWidth="1"/>
    <col min="6153" max="6153" width="11.42578125" style="41" customWidth="1"/>
    <col min="6154" max="6154" width="9.28515625" style="41" customWidth="1"/>
    <col min="6155" max="6155" width="10" style="41" customWidth="1"/>
    <col min="6156" max="6156" width="9.85546875" style="41" customWidth="1"/>
    <col min="6157" max="6157" width="11.7109375" style="41" customWidth="1"/>
    <col min="6158" max="6158" width="11" style="41" customWidth="1"/>
    <col min="6159" max="6159" width="10.42578125" style="41" bestFit="1" customWidth="1"/>
    <col min="6160" max="6161" width="11" style="41" customWidth="1"/>
    <col min="6162" max="6163" width="17" style="41" customWidth="1"/>
    <col min="6164" max="6164" width="12.28515625" style="41" customWidth="1"/>
    <col min="6165" max="6165" width="15.5703125" style="41" customWidth="1"/>
    <col min="6166" max="6166" width="15" style="41" customWidth="1"/>
    <col min="6167" max="6167" width="26.140625" style="41" customWidth="1"/>
    <col min="6168" max="6168" width="12.85546875" style="41" customWidth="1"/>
    <col min="6169" max="6169" width="13.42578125" style="41" customWidth="1"/>
    <col min="6170" max="6170" width="10.7109375" style="41" customWidth="1"/>
    <col min="6171" max="6171" width="10.140625" style="41" customWidth="1"/>
    <col min="6172" max="6172" width="11.7109375" style="41" customWidth="1"/>
    <col min="6173" max="6173" width="13.140625" style="41" customWidth="1"/>
    <col min="6174" max="6174" width="14.5703125" style="41" customWidth="1"/>
    <col min="6175" max="6175" width="9.5703125" style="41" bestFit="1" customWidth="1"/>
    <col min="6176" max="6402" width="8.85546875" style="41"/>
    <col min="6403" max="6403" width="5.28515625" style="41" customWidth="1"/>
    <col min="6404" max="6404" width="9" style="41" customWidth="1"/>
    <col min="6405" max="6405" width="14" style="41" customWidth="1"/>
    <col min="6406" max="6406" width="27" style="41" bestFit="1" customWidth="1"/>
    <col min="6407" max="6407" width="26.28515625" style="41" customWidth="1"/>
    <col min="6408" max="6408" width="11" style="41" customWidth="1"/>
    <col min="6409" max="6409" width="11.42578125" style="41" customWidth="1"/>
    <col min="6410" max="6410" width="9.28515625" style="41" customWidth="1"/>
    <col min="6411" max="6411" width="10" style="41" customWidth="1"/>
    <col min="6412" max="6412" width="9.85546875" style="41" customWidth="1"/>
    <col min="6413" max="6413" width="11.7109375" style="41" customWidth="1"/>
    <col min="6414" max="6414" width="11" style="41" customWidth="1"/>
    <col min="6415" max="6415" width="10.42578125" style="41" bestFit="1" customWidth="1"/>
    <col min="6416" max="6417" width="11" style="41" customWidth="1"/>
    <col min="6418" max="6419" width="17" style="41" customWidth="1"/>
    <col min="6420" max="6420" width="12.28515625" style="41" customWidth="1"/>
    <col min="6421" max="6421" width="15.5703125" style="41" customWidth="1"/>
    <col min="6422" max="6422" width="15" style="41" customWidth="1"/>
    <col min="6423" max="6423" width="26.140625" style="41" customWidth="1"/>
    <col min="6424" max="6424" width="12.85546875" style="41" customWidth="1"/>
    <col min="6425" max="6425" width="13.42578125" style="41" customWidth="1"/>
    <col min="6426" max="6426" width="10.7109375" style="41" customWidth="1"/>
    <col min="6427" max="6427" width="10.140625" style="41" customWidth="1"/>
    <col min="6428" max="6428" width="11.7109375" style="41" customWidth="1"/>
    <col min="6429" max="6429" width="13.140625" style="41" customWidth="1"/>
    <col min="6430" max="6430" width="14.5703125" style="41" customWidth="1"/>
    <col min="6431" max="6431" width="9.5703125" style="41" bestFit="1" customWidth="1"/>
    <col min="6432" max="6658" width="8.85546875" style="41"/>
    <col min="6659" max="6659" width="5.28515625" style="41" customWidth="1"/>
    <col min="6660" max="6660" width="9" style="41" customWidth="1"/>
    <col min="6661" max="6661" width="14" style="41" customWidth="1"/>
    <col min="6662" max="6662" width="27" style="41" bestFit="1" customWidth="1"/>
    <col min="6663" max="6663" width="26.28515625" style="41" customWidth="1"/>
    <col min="6664" max="6664" width="11" style="41" customWidth="1"/>
    <col min="6665" max="6665" width="11.42578125" style="41" customWidth="1"/>
    <col min="6666" max="6666" width="9.28515625" style="41" customWidth="1"/>
    <col min="6667" max="6667" width="10" style="41" customWidth="1"/>
    <col min="6668" max="6668" width="9.85546875" style="41" customWidth="1"/>
    <col min="6669" max="6669" width="11.7109375" style="41" customWidth="1"/>
    <col min="6670" max="6670" width="11" style="41" customWidth="1"/>
    <col min="6671" max="6671" width="10.42578125" style="41" bestFit="1" customWidth="1"/>
    <col min="6672" max="6673" width="11" style="41" customWidth="1"/>
    <col min="6674" max="6675" width="17" style="41" customWidth="1"/>
    <col min="6676" max="6676" width="12.28515625" style="41" customWidth="1"/>
    <col min="6677" max="6677" width="15.5703125" style="41" customWidth="1"/>
    <col min="6678" max="6678" width="15" style="41" customWidth="1"/>
    <col min="6679" max="6679" width="26.140625" style="41" customWidth="1"/>
    <col min="6680" max="6680" width="12.85546875" style="41" customWidth="1"/>
    <col min="6681" max="6681" width="13.42578125" style="41" customWidth="1"/>
    <col min="6682" max="6682" width="10.7109375" style="41" customWidth="1"/>
    <col min="6683" max="6683" width="10.140625" style="41" customWidth="1"/>
    <col min="6684" max="6684" width="11.7109375" style="41" customWidth="1"/>
    <col min="6685" max="6685" width="13.140625" style="41" customWidth="1"/>
    <col min="6686" max="6686" width="14.5703125" style="41" customWidth="1"/>
    <col min="6687" max="6687" width="9.5703125" style="41" bestFit="1" customWidth="1"/>
    <col min="6688" max="6914" width="8.85546875" style="41"/>
    <col min="6915" max="6915" width="5.28515625" style="41" customWidth="1"/>
    <col min="6916" max="6916" width="9" style="41" customWidth="1"/>
    <col min="6917" max="6917" width="14" style="41" customWidth="1"/>
    <col min="6918" max="6918" width="27" style="41" bestFit="1" customWidth="1"/>
    <col min="6919" max="6919" width="26.28515625" style="41" customWidth="1"/>
    <col min="6920" max="6920" width="11" style="41" customWidth="1"/>
    <col min="6921" max="6921" width="11.42578125" style="41" customWidth="1"/>
    <col min="6922" max="6922" width="9.28515625" style="41" customWidth="1"/>
    <col min="6923" max="6923" width="10" style="41" customWidth="1"/>
    <col min="6924" max="6924" width="9.85546875" style="41" customWidth="1"/>
    <col min="6925" max="6925" width="11.7109375" style="41" customWidth="1"/>
    <col min="6926" max="6926" width="11" style="41" customWidth="1"/>
    <col min="6927" max="6927" width="10.42578125" style="41" bestFit="1" customWidth="1"/>
    <col min="6928" max="6929" width="11" style="41" customWidth="1"/>
    <col min="6930" max="6931" width="17" style="41" customWidth="1"/>
    <col min="6932" max="6932" width="12.28515625" style="41" customWidth="1"/>
    <col min="6933" max="6933" width="15.5703125" style="41" customWidth="1"/>
    <col min="6934" max="6934" width="15" style="41" customWidth="1"/>
    <col min="6935" max="6935" width="26.140625" style="41" customWidth="1"/>
    <col min="6936" max="6936" width="12.85546875" style="41" customWidth="1"/>
    <col min="6937" max="6937" width="13.42578125" style="41" customWidth="1"/>
    <col min="6938" max="6938" width="10.7109375" style="41" customWidth="1"/>
    <col min="6939" max="6939" width="10.140625" style="41" customWidth="1"/>
    <col min="6940" max="6940" width="11.7109375" style="41" customWidth="1"/>
    <col min="6941" max="6941" width="13.140625" style="41" customWidth="1"/>
    <col min="6942" max="6942" width="14.5703125" style="41" customWidth="1"/>
    <col min="6943" max="6943" width="9.5703125" style="41" bestFit="1" customWidth="1"/>
    <col min="6944" max="7170" width="8.85546875" style="41"/>
    <col min="7171" max="7171" width="5.28515625" style="41" customWidth="1"/>
    <col min="7172" max="7172" width="9" style="41" customWidth="1"/>
    <col min="7173" max="7173" width="14" style="41" customWidth="1"/>
    <col min="7174" max="7174" width="27" style="41" bestFit="1" customWidth="1"/>
    <col min="7175" max="7175" width="26.28515625" style="41" customWidth="1"/>
    <col min="7176" max="7176" width="11" style="41" customWidth="1"/>
    <col min="7177" max="7177" width="11.42578125" style="41" customWidth="1"/>
    <col min="7178" max="7178" width="9.28515625" style="41" customWidth="1"/>
    <col min="7179" max="7179" width="10" style="41" customWidth="1"/>
    <col min="7180" max="7180" width="9.85546875" style="41" customWidth="1"/>
    <col min="7181" max="7181" width="11.7109375" style="41" customWidth="1"/>
    <col min="7182" max="7182" width="11" style="41" customWidth="1"/>
    <col min="7183" max="7183" width="10.42578125" style="41" bestFit="1" customWidth="1"/>
    <col min="7184" max="7185" width="11" style="41" customWidth="1"/>
    <col min="7186" max="7187" width="17" style="41" customWidth="1"/>
    <col min="7188" max="7188" width="12.28515625" style="41" customWidth="1"/>
    <col min="7189" max="7189" width="15.5703125" style="41" customWidth="1"/>
    <col min="7190" max="7190" width="15" style="41" customWidth="1"/>
    <col min="7191" max="7191" width="26.140625" style="41" customWidth="1"/>
    <col min="7192" max="7192" width="12.85546875" style="41" customWidth="1"/>
    <col min="7193" max="7193" width="13.42578125" style="41" customWidth="1"/>
    <col min="7194" max="7194" width="10.7109375" style="41" customWidth="1"/>
    <col min="7195" max="7195" width="10.140625" style="41" customWidth="1"/>
    <col min="7196" max="7196" width="11.7109375" style="41" customWidth="1"/>
    <col min="7197" max="7197" width="13.140625" style="41" customWidth="1"/>
    <col min="7198" max="7198" width="14.5703125" style="41" customWidth="1"/>
    <col min="7199" max="7199" width="9.5703125" style="41" bestFit="1" customWidth="1"/>
    <col min="7200" max="7426" width="8.85546875" style="41"/>
    <col min="7427" max="7427" width="5.28515625" style="41" customWidth="1"/>
    <col min="7428" max="7428" width="9" style="41" customWidth="1"/>
    <col min="7429" max="7429" width="14" style="41" customWidth="1"/>
    <col min="7430" max="7430" width="27" style="41" bestFit="1" customWidth="1"/>
    <col min="7431" max="7431" width="26.28515625" style="41" customWidth="1"/>
    <col min="7432" max="7432" width="11" style="41" customWidth="1"/>
    <col min="7433" max="7433" width="11.42578125" style="41" customWidth="1"/>
    <col min="7434" max="7434" width="9.28515625" style="41" customWidth="1"/>
    <col min="7435" max="7435" width="10" style="41" customWidth="1"/>
    <col min="7436" max="7436" width="9.85546875" style="41" customWidth="1"/>
    <col min="7437" max="7437" width="11.7109375" style="41" customWidth="1"/>
    <col min="7438" max="7438" width="11" style="41" customWidth="1"/>
    <col min="7439" max="7439" width="10.42578125" style="41" bestFit="1" customWidth="1"/>
    <col min="7440" max="7441" width="11" style="41" customWidth="1"/>
    <col min="7442" max="7443" width="17" style="41" customWidth="1"/>
    <col min="7444" max="7444" width="12.28515625" style="41" customWidth="1"/>
    <col min="7445" max="7445" width="15.5703125" style="41" customWidth="1"/>
    <col min="7446" max="7446" width="15" style="41" customWidth="1"/>
    <col min="7447" max="7447" width="26.140625" style="41" customWidth="1"/>
    <col min="7448" max="7448" width="12.85546875" style="41" customWidth="1"/>
    <col min="7449" max="7449" width="13.42578125" style="41" customWidth="1"/>
    <col min="7450" max="7450" width="10.7109375" style="41" customWidth="1"/>
    <col min="7451" max="7451" width="10.140625" style="41" customWidth="1"/>
    <col min="7452" max="7452" width="11.7109375" style="41" customWidth="1"/>
    <col min="7453" max="7453" width="13.140625" style="41" customWidth="1"/>
    <col min="7454" max="7454" width="14.5703125" style="41" customWidth="1"/>
    <col min="7455" max="7455" width="9.5703125" style="41" bestFit="1" customWidth="1"/>
    <col min="7456" max="7682" width="8.85546875" style="41"/>
    <col min="7683" max="7683" width="5.28515625" style="41" customWidth="1"/>
    <col min="7684" max="7684" width="9" style="41" customWidth="1"/>
    <col min="7685" max="7685" width="14" style="41" customWidth="1"/>
    <col min="7686" max="7686" width="27" style="41" bestFit="1" customWidth="1"/>
    <col min="7687" max="7687" width="26.28515625" style="41" customWidth="1"/>
    <col min="7688" max="7688" width="11" style="41" customWidth="1"/>
    <col min="7689" max="7689" width="11.42578125" style="41" customWidth="1"/>
    <col min="7690" max="7690" width="9.28515625" style="41" customWidth="1"/>
    <col min="7691" max="7691" width="10" style="41" customWidth="1"/>
    <col min="7692" max="7692" width="9.85546875" style="41" customWidth="1"/>
    <col min="7693" max="7693" width="11.7109375" style="41" customWidth="1"/>
    <col min="7694" max="7694" width="11" style="41" customWidth="1"/>
    <col min="7695" max="7695" width="10.42578125" style="41" bestFit="1" customWidth="1"/>
    <col min="7696" max="7697" width="11" style="41" customWidth="1"/>
    <col min="7698" max="7699" width="17" style="41" customWidth="1"/>
    <col min="7700" max="7700" width="12.28515625" style="41" customWidth="1"/>
    <col min="7701" max="7701" width="15.5703125" style="41" customWidth="1"/>
    <col min="7702" max="7702" width="15" style="41" customWidth="1"/>
    <col min="7703" max="7703" width="26.140625" style="41" customWidth="1"/>
    <col min="7704" max="7704" width="12.85546875" style="41" customWidth="1"/>
    <col min="7705" max="7705" width="13.42578125" style="41" customWidth="1"/>
    <col min="7706" max="7706" width="10.7109375" style="41" customWidth="1"/>
    <col min="7707" max="7707" width="10.140625" style="41" customWidth="1"/>
    <col min="7708" max="7708" width="11.7109375" style="41" customWidth="1"/>
    <col min="7709" max="7709" width="13.140625" style="41" customWidth="1"/>
    <col min="7710" max="7710" width="14.5703125" style="41" customWidth="1"/>
    <col min="7711" max="7711" width="9.5703125" style="41" bestFit="1" customWidth="1"/>
    <col min="7712" max="7938" width="8.85546875" style="41"/>
    <col min="7939" max="7939" width="5.28515625" style="41" customWidth="1"/>
    <col min="7940" max="7940" width="9" style="41" customWidth="1"/>
    <col min="7941" max="7941" width="14" style="41" customWidth="1"/>
    <col min="7942" max="7942" width="27" style="41" bestFit="1" customWidth="1"/>
    <col min="7943" max="7943" width="26.28515625" style="41" customWidth="1"/>
    <col min="7944" max="7944" width="11" style="41" customWidth="1"/>
    <col min="7945" max="7945" width="11.42578125" style="41" customWidth="1"/>
    <col min="7946" max="7946" width="9.28515625" style="41" customWidth="1"/>
    <col min="7947" max="7947" width="10" style="41" customWidth="1"/>
    <col min="7948" max="7948" width="9.85546875" style="41" customWidth="1"/>
    <col min="7949" max="7949" width="11.7109375" style="41" customWidth="1"/>
    <col min="7950" max="7950" width="11" style="41" customWidth="1"/>
    <col min="7951" max="7951" width="10.42578125" style="41" bestFit="1" customWidth="1"/>
    <col min="7952" max="7953" width="11" style="41" customWidth="1"/>
    <col min="7954" max="7955" width="17" style="41" customWidth="1"/>
    <col min="7956" max="7956" width="12.28515625" style="41" customWidth="1"/>
    <col min="7957" max="7957" width="15.5703125" style="41" customWidth="1"/>
    <col min="7958" max="7958" width="15" style="41" customWidth="1"/>
    <col min="7959" max="7959" width="26.140625" style="41" customWidth="1"/>
    <col min="7960" max="7960" width="12.85546875" style="41" customWidth="1"/>
    <col min="7961" max="7961" width="13.42578125" style="41" customWidth="1"/>
    <col min="7962" max="7962" width="10.7109375" style="41" customWidth="1"/>
    <col min="7963" max="7963" width="10.140625" style="41" customWidth="1"/>
    <col min="7964" max="7964" width="11.7109375" style="41" customWidth="1"/>
    <col min="7965" max="7965" width="13.140625" style="41" customWidth="1"/>
    <col min="7966" max="7966" width="14.5703125" style="41" customWidth="1"/>
    <col min="7967" max="7967" width="9.5703125" style="41" bestFit="1" customWidth="1"/>
    <col min="7968" max="8194" width="8.85546875" style="41"/>
    <col min="8195" max="8195" width="5.28515625" style="41" customWidth="1"/>
    <col min="8196" max="8196" width="9" style="41" customWidth="1"/>
    <col min="8197" max="8197" width="14" style="41" customWidth="1"/>
    <col min="8198" max="8198" width="27" style="41" bestFit="1" customWidth="1"/>
    <col min="8199" max="8199" width="26.28515625" style="41" customWidth="1"/>
    <col min="8200" max="8200" width="11" style="41" customWidth="1"/>
    <col min="8201" max="8201" width="11.42578125" style="41" customWidth="1"/>
    <col min="8202" max="8202" width="9.28515625" style="41" customWidth="1"/>
    <col min="8203" max="8203" width="10" style="41" customWidth="1"/>
    <col min="8204" max="8204" width="9.85546875" style="41" customWidth="1"/>
    <col min="8205" max="8205" width="11.7109375" style="41" customWidth="1"/>
    <col min="8206" max="8206" width="11" style="41" customWidth="1"/>
    <col min="8207" max="8207" width="10.42578125" style="41" bestFit="1" customWidth="1"/>
    <col min="8208" max="8209" width="11" style="41" customWidth="1"/>
    <col min="8210" max="8211" width="17" style="41" customWidth="1"/>
    <col min="8212" max="8212" width="12.28515625" style="41" customWidth="1"/>
    <col min="8213" max="8213" width="15.5703125" style="41" customWidth="1"/>
    <col min="8214" max="8214" width="15" style="41" customWidth="1"/>
    <col min="8215" max="8215" width="26.140625" style="41" customWidth="1"/>
    <col min="8216" max="8216" width="12.85546875" style="41" customWidth="1"/>
    <col min="8217" max="8217" width="13.42578125" style="41" customWidth="1"/>
    <col min="8218" max="8218" width="10.7109375" style="41" customWidth="1"/>
    <col min="8219" max="8219" width="10.140625" style="41" customWidth="1"/>
    <col min="8220" max="8220" width="11.7109375" style="41" customWidth="1"/>
    <col min="8221" max="8221" width="13.140625" style="41" customWidth="1"/>
    <col min="8222" max="8222" width="14.5703125" style="41" customWidth="1"/>
    <col min="8223" max="8223" width="9.5703125" style="41" bestFit="1" customWidth="1"/>
    <col min="8224" max="8450" width="8.85546875" style="41"/>
    <col min="8451" max="8451" width="5.28515625" style="41" customWidth="1"/>
    <col min="8452" max="8452" width="9" style="41" customWidth="1"/>
    <col min="8453" max="8453" width="14" style="41" customWidth="1"/>
    <col min="8454" max="8454" width="27" style="41" bestFit="1" customWidth="1"/>
    <col min="8455" max="8455" width="26.28515625" style="41" customWidth="1"/>
    <col min="8456" max="8456" width="11" style="41" customWidth="1"/>
    <col min="8457" max="8457" width="11.42578125" style="41" customWidth="1"/>
    <col min="8458" max="8458" width="9.28515625" style="41" customWidth="1"/>
    <col min="8459" max="8459" width="10" style="41" customWidth="1"/>
    <col min="8460" max="8460" width="9.85546875" style="41" customWidth="1"/>
    <col min="8461" max="8461" width="11.7109375" style="41" customWidth="1"/>
    <col min="8462" max="8462" width="11" style="41" customWidth="1"/>
    <col min="8463" max="8463" width="10.42578125" style="41" bestFit="1" customWidth="1"/>
    <col min="8464" max="8465" width="11" style="41" customWidth="1"/>
    <col min="8466" max="8467" width="17" style="41" customWidth="1"/>
    <col min="8468" max="8468" width="12.28515625" style="41" customWidth="1"/>
    <col min="8469" max="8469" width="15.5703125" style="41" customWidth="1"/>
    <col min="8470" max="8470" width="15" style="41" customWidth="1"/>
    <col min="8471" max="8471" width="26.140625" style="41" customWidth="1"/>
    <col min="8472" max="8472" width="12.85546875" style="41" customWidth="1"/>
    <col min="8473" max="8473" width="13.42578125" style="41" customWidth="1"/>
    <col min="8474" max="8474" width="10.7109375" style="41" customWidth="1"/>
    <col min="8475" max="8475" width="10.140625" style="41" customWidth="1"/>
    <col min="8476" max="8476" width="11.7109375" style="41" customWidth="1"/>
    <col min="8477" max="8477" width="13.140625" style="41" customWidth="1"/>
    <col min="8478" max="8478" width="14.5703125" style="41" customWidth="1"/>
    <col min="8479" max="8479" width="9.5703125" style="41" bestFit="1" customWidth="1"/>
    <col min="8480" max="8706" width="8.85546875" style="41"/>
    <col min="8707" max="8707" width="5.28515625" style="41" customWidth="1"/>
    <col min="8708" max="8708" width="9" style="41" customWidth="1"/>
    <col min="8709" max="8709" width="14" style="41" customWidth="1"/>
    <col min="8710" max="8710" width="27" style="41" bestFit="1" customWidth="1"/>
    <col min="8711" max="8711" width="26.28515625" style="41" customWidth="1"/>
    <col min="8712" max="8712" width="11" style="41" customWidth="1"/>
    <col min="8713" max="8713" width="11.42578125" style="41" customWidth="1"/>
    <col min="8714" max="8714" width="9.28515625" style="41" customWidth="1"/>
    <col min="8715" max="8715" width="10" style="41" customWidth="1"/>
    <col min="8716" max="8716" width="9.85546875" style="41" customWidth="1"/>
    <col min="8717" max="8717" width="11.7109375" style="41" customWidth="1"/>
    <col min="8718" max="8718" width="11" style="41" customWidth="1"/>
    <col min="8719" max="8719" width="10.42578125" style="41" bestFit="1" customWidth="1"/>
    <col min="8720" max="8721" width="11" style="41" customWidth="1"/>
    <col min="8722" max="8723" width="17" style="41" customWidth="1"/>
    <col min="8724" max="8724" width="12.28515625" style="41" customWidth="1"/>
    <col min="8725" max="8725" width="15.5703125" style="41" customWidth="1"/>
    <col min="8726" max="8726" width="15" style="41" customWidth="1"/>
    <col min="8727" max="8727" width="26.140625" style="41" customWidth="1"/>
    <col min="8728" max="8728" width="12.85546875" style="41" customWidth="1"/>
    <col min="8729" max="8729" width="13.42578125" style="41" customWidth="1"/>
    <col min="8730" max="8730" width="10.7109375" style="41" customWidth="1"/>
    <col min="8731" max="8731" width="10.140625" style="41" customWidth="1"/>
    <col min="8732" max="8732" width="11.7109375" style="41" customWidth="1"/>
    <col min="8733" max="8733" width="13.140625" style="41" customWidth="1"/>
    <col min="8734" max="8734" width="14.5703125" style="41" customWidth="1"/>
    <col min="8735" max="8735" width="9.5703125" style="41" bestFit="1" customWidth="1"/>
    <col min="8736" max="8962" width="8.85546875" style="41"/>
    <col min="8963" max="8963" width="5.28515625" style="41" customWidth="1"/>
    <col min="8964" max="8964" width="9" style="41" customWidth="1"/>
    <col min="8965" max="8965" width="14" style="41" customWidth="1"/>
    <col min="8966" max="8966" width="27" style="41" bestFit="1" customWidth="1"/>
    <col min="8967" max="8967" width="26.28515625" style="41" customWidth="1"/>
    <col min="8968" max="8968" width="11" style="41" customWidth="1"/>
    <col min="8969" max="8969" width="11.42578125" style="41" customWidth="1"/>
    <col min="8970" max="8970" width="9.28515625" style="41" customWidth="1"/>
    <col min="8971" max="8971" width="10" style="41" customWidth="1"/>
    <col min="8972" max="8972" width="9.85546875" style="41" customWidth="1"/>
    <col min="8973" max="8973" width="11.7109375" style="41" customWidth="1"/>
    <col min="8974" max="8974" width="11" style="41" customWidth="1"/>
    <col min="8975" max="8975" width="10.42578125" style="41" bestFit="1" customWidth="1"/>
    <col min="8976" max="8977" width="11" style="41" customWidth="1"/>
    <col min="8978" max="8979" width="17" style="41" customWidth="1"/>
    <col min="8980" max="8980" width="12.28515625" style="41" customWidth="1"/>
    <col min="8981" max="8981" width="15.5703125" style="41" customWidth="1"/>
    <col min="8982" max="8982" width="15" style="41" customWidth="1"/>
    <col min="8983" max="8983" width="26.140625" style="41" customWidth="1"/>
    <col min="8984" max="8984" width="12.85546875" style="41" customWidth="1"/>
    <col min="8985" max="8985" width="13.42578125" style="41" customWidth="1"/>
    <col min="8986" max="8986" width="10.7109375" style="41" customWidth="1"/>
    <col min="8987" max="8987" width="10.140625" style="41" customWidth="1"/>
    <col min="8988" max="8988" width="11.7109375" style="41" customWidth="1"/>
    <col min="8989" max="8989" width="13.140625" style="41" customWidth="1"/>
    <col min="8990" max="8990" width="14.5703125" style="41" customWidth="1"/>
    <col min="8991" max="8991" width="9.5703125" style="41" bestFit="1" customWidth="1"/>
    <col min="8992" max="9218" width="8.85546875" style="41"/>
    <col min="9219" max="9219" width="5.28515625" style="41" customWidth="1"/>
    <col min="9220" max="9220" width="9" style="41" customWidth="1"/>
    <col min="9221" max="9221" width="14" style="41" customWidth="1"/>
    <col min="9222" max="9222" width="27" style="41" bestFit="1" customWidth="1"/>
    <col min="9223" max="9223" width="26.28515625" style="41" customWidth="1"/>
    <col min="9224" max="9224" width="11" style="41" customWidth="1"/>
    <col min="9225" max="9225" width="11.42578125" style="41" customWidth="1"/>
    <col min="9226" max="9226" width="9.28515625" style="41" customWidth="1"/>
    <col min="9227" max="9227" width="10" style="41" customWidth="1"/>
    <col min="9228" max="9228" width="9.85546875" style="41" customWidth="1"/>
    <col min="9229" max="9229" width="11.7109375" style="41" customWidth="1"/>
    <col min="9230" max="9230" width="11" style="41" customWidth="1"/>
    <col min="9231" max="9231" width="10.42578125" style="41" bestFit="1" customWidth="1"/>
    <col min="9232" max="9233" width="11" style="41" customWidth="1"/>
    <col min="9234" max="9235" width="17" style="41" customWidth="1"/>
    <col min="9236" max="9236" width="12.28515625" style="41" customWidth="1"/>
    <col min="9237" max="9237" width="15.5703125" style="41" customWidth="1"/>
    <col min="9238" max="9238" width="15" style="41" customWidth="1"/>
    <col min="9239" max="9239" width="26.140625" style="41" customWidth="1"/>
    <col min="9240" max="9240" width="12.85546875" style="41" customWidth="1"/>
    <col min="9241" max="9241" width="13.42578125" style="41" customWidth="1"/>
    <col min="9242" max="9242" width="10.7109375" style="41" customWidth="1"/>
    <col min="9243" max="9243" width="10.140625" style="41" customWidth="1"/>
    <col min="9244" max="9244" width="11.7109375" style="41" customWidth="1"/>
    <col min="9245" max="9245" width="13.140625" style="41" customWidth="1"/>
    <col min="9246" max="9246" width="14.5703125" style="41" customWidth="1"/>
    <col min="9247" max="9247" width="9.5703125" style="41" bestFit="1" customWidth="1"/>
    <col min="9248" max="9474" width="8.85546875" style="41"/>
    <col min="9475" max="9475" width="5.28515625" style="41" customWidth="1"/>
    <col min="9476" max="9476" width="9" style="41" customWidth="1"/>
    <col min="9477" max="9477" width="14" style="41" customWidth="1"/>
    <col min="9478" max="9478" width="27" style="41" bestFit="1" customWidth="1"/>
    <col min="9479" max="9479" width="26.28515625" style="41" customWidth="1"/>
    <col min="9480" max="9480" width="11" style="41" customWidth="1"/>
    <col min="9481" max="9481" width="11.42578125" style="41" customWidth="1"/>
    <col min="9482" max="9482" width="9.28515625" style="41" customWidth="1"/>
    <col min="9483" max="9483" width="10" style="41" customWidth="1"/>
    <col min="9484" max="9484" width="9.85546875" style="41" customWidth="1"/>
    <col min="9485" max="9485" width="11.7109375" style="41" customWidth="1"/>
    <col min="9486" max="9486" width="11" style="41" customWidth="1"/>
    <col min="9487" max="9487" width="10.42578125" style="41" bestFit="1" customWidth="1"/>
    <col min="9488" max="9489" width="11" style="41" customWidth="1"/>
    <col min="9490" max="9491" width="17" style="41" customWidth="1"/>
    <col min="9492" max="9492" width="12.28515625" style="41" customWidth="1"/>
    <col min="9493" max="9493" width="15.5703125" style="41" customWidth="1"/>
    <col min="9494" max="9494" width="15" style="41" customWidth="1"/>
    <col min="9495" max="9495" width="26.140625" style="41" customWidth="1"/>
    <col min="9496" max="9496" width="12.85546875" style="41" customWidth="1"/>
    <col min="9497" max="9497" width="13.42578125" style="41" customWidth="1"/>
    <col min="9498" max="9498" width="10.7109375" style="41" customWidth="1"/>
    <col min="9499" max="9499" width="10.140625" style="41" customWidth="1"/>
    <col min="9500" max="9500" width="11.7109375" style="41" customWidth="1"/>
    <col min="9501" max="9501" width="13.140625" style="41" customWidth="1"/>
    <col min="9502" max="9502" width="14.5703125" style="41" customWidth="1"/>
    <col min="9503" max="9503" width="9.5703125" style="41" bestFit="1" customWidth="1"/>
    <col min="9504" max="9730" width="8.85546875" style="41"/>
    <col min="9731" max="9731" width="5.28515625" style="41" customWidth="1"/>
    <col min="9732" max="9732" width="9" style="41" customWidth="1"/>
    <col min="9733" max="9733" width="14" style="41" customWidth="1"/>
    <col min="9734" max="9734" width="27" style="41" bestFit="1" customWidth="1"/>
    <col min="9735" max="9735" width="26.28515625" style="41" customWidth="1"/>
    <col min="9736" max="9736" width="11" style="41" customWidth="1"/>
    <col min="9737" max="9737" width="11.42578125" style="41" customWidth="1"/>
    <col min="9738" max="9738" width="9.28515625" style="41" customWidth="1"/>
    <col min="9739" max="9739" width="10" style="41" customWidth="1"/>
    <col min="9740" max="9740" width="9.85546875" style="41" customWidth="1"/>
    <col min="9741" max="9741" width="11.7109375" style="41" customWidth="1"/>
    <col min="9742" max="9742" width="11" style="41" customWidth="1"/>
    <col min="9743" max="9743" width="10.42578125" style="41" bestFit="1" customWidth="1"/>
    <col min="9744" max="9745" width="11" style="41" customWidth="1"/>
    <col min="9746" max="9747" width="17" style="41" customWidth="1"/>
    <col min="9748" max="9748" width="12.28515625" style="41" customWidth="1"/>
    <col min="9749" max="9749" width="15.5703125" style="41" customWidth="1"/>
    <col min="9750" max="9750" width="15" style="41" customWidth="1"/>
    <col min="9751" max="9751" width="26.140625" style="41" customWidth="1"/>
    <col min="9752" max="9752" width="12.85546875" style="41" customWidth="1"/>
    <col min="9753" max="9753" width="13.42578125" style="41" customWidth="1"/>
    <col min="9754" max="9754" width="10.7109375" style="41" customWidth="1"/>
    <col min="9755" max="9755" width="10.140625" style="41" customWidth="1"/>
    <col min="9756" max="9756" width="11.7109375" style="41" customWidth="1"/>
    <col min="9757" max="9757" width="13.140625" style="41" customWidth="1"/>
    <col min="9758" max="9758" width="14.5703125" style="41" customWidth="1"/>
    <col min="9759" max="9759" width="9.5703125" style="41" bestFit="1" customWidth="1"/>
    <col min="9760" max="9986" width="8.85546875" style="41"/>
    <col min="9987" max="9987" width="5.28515625" style="41" customWidth="1"/>
    <col min="9988" max="9988" width="9" style="41" customWidth="1"/>
    <col min="9989" max="9989" width="14" style="41" customWidth="1"/>
    <col min="9990" max="9990" width="27" style="41" bestFit="1" customWidth="1"/>
    <col min="9991" max="9991" width="26.28515625" style="41" customWidth="1"/>
    <col min="9992" max="9992" width="11" style="41" customWidth="1"/>
    <col min="9993" max="9993" width="11.42578125" style="41" customWidth="1"/>
    <col min="9994" max="9994" width="9.28515625" style="41" customWidth="1"/>
    <col min="9995" max="9995" width="10" style="41" customWidth="1"/>
    <col min="9996" max="9996" width="9.85546875" style="41" customWidth="1"/>
    <col min="9997" max="9997" width="11.7109375" style="41" customWidth="1"/>
    <col min="9998" max="9998" width="11" style="41" customWidth="1"/>
    <col min="9999" max="9999" width="10.42578125" style="41" bestFit="1" customWidth="1"/>
    <col min="10000" max="10001" width="11" style="41" customWidth="1"/>
    <col min="10002" max="10003" width="17" style="41" customWidth="1"/>
    <col min="10004" max="10004" width="12.28515625" style="41" customWidth="1"/>
    <col min="10005" max="10005" width="15.5703125" style="41" customWidth="1"/>
    <col min="10006" max="10006" width="15" style="41" customWidth="1"/>
    <col min="10007" max="10007" width="26.140625" style="41" customWidth="1"/>
    <col min="10008" max="10008" width="12.85546875" style="41" customWidth="1"/>
    <col min="10009" max="10009" width="13.42578125" style="41" customWidth="1"/>
    <col min="10010" max="10010" width="10.7109375" style="41" customWidth="1"/>
    <col min="10011" max="10011" width="10.140625" style="41" customWidth="1"/>
    <col min="10012" max="10012" width="11.7109375" style="41" customWidth="1"/>
    <col min="10013" max="10013" width="13.140625" style="41" customWidth="1"/>
    <col min="10014" max="10014" width="14.5703125" style="41" customWidth="1"/>
    <col min="10015" max="10015" width="9.5703125" style="41" bestFit="1" customWidth="1"/>
    <col min="10016" max="10242" width="8.85546875" style="41"/>
    <col min="10243" max="10243" width="5.28515625" style="41" customWidth="1"/>
    <col min="10244" max="10244" width="9" style="41" customWidth="1"/>
    <col min="10245" max="10245" width="14" style="41" customWidth="1"/>
    <col min="10246" max="10246" width="27" style="41" bestFit="1" customWidth="1"/>
    <col min="10247" max="10247" width="26.28515625" style="41" customWidth="1"/>
    <col min="10248" max="10248" width="11" style="41" customWidth="1"/>
    <col min="10249" max="10249" width="11.42578125" style="41" customWidth="1"/>
    <col min="10250" max="10250" width="9.28515625" style="41" customWidth="1"/>
    <col min="10251" max="10251" width="10" style="41" customWidth="1"/>
    <col min="10252" max="10252" width="9.85546875" style="41" customWidth="1"/>
    <col min="10253" max="10253" width="11.7109375" style="41" customWidth="1"/>
    <col min="10254" max="10254" width="11" style="41" customWidth="1"/>
    <col min="10255" max="10255" width="10.42578125" style="41" bestFit="1" customWidth="1"/>
    <col min="10256" max="10257" width="11" style="41" customWidth="1"/>
    <col min="10258" max="10259" width="17" style="41" customWidth="1"/>
    <col min="10260" max="10260" width="12.28515625" style="41" customWidth="1"/>
    <col min="10261" max="10261" width="15.5703125" style="41" customWidth="1"/>
    <col min="10262" max="10262" width="15" style="41" customWidth="1"/>
    <col min="10263" max="10263" width="26.140625" style="41" customWidth="1"/>
    <col min="10264" max="10264" width="12.85546875" style="41" customWidth="1"/>
    <col min="10265" max="10265" width="13.42578125" style="41" customWidth="1"/>
    <col min="10266" max="10266" width="10.7109375" style="41" customWidth="1"/>
    <col min="10267" max="10267" width="10.140625" style="41" customWidth="1"/>
    <col min="10268" max="10268" width="11.7109375" style="41" customWidth="1"/>
    <col min="10269" max="10269" width="13.140625" style="41" customWidth="1"/>
    <col min="10270" max="10270" width="14.5703125" style="41" customWidth="1"/>
    <col min="10271" max="10271" width="9.5703125" style="41" bestFit="1" customWidth="1"/>
    <col min="10272" max="10498" width="8.85546875" style="41"/>
    <col min="10499" max="10499" width="5.28515625" style="41" customWidth="1"/>
    <col min="10500" max="10500" width="9" style="41" customWidth="1"/>
    <col min="10501" max="10501" width="14" style="41" customWidth="1"/>
    <col min="10502" max="10502" width="27" style="41" bestFit="1" customWidth="1"/>
    <col min="10503" max="10503" width="26.28515625" style="41" customWidth="1"/>
    <col min="10504" max="10504" width="11" style="41" customWidth="1"/>
    <col min="10505" max="10505" width="11.42578125" style="41" customWidth="1"/>
    <col min="10506" max="10506" width="9.28515625" style="41" customWidth="1"/>
    <col min="10507" max="10507" width="10" style="41" customWidth="1"/>
    <col min="10508" max="10508" width="9.85546875" style="41" customWidth="1"/>
    <col min="10509" max="10509" width="11.7109375" style="41" customWidth="1"/>
    <col min="10510" max="10510" width="11" style="41" customWidth="1"/>
    <col min="10511" max="10511" width="10.42578125" style="41" bestFit="1" customWidth="1"/>
    <col min="10512" max="10513" width="11" style="41" customWidth="1"/>
    <col min="10514" max="10515" width="17" style="41" customWidth="1"/>
    <col min="10516" max="10516" width="12.28515625" style="41" customWidth="1"/>
    <col min="10517" max="10517" width="15.5703125" style="41" customWidth="1"/>
    <col min="10518" max="10518" width="15" style="41" customWidth="1"/>
    <col min="10519" max="10519" width="26.140625" style="41" customWidth="1"/>
    <col min="10520" max="10520" width="12.85546875" style="41" customWidth="1"/>
    <col min="10521" max="10521" width="13.42578125" style="41" customWidth="1"/>
    <col min="10522" max="10522" width="10.7109375" style="41" customWidth="1"/>
    <col min="10523" max="10523" width="10.140625" style="41" customWidth="1"/>
    <col min="10524" max="10524" width="11.7109375" style="41" customWidth="1"/>
    <col min="10525" max="10525" width="13.140625" style="41" customWidth="1"/>
    <col min="10526" max="10526" width="14.5703125" style="41" customWidth="1"/>
    <col min="10527" max="10527" width="9.5703125" style="41" bestFit="1" customWidth="1"/>
    <col min="10528" max="10754" width="8.85546875" style="41"/>
    <col min="10755" max="10755" width="5.28515625" style="41" customWidth="1"/>
    <col min="10756" max="10756" width="9" style="41" customWidth="1"/>
    <col min="10757" max="10757" width="14" style="41" customWidth="1"/>
    <col min="10758" max="10758" width="27" style="41" bestFit="1" customWidth="1"/>
    <col min="10759" max="10759" width="26.28515625" style="41" customWidth="1"/>
    <col min="10760" max="10760" width="11" style="41" customWidth="1"/>
    <col min="10761" max="10761" width="11.42578125" style="41" customWidth="1"/>
    <col min="10762" max="10762" width="9.28515625" style="41" customWidth="1"/>
    <col min="10763" max="10763" width="10" style="41" customWidth="1"/>
    <col min="10764" max="10764" width="9.85546875" style="41" customWidth="1"/>
    <col min="10765" max="10765" width="11.7109375" style="41" customWidth="1"/>
    <col min="10766" max="10766" width="11" style="41" customWidth="1"/>
    <col min="10767" max="10767" width="10.42578125" style="41" bestFit="1" customWidth="1"/>
    <col min="10768" max="10769" width="11" style="41" customWidth="1"/>
    <col min="10770" max="10771" width="17" style="41" customWidth="1"/>
    <col min="10772" max="10772" width="12.28515625" style="41" customWidth="1"/>
    <col min="10773" max="10773" width="15.5703125" style="41" customWidth="1"/>
    <col min="10774" max="10774" width="15" style="41" customWidth="1"/>
    <col min="10775" max="10775" width="26.140625" style="41" customWidth="1"/>
    <col min="10776" max="10776" width="12.85546875" style="41" customWidth="1"/>
    <col min="10777" max="10777" width="13.42578125" style="41" customWidth="1"/>
    <col min="10778" max="10778" width="10.7109375" style="41" customWidth="1"/>
    <col min="10779" max="10779" width="10.140625" style="41" customWidth="1"/>
    <col min="10780" max="10780" width="11.7109375" style="41" customWidth="1"/>
    <col min="10781" max="10781" width="13.140625" style="41" customWidth="1"/>
    <col min="10782" max="10782" width="14.5703125" style="41" customWidth="1"/>
    <col min="10783" max="10783" width="9.5703125" style="41" bestFit="1" customWidth="1"/>
    <col min="10784" max="11010" width="8.85546875" style="41"/>
    <col min="11011" max="11011" width="5.28515625" style="41" customWidth="1"/>
    <col min="11012" max="11012" width="9" style="41" customWidth="1"/>
    <col min="11013" max="11013" width="14" style="41" customWidth="1"/>
    <col min="11014" max="11014" width="27" style="41" bestFit="1" customWidth="1"/>
    <col min="11015" max="11015" width="26.28515625" style="41" customWidth="1"/>
    <col min="11016" max="11016" width="11" style="41" customWidth="1"/>
    <col min="11017" max="11017" width="11.42578125" style="41" customWidth="1"/>
    <col min="11018" max="11018" width="9.28515625" style="41" customWidth="1"/>
    <col min="11019" max="11019" width="10" style="41" customWidth="1"/>
    <col min="11020" max="11020" width="9.85546875" style="41" customWidth="1"/>
    <col min="11021" max="11021" width="11.7109375" style="41" customWidth="1"/>
    <col min="11022" max="11022" width="11" style="41" customWidth="1"/>
    <col min="11023" max="11023" width="10.42578125" style="41" bestFit="1" customWidth="1"/>
    <col min="11024" max="11025" width="11" style="41" customWidth="1"/>
    <col min="11026" max="11027" width="17" style="41" customWidth="1"/>
    <col min="11028" max="11028" width="12.28515625" style="41" customWidth="1"/>
    <col min="11029" max="11029" width="15.5703125" style="41" customWidth="1"/>
    <col min="11030" max="11030" width="15" style="41" customWidth="1"/>
    <col min="11031" max="11031" width="26.140625" style="41" customWidth="1"/>
    <col min="11032" max="11032" width="12.85546875" style="41" customWidth="1"/>
    <col min="11033" max="11033" width="13.42578125" style="41" customWidth="1"/>
    <col min="11034" max="11034" width="10.7109375" style="41" customWidth="1"/>
    <col min="11035" max="11035" width="10.140625" style="41" customWidth="1"/>
    <col min="11036" max="11036" width="11.7109375" style="41" customWidth="1"/>
    <col min="11037" max="11037" width="13.140625" style="41" customWidth="1"/>
    <col min="11038" max="11038" width="14.5703125" style="41" customWidth="1"/>
    <col min="11039" max="11039" width="9.5703125" style="41" bestFit="1" customWidth="1"/>
    <col min="11040" max="11266" width="8.85546875" style="41"/>
    <col min="11267" max="11267" width="5.28515625" style="41" customWidth="1"/>
    <col min="11268" max="11268" width="9" style="41" customWidth="1"/>
    <col min="11269" max="11269" width="14" style="41" customWidth="1"/>
    <col min="11270" max="11270" width="27" style="41" bestFit="1" customWidth="1"/>
    <col min="11271" max="11271" width="26.28515625" style="41" customWidth="1"/>
    <col min="11272" max="11272" width="11" style="41" customWidth="1"/>
    <col min="11273" max="11273" width="11.42578125" style="41" customWidth="1"/>
    <col min="11274" max="11274" width="9.28515625" style="41" customWidth="1"/>
    <col min="11275" max="11275" width="10" style="41" customWidth="1"/>
    <col min="11276" max="11276" width="9.85546875" style="41" customWidth="1"/>
    <col min="11277" max="11277" width="11.7109375" style="41" customWidth="1"/>
    <col min="11278" max="11278" width="11" style="41" customWidth="1"/>
    <col min="11279" max="11279" width="10.42578125" style="41" bestFit="1" customWidth="1"/>
    <col min="11280" max="11281" width="11" style="41" customWidth="1"/>
    <col min="11282" max="11283" width="17" style="41" customWidth="1"/>
    <col min="11284" max="11284" width="12.28515625" style="41" customWidth="1"/>
    <col min="11285" max="11285" width="15.5703125" style="41" customWidth="1"/>
    <col min="11286" max="11286" width="15" style="41" customWidth="1"/>
    <col min="11287" max="11287" width="26.140625" style="41" customWidth="1"/>
    <col min="11288" max="11288" width="12.85546875" style="41" customWidth="1"/>
    <col min="11289" max="11289" width="13.42578125" style="41" customWidth="1"/>
    <col min="11290" max="11290" width="10.7109375" style="41" customWidth="1"/>
    <col min="11291" max="11291" width="10.140625" style="41" customWidth="1"/>
    <col min="11292" max="11292" width="11.7109375" style="41" customWidth="1"/>
    <col min="11293" max="11293" width="13.140625" style="41" customWidth="1"/>
    <col min="11294" max="11294" width="14.5703125" style="41" customWidth="1"/>
    <col min="11295" max="11295" width="9.5703125" style="41" bestFit="1" customWidth="1"/>
    <col min="11296" max="11522" width="8.85546875" style="41"/>
    <col min="11523" max="11523" width="5.28515625" style="41" customWidth="1"/>
    <col min="11524" max="11524" width="9" style="41" customWidth="1"/>
    <col min="11525" max="11525" width="14" style="41" customWidth="1"/>
    <col min="11526" max="11526" width="27" style="41" bestFit="1" customWidth="1"/>
    <col min="11527" max="11527" width="26.28515625" style="41" customWidth="1"/>
    <col min="11528" max="11528" width="11" style="41" customWidth="1"/>
    <col min="11529" max="11529" width="11.42578125" style="41" customWidth="1"/>
    <col min="11530" max="11530" width="9.28515625" style="41" customWidth="1"/>
    <col min="11531" max="11531" width="10" style="41" customWidth="1"/>
    <col min="11532" max="11532" width="9.85546875" style="41" customWidth="1"/>
    <col min="11533" max="11533" width="11.7109375" style="41" customWidth="1"/>
    <col min="11534" max="11534" width="11" style="41" customWidth="1"/>
    <col min="11535" max="11535" width="10.42578125" style="41" bestFit="1" customWidth="1"/>
    <col min="11536" max="11537" width="11" style="41" customWidth="1"/>
    <col min="11538" max="11539" width="17" style="41" customWidth="1"/>
    <col min="11540" max="11540" width="12.28515625" style="41" customWidth="1"/>
    <col min="11541" max="11541" width="15.5703125" style="41" customWidth="1"/>
    <col min="11542" max="11542" width="15" style="41" customWidth="1"/>
    <col min="11543" max="11543" width="26.140625" style="41" customWidth="1"/>
    <col min="11544" max="11544" width="12.85546875" style="41" customWidth="1"/>
    <col min="11545" max="11545" width="13.42578125" style="41" customWidth="1"/>
    <col min="11546" max="11546" width="10.7109375" style="41" customWidth="1"/>
    <col min="11547" max="11547" width="10.140625" style="41" customWidth="1"/>
    <col min="11548" max="11548" width="11.7109375" style="41" customWidth="1"/>
    <col min="11549" max="11549" width="13.140625" style="41" customWidth="1"/>
    <col min="11550" max="11550" width="14.5703125" style="41" customWidth="1"/>
    <col min="11551" max="11551" width="9.5703125" style="41" bestFit="1" customWidth="1"/>
    <col min="11552" max="11778" width="8.85546875" style="41"/>
    <col min="11779" max="11779" width="5.28515625" style="41" customWidth="1"/>
    <col min="11780" max="11780" width="9" style="41" customWidth="1"/>
    <col min="11781" max="11781" width="14" style="41" customWidth="1"/>
    <col min="11782" max="11782" width="27" style="41" bestFit="1" customWidth="1"/>
    <col min="11783" max="11783" width="26.28515625" style="41" customWidth="1"/>
    <col min="11784" max="11784" width="11" style="41" customWidth="1"/>
    <col min="11785" max="11785" width="11.42578125" style="41" customWidth="1"/>
    <col min="11786" max="11786" width="9.28515625" style="41" customWidth="1"/>
    <col min="11787" max="11787" width="10" style="41" customWidth="1"/>
    <col min="11788" max="11788" width="9.85546875" style="41" customWidth="1"/>
    <col min="11789" max="11789" width="11.7109375" style="41" customWidth="1"/>
    <col min="11790" max="11790" width="11" style="41" customWidth="1"/>
    <col min="11791" max="11791" width="10.42578125" style="41" bestFit="1" customWidth="1"/>
    <col min="11792" max="11793" width="11" style="41" customWidth="1"/>
    <col min="11794" max="11795" width="17" style="41" customWidth="1"/>
    <col min="11796" max="11796" width="12.28515625" style="41" customWidth="1"/>
    <col min="11797" max="11797" width="15.5703125" style="41" customWidth="1"/>
    <col min="11798" max="11798" width="15" style="41" customWidth="1"/>
    <col min="11799" max="11799" width="26.140625" style="41" customWidth="1"/>
    <col min="11800" max="11800" width="12.85546875" style="41" customWidth="1"/>
    <col min="11801" max="11801" width="13.42578125" style="41" customWidth="1"/>
    <col min="11802" max="11802" width="10.7109375" style="41" customWidth="1"/>
    <col min="11803" max="11803" width="10.140625" style="41" customWidth="1"/>
    <col min="11804" max="11804" width="11.7109375" style="41" customWidth="1"/>
    <col min="11805" max="11805" width="13.140625" style="41" customWidth="1"/>
    <col min="11806" max="11806" width="14.5703125" style="41" customWidth="1"/>
    <col min="11807" max="11807" width="9.5703125" style="41" bestFit="1" customWidth="1"/>
    <col min="11808" max="12034" width="8.85546875" style="41"/>
    <col min="12035" max="12035" width="5.28515625" style="41" customWidth="1"/>
    <col min="12036" max="12036" width="9" style="41" customWidth="1"/>
    <col min="12037" max="12037" width="14" style="41" customWidth="1"/>
    <col min="12038" max="12038" width="27" style="41" bestFit="1" customWidth="1"/>
    <col min="12039" max="12039" width="26.28515625" style="41" customWidth="1"/>
    <col min="12040" max="12040" width="11" style="41" customWidth="1"/>
    <col min="12041" max="12041" width="11.42578125" style="41" customWidth="1"/>
    <col min="12042" max="12042" width="9.28515625" style="41" customWidth="1"/>
    <col min="12043" max="12043" width="10" style="41" customWidth="1"/>
    <col min="12044" max="12044" width="9.85546875" style="41" customWidth="1"/>
    <col min="12045" max="12045" width="11.7109375" style="41" customWidth="1"/>
    <col min="12046" max="12046" width="11" style="41" customWidth="1"/>
    <col min="12047" max="12047" width="10.42578125" style="41" bestFit="1" customWidth="1"/>
    <col min="12048" max="12049" width="11" style="41" customWidth="1"/>
    <col min="12050" max="12051" width="17" style="41" customWidth="1"/>
    <col min="12052" max="12052" width="12.28515625" style="41" customWidth="1"/>
    <col min="12053" max="12053" width="15.5703125" style="41" customWidth="1"/>
    <col min="12054" max="12054" width="15" style="41" customWidth="1"/>
    <col min="12055" max="12055" width="26.140625" style="41" customWidth="1"/>
    <col min="12056" max="12056" width="12.85546875" style="41" customWidth="1"/>
    <col min="12057" max="12057" width="13.42578125" style="41" customWidth="1"/>
    <col min="12058" max="12058" width="10.7109375" style="41" customWidth="1"/>
    <col min="12059" max="12059" width="10.140625" style="41" customWidth="1"/>
    <col min="12060" max="12060" width="11.7109375" style="41" customWidth="1"/>
    <col min="12061" max="12061" width="13.140625" style="41" customWidth="1"/>
    <col min="12062" max="12062" width="14.5703125" style="41" customWidth="1"/>
    <col min="12063" max="12063" width="9.5703125" style="41" bestFit="1" customWidth="1"/>
    <col min="12064" max="12290" width="8.85546875" style="41"/>
    <col min="12291" max="12291" width="5.28515625" style="41" customWidth="1"/>
    <col min="12292" max="12292" width="9" style="41" customWidth="1"/>
    <col min="12293" max="12293" width="14" style="41" customWidth="1"/>
    <col min="12294" max="12294" width="27" style="41" bestFit="1" customWidth="1"/>
    <col min="12295" max="12295" width="26.28515625" style="41" customWidth="1"/>
    <col min="12296" max="12296" width="11" style="41" customWidth="1"/>
    <col min="12297" max="12297" width="11.42578125" style="41" customWidth="1"/>
    <col min="12298" max="12298" width="9.28515625" style="41" customWidth="1"/>
    <col min="12299" max="12299" width="10" style="41" customWidth="1"/>
    <col min="12300" max="12300" width="9.85546875" style="41" customWidth="1"/>
    <col min="12301" max="12301" width="11.7109375" style="41" customWidth="1"/>
    <col min="12302" max="12302" width="11" style="41" customWidth="1"/>
    <col min="12303" max="12303" width="10.42578125" style="41" bestFit="1" customWidth="1"/>
    <col min="12304" max="12305" width="11" style="41" customWidth="1"/>
    <col min="12306" max="12307" width="17" style="41" customWidth="1"/>
    <col min="12308" max="12308" width="12.28515625" style="41" customWidth="1"/>
    <col min="12309" max="12309" width="15.5703125" style="41" customWidth="1"/>
    <col min="12310" max="12310" width="15" style="41" customWidth="1"/>
    <col min="12311" max="12311" width="26.140625" style="41" customWidth="1"/>
    <col min="12312" max="12312" width="12.85546875" style="41" customWidth="1"/>
    <col min="12313" max="12313" width="13.42578125" style="41" customWidth="1"/>
    <col min="12314" max="12314" width="10.7109375" style="41" customWidth="1"/>
    <col min="12315" max="12315" width="10.140625" style="41" customWidth="1"/>
    <col min="12316" max="12316" width="11.7109375" style="41" customWidth="1"/>
    <col min="12317" max="12317" width="13.140625" style="41" customWidth="1"/>
    <col min="12318" max="12318" width="14.5703125" style="41" customWidth="1"/>
    <col min="12319" max="12319" width="9.5703125" style="41" bestFit="1" customWidth="1"/>
    <col min="12320" max="12546" width="8.85546875" style="41"/>
    <col min="12547" max="12547" width="5.28515625" style="41" customWidth="1"/>
    <col min="12548" max="12548" width="9" style="41" customWidth="1"/>
    <col min="12549" max="12549" width="14" style="41" customWidth="1"/>
    <col min="12550" max="12550" width="27" style="41" bestFit="1" customWidth="1"/>
    <col min="12551" max="12551" width="26.28515625" style="41" customWidth="1"/>
    <col min="12552" max="12552" width="11" style="41" customWidth="1"/>
    <col min="12553" max="12553" width="11.42578125" style="41" customWidth="1"/>
    <col min="12554" max="12554" width="9.28515625" style="41" customWidth="1"/>
    <col min="12555" max="12555" width="10" style="41" customWidth="1"/>
    <col min="12556" max="12556" width="9.85546875" style="41" customWidth="1"/>
    <col min="12557" max="12557" width="11.7109375" style="41" customWidth="1"/>
    <col min="12558" max="12558" width="11" style="41" customWidth="1"/>
    <col min="12559" max="12559" width="10.42578125" style="41" bestFit="1" customWidth="1"/>
    <col min="12560" max="12561" width="11" style="41" customWidth="1"/>
    <col min="12562" max="12563" width="17" style="41" customWidth="1"/>
    <col min="12564" max="12564" width="12.28515625" style="41" customWidth="1"/>
    <col min="12565" max="12565" width="15.5703125" style="41" customWidth="1"/>
    <col min="12566" max="12566" width="15" style="41" customWidth="1"/>
    <col min="12567" max="12567" width="26.140625" style="41" customWidth="1"/>
    <col min="12568" max="12568" width="12.85546875" style="41" customWidth="1"/>
    <col min="12569" max="12569" width="13.42578125" style="41" customWidth="1"/>
    <col min="12570" max="12570" width="10.7109375" style="41" customWidth="1"/>
    <col min="12571" max="12571" width="10.140625" style="41" customWidth="1"/>
    <col min="12572" max="12572" width="11.7109375" style="41" customWidth="1"/>
    <col min="12573" max="12573" width="13.140625" style="41" customWidth="1"/>
    <col min="12574" max="12574" width="14.5703125" style="41" customWidth="1"/>
    <col min="12575" max="12575" width="9.5703125" style="41" bestFit="1" customWidth="1"/>
    <col min="12576" max="12802" width="8.85546875" style="41"/>
    <col min="12803" max="12803" width="5.28515625" style="41" customWidth="1"/>
    <col min="12804" max="12804" width="9" style="41" customWidth="1"/>
    <col min="12805" max="12805" width="14" style="41" customWidth="1"/>
    <col min="12806" max="12806" width="27" style="41" bestFit="1" customWidth="1"/>
    <col min="12807" max="12807" width="26.28515625" style="41" customWidth="1"/>
    <col min="12808" max="12808" width="11" style="41" customWidth="1"/>
    <col min="12809" max="12809" width="11.42578125" style="41" customWidth="1"/>
    <col min="12810" max="12810" width="9.28515625" style="41" customWidth="1"/>
    <col min="12811" max="12811" width="10" style="41" customWidth="1"/>
    <col min="12812" max="12812" width="9.85546875" style="41" customWidth="1"/>
    <col min="12813" max="12813" width="11.7109375" style="41" customWidth="1"/>
    <col min="12814" max="12814" width="11" style="41" customWidth="1"/>
    <col min="12815" max="12815" width="10.42578125" style="41" bestFit="1" customWidth="1"/>
    <col min="12816" max="12817" width="11" style="41" customWidth="1"/>
    <col min="12818" max="12819" width="17" style="41" customWidth="1"/>
    <col min="12820" max="12820" width="12.28515625" style="41" customWidth="1"/>
    <col min="12821" max="12821" width="15.5703125" style="41" customWidth="1"/>
    <col min="12822" max="12822" width="15" style="41" customWidth="1"/>
    <col min="12823" max="12823" width="26.140625" style="41" customWidth="1"/>
    <col min="12824" max="12824" width="12.85546875" style="41" customWidth="1"/>
    <col min="12825" max="12825" width="13.42578125" style="41" customWidth="1"/>
    <col min="12826" max="12826" width="10.7109375" style="41" customWidth="1"/>
    <col min="12827" max="12827" width="10.140625" style="41" customWidth="1"/>
    <col min="12828" max="12828" width="11.7109375" style="41" customWidth="1"/>
    <col min="12829" max="12829" width="13.140625" style="41" customWidth="1"/>
    <col min="12830" max="12830" width="14.5703125" style="41" customWidth="1"/>
    <col min="12831" max="12831" width="9.5703125" style="41" bestFit="1" customWidth="1"/>
    <col min="12832" max="13058" width="8.85546875" style="41"/>
    <col min="13059" max="13059" width="5.28515625" style="41" customWidth="1"/>
    <col min="13060" max="13060" width="9" style="41" customWidth="1"/>
    <col min="13061" max="13061" width="14" style="41" customWidth="1"/>
    <col min="13062" max="13062" width="27" style="41" bestFit="1" customWidth="1"/>
    <col min="13063" max="13063" width="26.28515625" style="41" customWidth="1"/>
    <col min="13064" max="13064" width="11" style="41" customWidth="1"/>
    <col min="13065" max="13065" width="11.42578125" style="41" customWidth="1"/>
    <col min="13066" max="13066" width="9.28515625" style="41" customWidth="1"/>
    <col min="13067" max="13067" width="10" style="41" customWidth="1"/>
    <col min="13068" max="13068" width="9.85546875" style="41" customWidth="1"/>
    <col min="13069" max="13069" width="11.7109375" style="41" customWidth="1"/>
    <col min="13070" max="13070" width="11" style="41" customWidth="1"/>
    <col min="13071" max="13071" width="10.42578125" style="41" bestFit="1" customWidth="1"/>
    <col min="13072" max="13073" width="11" style="41" customWidth="1"/>
    <col min="13074" max="13075" width="17" style="41" customWidth="1"/>
    <col min="13076" max="13076" width="12.28515625" style="41" customWidth="1"/>
    <col min="13077" max="13077" width="15.5703125" style="41" customWidth="1"/>
    <col min="13078" max="13078" width="15" style="41" customWidth="1"/>
    <col min="13079" max="13079" width="26.140625" style="41" customWidth="1"/>
    <col min="13080" max="13080" width="12.85546875" style="41" customWidth="1"/>
    <col min="13081" max="13081" width="13.42578125" style="41" customWidth="1"/>
    <col min="13082" max="13082" width="10.7109375" style="41" customWidth="1"/>
    <col min="13083" max="13083" width="10.140625" style="41" customWidth="1"/>
    <col min="13084" max="13084" width="11.7109375" style="41" customWidth="1"/>
    <col min="13085" max="13085" width="13.140625" style="41" customWidth="1"/>
    <col min="13086" max="13086" width="14.5703125" style="41" customWidth="1"/>
    <col min="13087" max="13087" width="9.5703125" style="41" bestFit="1" customWidth="1"/>
    <col min="13088" max="13314" width="8.85546875" style="41"/>
    <col min="13315" max="13315" width="5.28515625" style="41" customWidth="1"/>
    <col min="13316" max="13316" width="9" style="41" customWidth="1"/>
    <col min="13317" max="13317" width="14" style="41" customWidth="1"/>
    <col min="13318" max="13318" width="27" style="41" bestFit="1" customWidth="1"/>
    <col min="13319" max="13319" width="26.28515625" style="41" customWidth="1"/>
    <col min="13320" max="13320" width="11" style="41" customWidth="1"/>
    <col min="13321" max="13321" width="11.42578125" style="41" customWidth="1"/>
    <col min="13322" max="13322" width="9.28515625" style="41" customWidth="1"/>
    <col min="13323" max="13323" width="10" style="41" customWidth="1"/>
    <col min="13324" max="13324" width="9.85546875" style="41" customWidth="1"/>
    <col min="13325" max="13325" width="11.7109375" style="41" customWidth="1"/>
    <col min="13326" max="13326" width="11" style="41" customWidth="1"/>
    <col min="13327" max="13327" width="10.42578125" style="41" bestFit="1" customWidth="1"/>
    <col min="13328" max="13329" width="11" style="41" customWidth="1"/>
    <col min="13330" max="13331" width="17" style="41" customWidth="1"/>
    <col min="13332" max="13332" width="12.28515625" style="41" customWidth="1"/>
    <col min="13333" max="13333" width="15.5703125" style="41" customWidth="1"/>
    <col min="13334" max="13334" width="15" style="41" customWidth="1"/>
    <col min="13335" max="13335" width="26.140625" style="41" customWidth="1"/>
    <col min="13336" max="13336" width="12.85546875" style="41" customWidth="1"/>
    <col min="13337" max="13337" width="13.42578125" style="41" customWidth="1"/>
    <col min="13338" max="13338" width="10.7109375" style="41" customWidth="1"/>
    <col min="13339" max="13339" width="10.140625" style="41" customWidth="1"/>
    <col min="13340" max="13340" width="11.7109375" style="41" customWidth="1"/>
    <col min="13341" max="13341" width="13.140625" style="41" customWidth="1"/>
    <col min="13342" max="13342" width="14.5703125" style="41" customWidth="1"/>
    <col min="13343" max="13343" width="9.5703125" style="41" bestFit="1" customWidth="1"/>
    <col min="13344" max="13570" width="8.85546875" style="41"/>
    <col min="13571" max="13571" width="5.28515625" style="41" customWidth="1"/>
    <col min="13572" max="13572" width="9" style="41" customWidth="1"/>
    <col min="13573" max="13573" width="14" style="41" customWidth="1"/>
    <col min="13574" max="13574" width="27" style="41" bestFit="1" customWidth="1"/>
    <col min="13575" max="13575" width="26.28515625" style="41" customWidth="1"/>
    <col min="13576" max="13576" width="11" style="41" customWidth="1"/>
    <col min="13577" max="13577" width="11.42578125" style="41" customWidth="1"/>
    <col min="13578" max="13578" width="9.28515625" style="41" customWidth="1"/>
    <col min="13579" max="13579" width="10" style="41" customWidth="1"/>
    <col min="13580" max="13580" width="9.85546875" style="41" customWidth="1"/>
    <col min="13581" max="13581" width="11.7109375" style="41" customWidth="1"/>
    <col min="13582" max="13582" width="11" style="41" customWidth="1"/>
    <col min="13583" max="13583" width="10.42578125" style="41" bestFit="1" customWidth="1"/>
    <col min="13584" max="13585" width="11" style="41" customWidth="1"/>
    <col min="13586" max="13587" width="17" style="41" customWidth="1"/>
    <col min="13588" max="13588" width="12.28515625" style="41" customWidth="1"/>
    <col min="13589" max="13589" width="15.5703125" style="41" customWidth="1"/>
    <col min="13590" max="13590" width="15" style="41" customWidth="1"/>
    <col min="13591" max="13591" width="26.140625" style="41" customWidth="1"/>
    <col min="13592" max="13592" width="12.85546875" style="41" customWidth="1"/>
    <col min="13593" max="13593" width="13.42578125" style="41" customWidth="1"/>
    <col min="13594" max="13594" width="10.7109375" style="41" customWidth="1"/>
    <col min="13595" max="13595" width="10.140625" style="41" customWidth="1"/>
    <col min="13596" max="13596" width="11.7109375" style="41" customWidth="1"/>
    <col min="13597" max="13597" width="13.140625" style="41" customWidth="1"/>
    <col min="13598" max="13598" width="14.5703125" style="41" customWidth="1"/>
    <col min="13599" max="13599" width="9.5703125" style="41" bestFit="1" customWidth="1"/>
    <col min="13600" max="13826" width="8.85546875" style="41"/>
    <col min="13827" max="13827" width="5.28515625" style="41" customWidth="1"/>
    <col min="13828" max="13828" width="9" style="41" customWidth="1"/>
    <col min="13829" max="13829" width="14" style="41" customWidth="1"/>
    <col min="13830" max="13830" width="27" style="41" bestFit="1" customWidth="1"/>
    <col min="13831" max="13831" width="26.28515625" style="41" customWidth="1"/>
    <col min="13832" max="13832" width="11" style="41" customWidth="1"/>
    <col min="13833" max="13833" width="11.42578125" style="41" customWidth="1"/>
    <col min="13834" max="13834" width="9.28515625" style="41" customWidth="1"/>
    <col min="13835" max="13835" width="10" style="41" customWidth="1"/>
    <col min="13836" max="13836" width="9.85546875" style="41" customWidth="1"/>
    <col min="13837" max="13837" width="11.7109375" style="41" customWidth="1"/>
    <col min="13838" max="13838" width="11" style="41" customWidth="1"/>
    <col min="13839" max="13839" width="10.42578125" style="41" bestFit="1" customWidth="1"/>
    <col min="13840" max="13841" width="11" style="41" customWidth="1"/>
    <col min="13842" max="13843" width="17" style="41" customWidth="1"/>
    <col min="13844" max="13844" width="12.28515625" style="41" customWidth="1"/>
    <col min="13845" max="13845" width="15.5703125" style="41" customWidth="1"/>
    <col min="13846" max="13846" width="15" style="41" customWidth="1"/>
    <col min="13847" max="13847" width="26.140625" style="41" customWidth="1"/>
    <col min="13848" max="13848" width="12.85546875" style="41" customWidth="1"/>
    <col min="13849" max="13849" width="13.42578125" style="41" customWidth="1"/>
    <col min="13850" max="13850" width="10.7109375" style="41" customWidth="1"/>
    <col min="13851" max="13851" width="10.140625" style="41" customWidth="1"/>
    <col min="13852" max="13852" width="11.7109375" style="41" customWidth="1"/>
    <col min="13853" max="13853" width="13.140625" style="41" customWidth="1"/>
    <col min="13854" max="13854" width="14.5703125" style="41" customWidth="1"/>
    <col min="13855" max="13855" width="9.5703125" style="41" bestFit="1" customWidth="1"/>
    <col min="13856" max="14082" width="8.85546875" style="41"/>
    <col min="14083" max="14083" width="5.28515625" style="41" customWidth="1"/>
    <col min="14084" max="14084" width="9" style="41" customWidth="1"/>
    <col min="14085" max="14085" width="14" style="41" customWidth="1"/>
    <col min="14086" max="14086" width="27" style="41" bestFit="1" customWidth="1"/>
    <col min="14087" max="14087" width="26.28515625" style="41" customWidth="1"/>
    <col min="14088" max="14088" width="11" style="41" customWidth="1"/>
    <col min="14089" max="14089" width="11.42578125" style="41" customWidth="1"/>
    <col min="14090" max="14090" width="9.28515625" style="41" customWidth="1"/>
    <col min="14091" max="14091" width="10" style="41" customWidth="1"/>
    <col min="14092" max="14092" width="9.85546875" style="41" customWidth="1"/>
    <col min="14093" max="14093" width="11.7109375" style="41" customWidth="1"/>
    <col min="14094" max="14094" width="11" style="41" customWidth="1"/>
    <col min="14095" max="14095" width="10.42578125" style="41" bestFit="1" customWidth="1"/>
    <col min="14096" max="14097" width="11" style="41" customWidth="1"/>
    <col min="14098" max="14099" width="17" style="41" customWidth="1"/>
    <col min="14100" max="14100" width="12.28515625" style="41" customWidth="1"/>
    <col min="14101" max="14101" width="15.5703125" style="41" customWidth="1"/>
    <col min="14102" max="14102" width="15" style="41" customWidth="1"/>
    <col min="14103" max="14103" width="26.140625" style="41" customWidth="1"/>
    <col min="14104" max="14104" width="12.85546875" style="41" customWidth="1"/>
    <col min="14105" max="14105" width="13.42578125" style="41" customWidth="1"/>
    <col min="14106" max="14106" width="10.7109375" style="41" customWidth="1"/>
    <col min="14107" max="14107" width="10.140625" style="41" customWidth="1"/>
    <col min="14108" max="14108" width="11.7109375" style="41" customWidth="1"/>
    <col min="14109" max="14109" width="13.140625" style="41" customWidth="1"/>
    <col min="14110" max="14110" width="14.5703125" style="41" customWidth="1"/>
    <col min="14111" max="14111" width="9.5703125" style="41" bestFit="1" customWidth="1"/>
    <col min="14112" max="14338" width="8.85546875" style="41"/>
    <col min="14339" max="14339" width="5.28515625" style="41" customWidth="1"/>
    <col min="14340" max="14340" width="9" style="41" customWidth="1"/>
    <col min="14341" max="14341" width="14" style="41" customWidth="1"/>
    <col min="14342" max="14342" width="27" style="41" bestFit="1" customWidth="1"/>
    <col min="14343" max="14343" width="26.28515625" style="41" customWidth="1"/>
    <col min="14344" max="14344" width="11" style="41" customWidth="1"/>
    <col min="14345" max="14345" width="11.42578125" style="41" customWidth="1"/>
    <col min="14346" max="14346" width="9.28515625" style="41" customWidth="1"/>
    <col min="14347" max="14347" width="10" style="41" customWidth="1"/>
    <col min="14348" max="14348" width="9.85546875" style="41" customWidth="1"/>
    <col min="14349" max="14349" width="11.7109375" style="41" customWidth="1"/>
    <col min="14350" max="14350" width="11" style="41" customWidth="1"/>
    <col min="14351" max="14351" width="10.42578125" style="41" bestFit="1" customWidth="1"/>
    <col min="14352" max="14353" width="11" style="41" customWidth="1"/>
    <col min="14354" max="14355" width="17" style="41" customWidth="1"/>
    <col min="14356" max="14356" width="12.28515625" style="41" customWidth="1"/>
    <col min="14357" max="14357" width="15.5703125" style="41" customWidth="1"/>
    <col min="14358" max="14358" width="15" style="41" customWidth="1"/>
    <col min="14359" max="14359" width="26.140625" style="41" customWidth="1"/>
    <col min="14360" max="14360" width="12.85546875" style="41" customWidth="1"/>
    <col min="14361" max="14361" width="13.42578125" style="41" customWidth="1"/>
    <col min="14362" max="14362" width="10.7109375" style="41" customWidth="1"/>
    <col min="14363" max="14363" width="10.140625" style="41" customWidth="1"/>
    <col min="14364" max="14364" width="11.7109375" style="41" customWidth="1"/>
    <col min="14365" max="14365" width="13.140625" style="41" customWidth="1"/>
    <col min="14366" max="14366" width="14.5703125" style="41" customWidth="1"/>
    <col min="14367" max="14367" width="9.5703125" style="41" bestFit="1" customWidth="1"/>
    <col min="14368" max="14594" width="8.85546875" style="41"/>
    <col min="14595" max="14595" width="5.28515625" style="41" customWidth="1"/>
    <col min="14596" max="14596" width="9" style="41" customWidth="1"/>
    <col min="14597" max="14597" width="14" style="41" customWidth="1"/>
    <col min="14598" max="14598" width="27" style="41" bestFit="1" customWidth="1"/>
    <col min="14599" max="14599" width="26.28515625" style="41" customWidth="1"/>
    <col min="14600" max="14600" width="11" style="41" customWidth="1"/>
    <col min="14601" max="14601" width="11.42578125" style="41" customWidth="1"/>
    <col min="14602" max="14602" width="9.28515625" style="41" customWidth="1"/>
    <col min="14603" max="14603" width="10" style="41" customWidth="1"/>
    <col min="14604" max="14604" width="9.85546875" style="41" customWidth="1"/>
    <col min="14605" max="14605" width="11.7109375" style="41" customWidth="1"/>
    <col min="14606" max="14606" width="11" style="41" customWidth="1"/>
    <col min="14607" max="14607" width="10.42578125" style="41" bestFit="1" customWidth="1"/>
    <col min="14608" max="14609" width="11" style="41" customWidth="1"/>
    <col min="14610" max="14611" width="17" style="41" customWidth="1"/>
    <col min="14612" max="14612" width="12.28515625" style="41" customWidth="1"/>
    <col min="14613" max="14613" width="15.5703125" style="41" customWidth="1"/>
    <col min="14614" max="14614" width="15" style="41" customWidth="1"/>
    <col min="14615" max="14615" width="26.140625" style="41" customWidth="1"/>
    <col min="14616" max="14616" width="12.85546875" style="41" customWidth="1"/>
    <col min="14617" max="14617" width="13.42578125" style="41" customWidth="1"/>
    <col min="14618" max="14618" width="10.7109375" style="41" customWidth="1"/>
    <col min="14619" max="14619" width="10.140625" style="41" customWidth="1"/>
    <col min="14620" max="14620" width="11.7109375" style="41" customWidth="1"/>
    <col min="14621" max="14621" width="13.140625" style="41" customWidth="1"/>
    <col min="14622" max="14622" width="14.5703125" style="41" customWidth="1"/>
    <col min="14623" max="14623" width="9.5703125" style="41" bestFit="1" customWidth="1"/>
    <col min="14624" max="14850" width="8.85546875" style="41"/>
    <col min="14851" max="14851" width="5.28515625" style="41" customWidth="1"/>
    <col min="14852" max="14852" width="9" style="41" customWidth="1"/>
    <col min="14853" max="14853" width="14" style="41" customWidth="1"/>
    <col min="14854" max="14854" width="27" style="41" bestFit="1" customWidth="1"/>
    <col min="14855" max="14855" width="26.28515625" style="41" customWidth="1"/>
    <col min="14856" max="14856" width="11" style="41" customWidth="1"/>
    <col min="14857" max="14857" width="11.42578125" style="41" customWidth="1"/>
    <col min="14858" max="14858" width="9.28515625" style="41" customWidth="1"/>
    <col min="14859" max="14859" width="10" style="41" customWidth="1"/>
    <col min="14860" max="14860" width="9.85546875" style="41" customWidth="1"/>
    <col min="14861" max="14861" width="11.7109375" style="41" customWidth="1"/>
    <col min="14862" max="14862" width="11" style="41" customWidth="1"/>
    <col min="14863" max="14863" width="10.42578125" style="41" bestFit="1" customWidth="1"/>
    <col min="14864" max="14865" width="11" style="41" customWidth="1"/>
    <col min="14866" max="14867" width="17" style="41" customWidth="1"/>
    <col min="14868" max="14868" width="12.28515625" style="41" customWidth="1"/>
    <col min="14869" max="14869" width="15.5703125" style="41" customWidth="1"/>
    <col min="14870" max="14870" width="15" style="41" customWidth="1"/>
    <col min="14871" max="14871" width="26.140625" style="41" customWidth="1"/>
    <col min="14872" max="14872" width="12.85546875" style="41" customWidth="1"/>
    <col min="14873" max="14873" width="13.42578125" style="41" customWidth="1"/>
    <col min="14874" max="14874" width="10.7109375" style="41" customWidth="1"/>
    <col min="14875" max="14875" width="10.140625" style="41" customWidth="1"/>
    <col min="14876" max="14876" width="11.7109375" style="41" customWidth="1"/>
    <col min="14877" max="14877" width="13.140625" style="41" customWidth="1"/>
    <col min="14878" max="14878" width="14.5703125" style="41" customWidth="1"/>
    <col min="14879" max="14879" width="9.5703125" style="41" bestFit="1" customWidth="1"/>
    <col min="14880" max="15106" width="8.85546875" style="41"/>
    <col min="15107" max="15107" width="5.28515625" style="41" customWidth="1"/>
    <col min="15108" max="15108" width="9" style="41" customWidth="1"/>
    <col min="15109" max="15109" width="14" style="41" customWidth="1"/>
    <col min="15110" max="15110" width="27" style="41" bestFit="1" customWidth="1"/>
    <col min="15111" max="15111" width="26.28515625" style="41" customWidth="1"/>
    <col min="15112" max="15112" width="11" style="41" customWidth="1"/>
    <col min="15113" max="15113" width="11.42578125" style="41" customWidth="1"/>
    <col min="15114" max="15114" width="9.28515625" style="41" customWidth="1"/>
    <col min="15115" max="15115" width="10" style="41" customWidth="1"/>
    <col min="15116" max="15116" width="9.85546875" style="41" customWidth="1"/>
    <col min="15117" max="15117" width="11.7109375" style="41" customWidth="1"/>
    <col min="15118" max="15118" width="11" style="41" customWidth="1"/>
    <col min="15119" max="15119" width="10.42578125" style="41" bestFit="1" customWidth="1"/>
    <col min="15120" max="15121" width="11" style="41" customWidth="1"/>
    <col min="15122" max="15123" width="17" style="41" customWidth="1"/>
    <col min="15124" max="15124" width="12.28515625" style="41" customWidth="1"/>
    <col min="15125" max="15125" width="15.5703125" style="41" customWidth="1"/>
    <col min="15126" max="15126" width="15" style="41" customWidth="1"/>
    <col min="15127" max="15127" width="26.140625" style="41" customWidth="1"/>
    <col min="15128" max="15128" width="12.85546875" style="41" customWidth="1"/>
    <col min="15129" max="15129" width="13.42578125" style="41" customWidth="1"/>
    <col min="15130" max="15130" width="10.7109375" style="41" customWidth="1"/>
    <col min="15131" max="15131" width="10.140625" style="41" customWidth="1"/>
    <col min="15132" max="15132" width="11.7109375" style="41" customWidth="1"/>
    <col min="15133" max="15133" width="13.140625" style="41" customWidth="1"/>
    <col min="15134" max="15134" width="14.5703125" style="41" customWidth="1"/>
    <col min="15135" max="15135" width="9.5703125" style="41" bestFit="1" customWidth="1"/>
    <col min="15136" max="15362" width="8.85546875" style="41"/>
    <col min="15363" max="15363" width="5.28515625" style="41" customWidth="1"/>
    <col min="15364" max="15364" width="9" style="41" customWidth="1"/>
    <col min="15365" max="15365" width="14" style="41" customWidth="1"/>
    <col min="15366" max="15366" width="27" style="41" bestFit="1" customWidth="1"/>
    <col min="15367" max="15367" width="26.28515625" style="41" customWidth="1"/>
    <col min="15368" max="15368" width="11" style="41" customWidth="1"/>
    <col min="15369" max="15369" width="11.42578125" style="41" customWidth="1"/>
    <col min="15370" max="15370" width="9.28515625" style="41" customWidth="1"/>
    <col min="15371" max="15371" width="10" style="41" customWidth="1"/>
    <col min="15372" max="15372" width="9.85546875" style="41" customWidth="1"/>
    <col min="15373" max="15373" width="11.7109375" style="41" customWidth="1"/>
    <col min="15374" max="15374" width="11" style="41" customWidth="1"/>
    <col min="15375" max="15375" width="10.42578125" style="41" bestFit="1" customWidth="1"/>
    <col min="15376" max="15377" width="11" style="41" customWidth="1"/>
    <col min="15378" max="15379" width="17" style="41" customWidth="1"/>
    <col min="15380" max="15380" width="12.28515625" style="41" customWidth="1"/>
    <col min="15381" max="15381" width="15.5703125" style="41" customWidth="1"/>
    <col min="15382" max="15382" width="15" style="41" customWidth="1"/>
    <col min="15383" max="15383" width="26.140625" style="41" customWidth="1"/>
    <col min="15384" max="15384" width="12.85546875" style="41" customWidth="1"/>
    <col min="15385" max="15385" width="13.42578125" style="41" customWidth="1"/>
    <col min="15386" max="15386" width="10.7109375" style="41" customWidth="1"/>
    <col min="15387" max="15387" width="10.140625" style="41" customWidth="1"/>
    <col min="15388" max="15388" width="11.7109375" style="41" customWidth="1"/>
    <col min="15389" max="15389" width="13.140625" style="41" customWidth="1"/>
    <col min="15390" max="15390" width="14.5703125" style="41" customWidth="1"/>
    <col min="15391" max="15391" width="9.5703125" style="41" bestFit="1" customWidth="1"/>
    <col min="15392" max="15618" width="8.85546875" style="41"/>
    <col min="15619" max="15619" width="5.28515625" style="41" customWidth="1"/>
    <col min="15620" max="15620" width="9" style="41" customWidth="1"/>
    <col min="15621" max="15621" width="14" style="41" customWidth="1"/>
    <col min="15622" max="15622" width="27" style="41" bestFit="1" customWidth="1"/>
    <col min="15623" max="15623" width="26.28515625" style="41" customWidth="1"/>
    <col min="15624" max="15624" width="11" style="41" customWidth="1"/>
    <col min="15625" max="15625" width="11.42578125" style="41" customWidth="1"/>
    <col min="15626" max="15626" width="9.28515625" style="41" customWidth="1"/>
    <col min="15627" max="15627" width="10" style="41" customWidth="1"/>
    <col min="15628" max="15628" width="9.85546875" style="41" customWidth="1"/>
    <col min="15629" max="15629" width="11.7109375" style="41" customWidth="1"/>
    <col min="15630" max="15630" width="11" style="41" customWidth="1"/>
    <col min="15631" max="15631" width="10.42578125" style="41" bestFit="1" customWidth="1"/>
    <col min="15632" max="15633" width="11" style="41" customWidth="1"/>
    <col min="15634" max="15635" width="17" style="41" customWidth="1"/>
    <col min="15636" max="15636" width="12.28515625" style="41" customWidth="1"/>
    <col min="15637" max="15637" width="15.5703125" style="41" customWidth="1"/>
    <col min="15638" max="15638" width="15" style="41" customWidth="1"/>
    <col min="15639" max="15639" width="26.140625" style="41" customWidth="1"/>
    <col min="15640" max="15640" width="12.85546875" style="41" customWidth="1"/>
    <col min="15641" max="15641" width="13.42578125" style="41" customWidth="1"/>
    <col min="15642" max="15642" width="10.7109375" style="41" customWidth="1"/>
    <col min="15643" max="15643" width="10.140625" style="41" customWidth="1"/>
    <col min="15644" max="15644" width="11.7109375" style="41" customWidth="1"/>
    <col min="15645" max="15645" width="13.140625" style="41" customWidth="1"/>
    <col min="15646" max="15646" width="14.5703125" style="41" customWidth="1"/>
    <col min="15647" max="15647" width="9.5703125" style="41" bestFit="1" customWidth="1"/>
    <col min="15648" max="15874" width="8.85546875" style="41"/>
    <col min="15875" max="15875" width="5.28515625" style="41" customWidth="1"/>
    <col min="15876" max="15876" width="9" style="41" customWidth="1"/>
    <col min="15877" max="15877" width="14" style="41" customWidth="1"/>
    <col min="15878" max="15878" width="27" style="41" bestFit="1" customWidth="1"/>
    <col min="15879" max="15879" width="26.28515625" style="41" customWidth="1"/>
    <col min="15880" max="15880" width="11" style="41" customWidth="1"/>
    <col min="15881" max="15881" width="11.42578125" style="41" customWidth="1"/>
    <col min="15882" max="15882" width="9.28515625" style="41" customWidth="1"/>
    <col min="15883" max="15883" width="10" style="41" customWidth="1"/>
    <col min="15884" max="15884" width="9.85546875" style="41" customWidth="1"/>
    <col min="15885" max="15885" width="11.7109375" style="41" customWidth="1"/>
    <col min="15886" max="15886" width="11" style="41" customWidth="1"/>
    <col min="15887" max="15887" width="10.42578125" style="41" bestFit="1" customWidth="1"/>
    <col min="15888" max="15889" width="11" style="41" customWidth="1"/>
    <col min="15890" max="15891" width="17" style="41" customWidth="1"/>
    <col min="15892" max="15892" width="12.28515625" style="41" customWidth="1"/>
    <col min="15893" max="15893" width="15.5703125" style="41" customWidth="1"/>
    <col min="15894" max="15894" width="15" style="41" customWidth="1"/>
    <col min="15895" max="15895" width="26.140625" style="41" customWidth="1"/>
    <col min="15896" max="15896" width="12.85546875" style="41" customWidth="1"/>
    <col min="15897" max="15897" width="13.42578125" style="41" customWidth="1"/>
    <col min="15898" max="15898" width="10.7109375" style="41" customWidth="1"/>
    <col min="15899" max="15899" width="10.140625" style="41" customWidth="1"/>
    <col min="15900" max="15900" width="11.7109375" style="41" customWidth="1"/>
    <col min="15901" max="15901" width="13.140625" style="41" customWidth="1"/>
    <col min="15902" max="15902" width="14.5703125" style="41" customWidth="1"/>
    <col min="15903" max="15903" width="9.5703125" style="41" bestFit="1" customWidth="1"/>
    <col min="15904" max="16130" width="8.85546875" style="41"/>
    <col min="16131" max="16131" width="5.28515625" style="41" customWidth="1"/>
    <col min="16132" max="16132" width="9" style="41" customWidth="1"/>
    <col min="16133" max="16133" width="14" style="41" customWidth="1"/>
    <col min="16134" max="16134" width="27" style="41" bestFit="1" customWidth="1"/>
    <col min="16135" max="16135" width="26.28515625" style="41" customWidth="1"/>
    <col min="16136" max="16136" width="11" style="41" customWidth="1"/>
    <col min="16137" max="16137" width="11.42578125" style="41" customWidth="1"/>
    <col min="16138" max="16138" width="9.28515625" style="41" customWidth="1"/>
    <col min="16139" max="16139" width="10" style="41" customWidth="1"/>
    <col min="16140" max="16140" width="9.85546875" style="41" customWidth="1"/>
    <col min="16141" max="16141" width="11.7109375" style="41" customWidth="1"/>
    <col min="16142" max="16142" width="11" style="41" customWidth="1"/>
    <col min="16143" max="16143" width="10.42578125" style="41" bestFit="1" customWidth="1"/>
    <col min="16144" max="16145" width="11" style="41" customWidth="1"/>
    <col min="16146" max="16147" width="17" style="41" customWidth="1"/>
    <col min="16148" max="16148" width="12.28515625" style="41" customWidth="1"/>
    <col min="16149" max="16149" width="15.5703125" style="41" customWidth="1"/>
    <col min="16150" max="16150" width="15" style="41" customWidth="1"/>
    <col min="16151" max="16151" width="26.140625" style="41" customWidth="1"/>
    <col min="16152" max="16152" width="12.85546875" style="41" customWidth="1"/>
    <col min="16153" max="16153" width="13.42578125" style="41" customWidth="1"/>
    <col min="16154" max="16154" width="10.7109375" style="41" customWidth="1"/>
    <col min="16155" max="16155" width="10.140625" style="41" customWidth="1"/>
    <col min="16156" max="16156" width="11.7109375" style="41" customWidth="1"/>
    <col min="16157" max="16157" width="13.140625" style="41" customWidth="1"/>
    <col min="16158" max="16158" width="14.5703125" style="41" customWidth="1"/>
    <col min="16159" max="16159" width="9.5703125" style="41" bestFit="1" customWidth="1"/>
    <col min="16160" max="16384" width="8.85546875" style="41"/>
  </cols>
  <sheetData>
    <row r="1" spans="1:35" ht="11.65" customHeight="1" x14ac:dyDescent="0.25"/>
    <row r="2" spans="1:35" ht="12.2" customHeight="1" x14ac:dyDescent="0.25">
      <c r="L2" s="41"/>
      <c r="M2" s="41"/>
      <c r="N2" s="41"/>
      <c r="O2" s="41"/>
      <c r="U2" s="41"/>
    </row>
    <row r="3" spans="1:35" ht="10.9" customHeight="1" x14ac:dyDescent="0.25">
      <c r="A3" s="39"/>
      <c r="L3" s="41"/>
      <c r="M3" s="41"/>
      <c r="N3" s="41"/>
      <c r="O3" s="41"/>
      <c r="U3" s="41"/>
      <c r="X3" s="39"/>
      <c r="Y3" s="39"/>
      <c r="Z3" s="39"/>
      <c r="AA3" s="39"/>
      <c r="AB3" s="39"/>
      <c r="AC3" s="39"/>
      <c r="AD3" s="39"/>
    </row>
    <row r="4" spans="1:35" s="43" customFormat="1" ht="36.75" customHeight="1" x14ac:dyDescent="0.25">
      <c r="A4" s="226" t="s">
        <v>190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42"/>
      <c r="AH4" s="43" t="s">
        <v>0</v>
      </c>
      <c r="AI4" s="43" t="s">
        <v>0</v>
      </c>
    </row>
    <row r="5" spans="1:35" s="51" customFormat="1" ht="60.6" customHeight="1" x14ac:dyDescent="0.25">
      <c r="A5" s="48"/>
      <c r="B5" s="215" t="s">
        <v>1</v>
      </c>
      <c r="C5" s="231"/>
      <c r="D5" s="79" t="s">
        <v>185</v>
      </c>
      <c r="E5" s="48" t="s">
        <v>187</v>
      </c>
      <c r="F5" s="232" t="s">
        <v>195</v>
      </c>
      <c r="G5" s="216"/>
      <c r="H5" s="215" t="s">
        <v>295</v>
      </c>
      <c r="I5" s="215"/>
      <c r="J5" s="217" t="s">
        <v>296</v>
      </c>
      <c r="K5" s="217"/>
      <c r="L5" s="93" t="s">
        <v>174</v>
      </c>
      <c r="M5" s="217" t="s">
        <v>3</v>
      </c>
      <c r="N5" s="217"/>
      <c r="O5" s="228" t="s">
        <v>4</v>
      </c>
      <c r="P5" s="229"/>
      <c r="Q5" s="230"/>
      <c r="R5" s="224" t="s">
        <v>200</v>
      </c>
      <c r="S5" s="224"/>
      <c r="T5" s="224"/>
      <c r="U5" s="225" t="s">
        <v>5</v>
      </c>
      <c r="V5" s="225"/>
      <c r="W5" s="98" t="s">
        <v>6</v>
      </c>
      <c r="X5" s="225" t="s">
        <v>75</v>
      </c>
      <c r="Y5" s="225"/>
      <c r="Z5" s="225"/>
      <c r="AA5" s="225"/>
      <c r="AB5" s="225"/>
      <c r="AC5" s="225"/>
      <c r="AD5" s="225"/>
      <c r="AE5" s="50"/>
    </row>
    <row r="6" spans="1:35" s="53" customFormat="1" ht="85.5" customHeight="1" x14ac:dyDescent="0.25">
      <c r="A6" s="29" t="s">
        <v>253</v>
      </c>
      <c r="B6" s="29" t="s">
        <v>7</v>
      </c>
      <c r="C6" s="29" t="s">
        <v>8</v>
      </c>
      <c r="D6" s="80" t="s">
        <v>205</v>
      </c>
      <c r="E6" s="52" t="s">
        <v>242</v>
      </c>
      <c r="F6" s="52" t="s">
        <v>322</v>
      </c>
      <c r="G6" s="52" t="s">
        <v>196</v>
      </c>
      <c r="H6" s="29" t="s">
        <v>248</v>
      </c>
      <c r="I6" s="29" t="s">
        <v>154</v>
      </c>
      <c r="J6" s="94" t="s">
        <v>9</v>
      </c>
      <c r="K6" s="145" t="s">
        <v>234</v>
      </c>
      <c r="L6" s="95" t="s">
        <v>176</v>
      </c>
      <c r="M6" s="196" t="s">
        <v>236</v>
      </c>
      <c r="N6" s="196" t="s">
        <v>204</v>
      </c>
      <c r="O6" s="197" t="s">
        <v>155</v>
      </c>
      <c r="P6" s="98" t="s">
        <v>151</v>
      </c>
      <c r="Q6" s="98" t="s">
        <v>152</v>
      </c>
      <c r="R6" s="98" t="s">
        <v>164</v>
      </c>
      <c r="S6" s="98" t="s">
        <v>165</v>
      </c>
      <c r="T6" s="98" t="s">
        <v>247</v>
      </c>
      <c r="U6" s="98" t="s">
        <v>11</v>
      </c>
      <c r="V6" s="98" t="s">
        <v>12</v>
      </c>
      <c r="W6" s="99" t="s">
        <v>197</v>
      </c>
      <c r="X6" s="98" t="s">
        <v>13</v>
      </c>
      <c r="Y6" s="98" t="s">
        <v>14</v>
      </c>
      <c r="Z6" s="98" t="s">
        <v>15</v>
      </c>
      <c r="AA6" s="98" t="s">
        <v>15</v>
      </c>
      <c r="AB6" s="98" t="s">
        <v>16</v>
      </c>
      <c r="AC6" s="99" t="s">
        <v>193</v>
      </c>
      <c r="AD6" s="99" t="s">
        <v>255</v>
      </c>
    </row>
    <row r="7" spans="1:35" ht="15.75" x14ac:dyDescent="0.25">
      <c r="A7" s="54"/>
      <c r="B7" s="55"/>
      <c r="C7" s="55"/>
      <c r="D7" s="57"/>
      <c r="E7" s="57"/>
      <c r="F7" s="58"/>
      <c r="G7" s="58"/>
      <c r="H7" s="59"/>
      <c r="I7" s="59"/>
      <c r="J7" s="69">
        <f>H7+I7</f>
        <v>0</v>
      </c>
      <c r="K7" s="70" t="str">
        <f>IF(J7&gt;0,IF(J7&gt;(G7-F7+1),"Errore n. giorni! MAX 366",IF((G7-F7+1)=J7,"ok","")),"")</f>
        <v/>
      </c>
      <c r="L7" s="100" t="str">
        <f>IF((J7&gt;0),(G7-F7+1)-I7,"")</f>
        <v/>
      </c>
      <c r="M7" s="60"/>
      <c r="N7" s="61" t="s">
        <v>20</v>
      </c>
      <c r="O7" s="198"/>
      <c r="P7" s="71">
        <f>IF(O7&lt;59.2,O7,59.2)</f>
        <v>0</v>
      </c>
      <c r="Q7" s="72">
        <f>IF(O7=0,0,P7-13.49)</f>
        <v>0</v>
      </c>
      <c r="R7" s="72">
        <f>ROUND(H7*P7,2)</f>
        <v>0</v>
      </c>
      <c r="S7" s="72">
        <f>ROUND(I7*Q7,2)</f>
        <v>0</v>
      </c>
      <c r="T7" s="73">
        <f>ROUND(R7+S7,2)</f>
        <v>0</v>
      </c>
      <c r="U7" s="74">
        <f t="shared" ref="U7:U70" si="0">IF(M7=0,0,IF((M7&lt;5000),5000,M7))</f>
        <v>0</v>
      </c>
      <c r="V7" s="75">
        <f>IF(U7=0,0,ROUND((U7-5000)/(20000-5000),2))</f>
        <v>0</v>
      </c>
      <c r="W7" s="62">
        <f>IF(N7="NO",0,IF(N7="SI",17.06,0))</f>
        <v>0</v>
      </c>
      <c r="X7" s="75">
        <f>IF(AND(O7&gt;0,H7&gt;0),ROUND((V7*(P7-W7)+W7),2),0)</f>
        <v>0</v>
      </c>
      <c r="Y7" s="76">
        <f>IF(AND(O7&gt;0,H7&gt;0),ROUND(P7-X7,2),0)</f>
        <v>0</v>
      </c>
      <c r="Z7" s="75">
        <f>IF(AND(O7&gt;0,I7&gt;0),(ROUND((V7*(Q7-W7)+W7),2)),0)</f>
        <v>0</v>
      </c>
      <c r="AA7" s="75">
        <f>IF(Q7&lt;Z7,Q7,Z7)</f>
        <v>0</v>
      </c>
      <c r="AB7" s="76">
        <f t="shared" ref="AB7:AB38" si="1">IF(AND(O7&gt;0,I7&gt;0,Z7&lt;Q7),(ROUND(Q7-Z7,2)),0)</f>
        <v>0</v>
      </c>
      <c r="AC7" s="77">
        <f>ROUND((X7*H7)+(AA7*I7),2)</f>
        <v>0</v>
      </c>
      <c r="AD7" s="81">
        <f>IF(J7&gt;0,IF(M7="","Inserire Isee in colonna M",ROUND((Y7*H7)+(AB7*I7),2)),0)</f>
        <v>0</v>
      </c>
      <c r="AE7" s="78"/>
    </row>
    <row r="8" spans="1:35" ht="15.75" x14ac:dyDescent="0.25">
      <c r="A8" s="54"/>
      <c r="B8" s="55"/>
      <c r="C8" s="55"/>
      <c r="D8" s="57"/>
      <c r="E8" s="57"/>
      <c r="F8" s="58"/>
      <c r="G8" s="58"/>
      <c r="H8" s="59"/>
      <c r="I8" s="59"/>
      <c r="J8" s="69">
        <f t="shared" ref="J8:J71" si="2">H8+I8</f>
        <v>0</v>
      </c>
      <c r="K8" s="70" t="str">
        <f t="shared" ref="K8:K71" si="3">IF(J8&gt;0,IF(J8&gt;(G8-F8+1),"Errore n. giorni! MAX 366",IF((G8-F8+1)=J8,"ok","")),"")</f>
        <v/>
      </c>
      <c r="L8" s="100" t="str">
        <f t="shared" ref="L8:L71" si="4">IF((J8&gt;0),(G8-F8+1)-I8,"")</f>
        <v/>
      </c>
      <c r="M8" s="60"/>
      <c r="N8" s="61" t="s">
        <v>20</v>
      </c>
      <c r="O8" s="198"/>
      <c r="P8" s="71">
        <f t="shared" ref="P8:P71" si="5">IF(O8&lt;59.2,O8,59.2)</f>
        <v>0</v>
      </c>
      <c r="Q8" s="72">
        <f t="shared" ref="Q8:Q71" si="6">IF(O8=0,0,P8-13.49)</f>
        <v>0</v>
      </c>
      <c r="R8" s="72">
        <f t="shared" ref="R8:R71" si="7">ROUND(H8*P8,2)</f>
        <v>0</v>
      </c>
      <c r="S8" s="72">
        <f t="shared" ref="S8:S71" si="8">ROUND(I8*Q8,2)</f>
        <v>0</v>
      </c>
      <c r="T8" s="73">
        <f t="shared" ref="T8:T71" si="9">ROUND(R8+S8,2)</f>
        <v>0</v>
      </c>
      <c r="U8" s="74">
        <f t="shared" si="0"/>
        <v>0</v>
      </c>
      <c r="V8" s="75">
        <f t="shared" ref="V8:V71" si="10">IF(U8=0,0,ROUND((U8-5000)/(20000-5000),2))</f>
        <v>0</v>
      </c>
      <c r="W8" s="62">
        <f t="shared" ref="W8:W71" si="11">IF(N8="NO",0,IF(N8="SI",17.06,0))</f>
        <v>0</v>
      </c>
      <c r="X8" s="75">
        <f t="shared" ref="X8:X71" si="12">IF(AND(O8&gt;0,H8&gt;0),ROUND((V8*(P8-W8)+W8),2),0)</f>
        <v>0</v>
      </c>
      <c r="Y8" s="76">
        <f t="shared" ref="Y8:Y71" si="13">IF(AND(O8&gt;0,H8&gt;0),ROUND(P8-X8,2),0)</f>
        <v>0</v>
      </c>
      <c r="Z8" s="75">
        <f t="shared" ref="Z8:Z71" si="14">IF(AND(O8&gt;0,I8&gt;0),(ROUND((V8*(Q8-W8)+W8),2)),0)</f>
        <v>0</v>
      </c>
      <c r="AA8" s="75">
        <f t="shared" ref="AA8:AA71" si="15">IF(Q8&lt;Z8,Q8,Z8)</f>
        <v>0</v>
      </c>
      <c r="AB8" s="76">
        <f t="shared" si="1"/>
        <v>0</v>
      </c>
      <c r="AC8" s="77">
        <f t="shared" ref="AC8:AC71" si="16">ROUND((X8*H8)+(AA8*I8),2)</f>
        <v>0</v>
      </c>
      <c r="AD8" s="81">
        <f t="shared" ref="AD8:AD71" si="17">IF(J8&gt;0,IF(M8="","Inserire Isee in colonna M",ROUND((Y8*H8)+(AB8*I8),2)),0)</f>
        <v>0</v>
      </c>
      <c r="AE8" s="78"/>
      <c r="AF8" s="64"/>
    </row>
    <row r="9" spans="1:35" ht="15.75" x14ac:dyDescent="0.25">
      <c r="A9" s="54"/>
      <c r="B9" s="55"/>
      <c r="C9" s="55"/>
      <c r="D9" s="57"/>
      <c r="E9" s="57"/>
      <c r="F9" s="58"/>
      <c r="G9" s="58"/>
      <c r="H9" s="59"/>
      <c r="I9" s="59"/>
      <c r="J9" s="69">
        <f t="shared" si="2"/>
        <v>0</v>
      </c>
      <c r="K9" s="70" t="str">
        <f t="shared" si="3"/>
        <v/>
      </c>
      <c r="L9" s="100" t="str">
        <f t="shared" si="4"/>
        <v/>
      </c>
      <c r="M9" s="60"/>
      <c r="N9" s="61" t="s">
        <v>20</v>
      </c>
      <c r="O9" s="198"/>
      <c r="P9" s="71">
        <f t="shared" si="5"/>
        <v>0</v>
      </c>
      <c r="Q9" s="72">
        <f t="shared" si="6"/>
        <v>0</v>
      </c>
      <c r="R9" s="72">
        <f t="shared" si="7"/>
        <v>0</v>
      </c>
      <c r="S9" s="72">
        <f t="shared" si="8"/>
        <v>0</v>
      </c>
      <c r="T9" s="73">
        <f t="shared" si="9"/>
        <v>0</v>
      </c>
      <c r="U9" s="74">
        <f t="shared" si="0"/>
        <v>0</v>
      </c>
      <c r="V9" s="75">
        <f t="shared" si="10"/>
        <v>0</v>
      </c>
      <c r="W9" s="62">
        <f t="shared" si="11"/>
        <v>0</v>
      </c>
      <c r="X9" s="75">
        <f t="shared" si="12"/>
        <v>0</v>
      </c>
      <c r="Y9" s="76">
        <f t="shared" si="13"/>
        <v>0</v>
      </c>
      <c r="Z9" s="75">
        <f t="shared" si="14"/>
        <v>0</v>
      </c>
      <c r="AA9" s="75">
        <f t="shared" si="15"/>
        <v>0</v>
      </c>
      <c r="AB9" s="76">
        <f t="shared" si="1"/>
        <v>0</v>
      </c>
      <c r="AC9" s="77">
        <f t="shared" si="16"/>
        <v>0</v>
      </c>
      <c r="AD9" s="81">
        <f t="shared" si="17"/>
        <v>0</v>
      </c>
      <c r="AE9" s="78"/>
    </row>
    <row r="10" spans="1:35" ht="15.75" x14ac:dyDescent="0.25">
      <c r="A10" s="54"/>
      <c r="B10" s="55"/>
      <c r="C10" s="55"/>
      <c r="D10" s="57"/>
      <c r="E10" s="57"/>
      <c r="F10" s="58"/>
      <c r="G10" s="58"/>
      <c r="H10" s="59"/>
      <c r="I10" s="59"/>
      <c r="J10" s="69">
        <f t="shared" si="2"/>
        <v>0</v>
      </c>
      <c r="K10" s="70" t="str">
        <f t="shared" si="3"/>
        <v/>
      </c>
      <c r="L10" s="100" t="str">
        <f t="shared" si="4"/>
        <v/>
      </c>
      <c r="M10" s="60"/>
      <c r="N10" s="61" t="s">
        <v>20</v>
      </c>
      <c r="O10" s="198"/>
      <c r="P10" s="71">
        <f t="shared" si="5"/>
        <v>0</v>
      </c>
      <c r="Q10" s="72">
        <f t="shared" si="6"/>
        <v>0</v>
      </c>
      <c r="R10" s="72">
        <f t="shared" si="7"/>
        <v>0</v>
      </c>
      <c r="S10" s="72">
        <f t="shared" si="8"/>
        <v>0</v>
      </c>
      <c r="T10" s="73">
        <f t="shared" si="9"/>
        <v>0</v>
      </c>
      <c r="U10" s="74">
        <f t="shared" si="0"/>
        <v>0</v>
      </c>
      <c r="V10" s="75">
        <f t="shared" si="10"/>
        <v>0</v>
      </c>
      <c r="W10" s="62">
        <f t="shared" si="11"/>
        <v>0</v>
      </c>
      <c r="X10" s="75">
        <f t="shared" si="12"/>
        <v>0</v>
      </c>
      <c r="Y10" s="76">
        <f t="shared" si="13"/>
        <v>0</v>
      </c>
      <c r="Z10" s="75">
        <f t="shared" si="14"/>
        <v>0</v>
      </c>
      <c r="AA10" s="75">
        <f t="shared" si="15"/>
        <v>0</v>
      </c>
      <c r="AB10" s="76">
        <f t="shared" si="1"/>
        <v>0</v>
      </c>
      <c r="AC10" s="77">
        <f t="shared" si="16"/>
        <v>0</v>
      </c>
      <c r="AD10" s="81">
        <f t="shared" si="17"/>
        <v>0</v>
      </c>
      <c r="AE10" s="78"/>
      <c r="AF10" s="64"/>
    </row>
    <row r="11" spans="1:35" ht="15.75" x14ac:dyDescent="0.25">
      <c r="A11" s="54"/>
      <c r="B11" s="55"/>
      <c r="C11" s="55"/>
      <c r="D11" s="57"/>
      <c r="E11" s="57"/>
      <c r="F11" s="58"/>
      <c r="G11" s="58"/>
      <c r="H11" s="59"/>
      <c r="I11" s="59"/>
      <c r="J11" s="69">
        <f t="shared" si="2"/>
        <v>0</v>
      </c>
      <c r="K11" s="70" t="str">
        <f t="shared" si="3"/>
        <v/>
      </c>
      <c r="L11" s="100" t="str">
        <f t="shared" si="4"/>
        <v/>
      </c>
      <c r="M11" s="60"/>
      <c r="N11" s="61" t="s">
        <v>20</v>
      </c>
      <c r="O11" s="198"/>
      <c r="P11" s="71">
        <f t="shared" si="5"/>
        <v>0</v>
      </c>
      <c r="Q11" s="72">
        <f t="shared" si="6"/>
        <v>0</v>
      </c>
      <c r="R11" s="72">
        <f t="shared" si="7"/>
        <v>0</v>
      </c>
      <c r="S11" s="72">
        <f t="shared" si="8"/>
        <v>0</v>
      </c>
      <c r="T11" s="73">
        <f t="shared" si="9"/>
        <v>0</v>
      </c>
      <c r="U11" s="74">
        <f t="shared" si="0"/>
        <v>0</v>
      </c>
      <c r="V11" s="75">
        <f t="shared" si="10"/>
        <v>0</v>
      </c>
      <c r="W11" s="62">
        <f t="shared" si="11"/>
        <v>0</v>
      </c>
      <c r="X11" s="75">
        <f t="shared" si="12"/>
        <v>0</v>
      </c>
      <c r="Y11" s="76">
        <f t="shared" si="13"/>
        <v>0</v>
      </c>
      <c r="Z11" s="75">
        <f t="shared" si="14"/>
        <v>0</v>
      </c>
      <c r="AA11" s="75">
        <f t="shared" si="15"/>
        <v>0</v>
      </c>
      <c r="AB11" s="76">
        <f t="shared" si="1"/>
        <v>0</v>
      </c>
      <c r="AC11" s="77">
        <f t="shared" si="16"/>
        <v>0</v>
      </c>
      <c r="AD11" s="81">
        <f t="shared" si="17"/>
        <v>0</v>
      </c>
      <c r="AE11" s="78"/>
    </row>
    <row r="12" spans="1:35" ht="15.75" x14ac:dyDescent="0.25">
      <c r="A12" s="54"/>
      <c r="B12" s="55"/>
      <c r="C12" s="55"/>
      <c r="D12" s="57"/>
      <c r="E12" s="57"/>
      <c r="F12" s="58"/>
      <c r="G12" s="58"/>
      <c r="H12" s="59"/>
      <c r="I12" s="59"/>
      <c r="J12" s="69">
        <f t="shared" si="2"/>
        <v>0</v>
      </c>
      <c r="K12" s="70" t="str">
        <f t="shared" si="3"/>
        <v/>
      </c>
      <c r="L12" s="100" t="str">
        <f t="shared" si="4"/>
        <v/>
      </c>
      <c r="M12" s="60"/>
      <c r="N12" s="61" t="s">
        <v>20</v>
      </c>
      <c r="O12" s="198"/>
      <c r="P12" s="71">
        <f t="shared" si="5"/>
        <v>0</v>
      </c>
      <c r="Q12" s="72">
        <f t="shared" si="6"/>
        <v>0</v>
      </c>
      <c r="R12" s="72">
        <f t="shared" si="7"/>
        <v>0</v>
      </c>
      <c r="S12" s="72">
        <f t="shared" si="8"/>
        <v>0</v>
      </c>
      <c r="T12" s="73">
        <f t="shared" si="9"/>
        <v>0</v>
      </c>
      <c r="U12" s="74">
        <f t="shared" si="0"/>
        <v>0</v>
      </c>
      <c r="V12" s="75">
        <f t="shared" si="10"/>
        <v>0</v>
      </c>
      <c r="W12" s="62">
        <f t="shared" si="11"/>
        <v>0</v>
      </c>
      <c r="X12" s="75">
        <f t="shared" si="12"/>
        <v>0</v>
      </c>
      <c r="Y12" s="76">
        <f t="shared" si="13"/>
        <v>0</v>
      </c>
      <c r="Z12" s="75">
        <f t="shared" si="14"/>
        <v>0</v>
      </c>
      <c r="AA12" s="75">
        <f t="shared" si="15"/>
        <v>0</v>
      </c>
      <c r="AB12" s="76">
        <f t="shared" si="1"/>
        <v>0</v>
      </c>
      <c r="AC12" s="77">
        <f t="shared" si="16"/>
        <v>0</v>
      </c>
      <c r="AD12" s="81">
        <f t="shared" si="17"/>
        <v>0</v>
      </c>
      <c r="AE12" s="78"/>
    </row>
    <row r="13" spans="1:35" ht="15.75" x14ac:dyDescent="0.25">
      <c r="A13" s="54"/>
      <c r="B13" s="55"/>
      <c r="C13" s="55"/>
      <c r="D13" s="57"/>
      <c r="E13" s="57"/>
      <c r="F13" s="58"/>
      <c r="G13" s="58"/>
      <c r="H13" s="59"/>
      <c r="I13" s="59"/>
      <c r="J13" s="69">
        <f t="shared" si="2"/>
        <v>0</v>
      </c>
      <c r="K13" s="70" t="str">
        <f t="shared" si="3"/>
        <v/>
      </c>
      <c r="L13" s="100" t="str">
        <f t="shared" si="4"/>
        <v/>
      </c>
      <c r="M13" s="60"/>
      <c r="N13" s="61" t="s">
        <v>20</v>
      </c>
      <c r="O13" s="198"/>
      <c r="P13" s="71">
        <f t="shared" si="5"/>
        <v>0</v>
      </c>
      <c r="Q13" s="72">
        <f t="shared" si="6"/>
        <v>0</v>
      </c>
      <c r="R13" s="72">
        <f t="shared" si="7"/>
        <v>0</v>
      </c>
      <c r="S13" s="72">
        <f t="shared" si="8"/>
        <v>0</v>
      </c>
      <c r="T13" s="73">
        <f t="shared" si="9"/>
        <v>0</v>
      </c>
      <c r="U13" s="74">
        <f t="shared" si="0"/>
        <v>0</v>
      </c>
      <c r="V13" s="75">
        <f t="shared" si="10"/>
        <v>0</v>
      </c>
      <c r="W13" s="62">
        <f t="shared" si="11"/>
        <v>0</v>
      </c>
      <c r="X13" s="75">
        <f t="shared" si="12"/>
        <v>0</v>
      </c>
      <c r="Y13" s="76">
        <f t="shared" si="13"/>
        <v>0</v>
      </c>
      <c r="Z13" s="75">
        <f t="shared" si="14"/>
        <v>0</v>
      </c>
      <c r="AA13" s="75">
        <f t="shared" si="15"/>
        <v>0</v>
      </c>
      <c r="AB13" s="76">
        <f t="shared" si="1"/>
        <v>0</v>
      </c>
      <c r="AC13" s="77">
        <f t="shared" si="16"/>
        <v>0</v>
      </c>
      <c r="AD13" s="81">
        <f t="shared" si="17"/>
        <v>0</v>
      </c>
      <c r="AE13" s="78"/>
    </row>
    <row r="14" spans="1:35" ht="15.75" x14ac:dyDescent="0.25">
      <c r="A14" s="54"/>
      <c r="B14" s="55"/>
      <c r="C14" s="55"/>
      <c r="D14" s="57"/>
      <c r="E14" s="57"/>
      <c r="F14" s="58"/>
      <c r="G14" s="58"/>
      <c r="H14" s="59"/>
      <c r="I14" s="59"/>
      <c r="J14" s="69">
        <f t="shared" si="2"/>
        <v>0</v>
      </c>
      <c r="K14" s="70" t="str">
        <f t="shared" si="3"/>
        <v/>
      </c>
      <c r="L14" s="100" t="str">
        <f t="shared" si="4"/>
        <v/>
      </c>
      <c r="M14" s="60"/>
      <c r="N14" s="61" t="s">
        <v>20</v>
      </c>
      <c r="O14" s="198"/>
      <c r="P14" s="71">
        <f t="shared" si="5"/>
        <v>0</v>
      </c>
      <c r="Q14" s="72">
        <f t="shared" si="6"/>
        <v>0</v>
      </c>
      <c r="R14" s="72">
        <f t="shared" si="7"/>
        <v>0</v>
      </c>
      <c r="S14" s="72">
        <f t="shared" si="8"/>
        <v>0</v>
      </c>
      <c r="T14" s="73">
        <f t="shared" si="9"/>
        <v>0</v>
      </c>
      <c r="U14" s="74">
        <f t="shared" si="0"/>
        <v>0</v>
      </c>
      <c r="V14" s="75">
        <f t="shared" si="10"/>
        <v>0</v>
      </c>
      <c r="W14" s="62">
        <f t="shared" si="11"/>
        <v>0</v>
      </c>
      <c r="X14" s="75">
        <f t="shared" si="12"/>
        <v>0</v>
      </c>
      <c r="Y14" s="76">
        <f t="shared" si="13"/>
        <v>0</v>
      </c>
      <c r="Z14" s="75">
        <f t="shared" si="14"/>
        <v>0</v>
      </c>
      <c r="AA14" s="75">
        <f t="shared" si="15"/>
        <v>0</v>
      </c>
      <c r="AB14" s="76">
        <f t="shared" si="1"/>
        <v>0</v>
      </c>
      <c r="AC14" s="77">
        <f t="shared" si="16"/>
        <v>0</v>
      </c>
      <c r="AD14" s="81">
        <f t="shared" si="17"/>
        <v>0</v>
      </c>
      <c r="AE14" s="78"/>
    </row>
    <row r="15" spans="1:35" ht="15.75" x14ac:dyDescent="0.25">
      <c r="A15" s="54"/>
      <c r="B15" s="55"/>
      <c r="C15" s="55"/>
      <c r="D15" s="57"/>
      <c r="E15" s="57"/>
      <c r="F15" s="58"/>
      <c r="G15" s="58"/>
      <c r="H15" s="59"/>
      <c r="I15" s="59"/>
      <c r="J15" s="69">
        <f t="shared" si="2"/>
        <v>0</v>
      </c>
      <c r="K15" s="70" t="str">
        <f t="shared" si="3"/>
        <v/>
      </c>
      <c r="L15" s="100" t="str">
        <f t="shared" si="4"/>
        <v/>
      </c>
      <c r="M15" s="60"/>
      <c r="N15" s="61" t="s">
        <v>20</v>
      </c>
      <c r="O15" s="198"/>
      <c r="P15" s="71">
        <f t="shared" si="5"/>
        <v>0</v>
      </c>
      <c r="Q15" s="72">
        <f t="shared" si="6"/>
        <v>0</v>
      </c>
      <c r="R15" s="72">
        <f t="shared" si="7"/>
        <v>0</v>
      </c>
      <c r="S15" s="72">
        <f t="shared" si="8"/>
        <v>0</v>
      </c>
      <c r="T15" s="73">
        <f t="shared" si="9"/>
        <v>0</v>
      </c>
      <c r="U15" s="74">
        <f t="shared" si="0"/>
        <v>0</v>
      </c>
      <c r="V15" s="75">
        <f t="shared" si="10"/>
        <v>0</v>
      </c>
      <c r="W15" s="62">
        <f t="shared" si="11"/>
        <v>0</v>
      </c>
      <c r="X15" s="75">
        <f t="shared" si="12"/>
        <v>0</v>
      </c>
      <c r="Y15" s="76">
        <f t="shared" si="13"/>
        <v>0</v>
      </c>
      <c r="Z15" s="75">
        <f t="shared" si="14"/>
        <v>0</v>
      </c>
      <c r="AA15" s="75">
        <f t="shared" si="15"/>
        <v>0</v>
      </c>
      <c r="AB15" s="76">
        <f t="shared" si="1"/>
        <v>0</v>
      </c>
      <c r="AC15" s="77">
        <f t="shared" si="16"/>
        <v>0</v>
      </c>
      <c r="AD15" s="81">
        <f t="shared" si="17"/>
        <v>0</v>
      </c>
      <c r="AE15" s="78"/>
    </row>
    <row r="16" spans="1:35" ht="15.75" x14ac:dyDescent="0.25">
      <c r="A16" s="54"/>
      <c r="B16" s="55"/>
      <c r="C16" s="55"/>
      <c r="D16" s="57"/>
      <c r="E16" s="57"/>
      <c r="F16" s="58"/>
      <c r="G16" s="58"/>
      <c r="H16" s="59"/>
      <c r="I16" s="59"/>
      <c r="J16" s="69">
        <f t="shared" si="2"/>
        <v>0</v>
      </c>
      <c r="K16" s="70" t="str">
        <f t="shared" si="3"/>
        <v/>
      </c>
      <c r="L16" s="100" t="str">
        <f t="shared" si="4"/>
        <v/>
      </c>
      <c r="M16" s="60"/>
      <c r="N16" s="61" t="s">
        <v>20</v>
      </c>
      <c r="O16" s="198"/>
      <c r="P16" s="71">
        <f t="shared" si="5"/>
        <v>0</v>
      </c>
      <c r="Q16" s="72">
        <f t="shared" si="6"/>
        <v>0</v>
      </c>
      <c r="R16" s="72">
        <f t="shared" si="7"/>
        <v>0</v>
      </c>
      <c r="S16" s="72">
        <f t="shared" si="8"/>
        <v>0</v>
      </c>
      <c r="T16" s="73">
        <f t="shared" si="9"/>
        <v>0</v>
      </c>
      <c r="U16" s="74">
        <f t="shared" si="0"/>
        <v>0</v>
      </c>
      <c r="V16" s="75">
        <f t="shared" si="10"/>
        <v>0</v>
      </c>
      <c r="W16" s="62">
        <f t="shared" si="11"/>
        <v>0</v>
      </c>
      <c r="X16" s="75">
        <f t="shared" si="12"/>
        <v>0</v>
      </c>
      <c r="Y16" s="76">
        <f t="shared" si="13"/>
        <v>0</v>
      </c>
      <c r="Z16" s="75">
        <f t="shared" si="14"/>
        <v>0</v>
      </c>
      <c r="AA16" s="75">
        <f t="shared" si="15"/>
        <v>0</v>
      </c>
      <c r="AB16" s="76">
        <f t="shared" si="1"/>
        <v>0</v>
      </c>
      <c r="AC16" s="77">
        <f t="shared" si="16"/>
        <v>0</v>
      </c>
      <c r="AD16" s="81">
        <f t="shared" si="17"/>
        <v>0</v>
      </c>
      <c r="AE16" s="78"/>
    </row>
    <row r="17" spans="1:31" ht="15.75" x14ac:dyDescent="0.25">
      <c r="A17" s="54"/>
      <c r="B17" s="55"/>
      <c r="C17" s="55"/>
      <c r="D17" s="57"/>
      <c r="E17" s="57"/>
      <c r="F17" s="58"/>
      <c r="G17" s="58"/>
      <c r="H17" s="59"/>
      <c r="I17" s="59"/>
      <c r="J17" s="69">
        <f t="shared" si="2"/>
        <v>0</v>
      </c>
      <c r="K17" s="70" t="str">
        <f t="shared" si="3"/>
        <v/>
      </c>
      <c r="L17" s="100" t="str">
        <f t="shared" si="4"/>
        <v/>
      </c>
      <c r="M17" s="60"/>
      <c r="N17" s="61" t="s">
        <v>20</v>
      </c>
      <c r="O17" s="198"/>
      <c r="P17" s="71">
        <f t="shared" si="5"/>
        <v>0</v>
      </c>
      <c r="Q17" s="72">
        <f t="shared" si="6"/>
        <v>0</v>
      </c>
      <c r="R17" s="72">
        <f t="shared" si="7"/>
        <v>0</v>
      </c>
      <c r="S17" s="72">
        <f t="shared" si="8"/>
        <v>0</v>
      </c>
      <c r="T17" s="73">
        <f t="shared" si="9"/>
        <v>0</v>
      </c>
      <c r="U17" s="74">
        <f t="shared" si="0"/>
        <v>0</v>
      </c>
      <c r="V17" s="75">
        <f t="shared" si="10"/>
        <v>0</v>
      </c>
      <c r="W17" s="62">
        <f t="shared" si="11"/>
        <v>0</v>
      </c>
      <c r="X17" s="75">
        <f t="shared" si="12"/>
        <v>0</v>
      </c>
      <c r="Y17" s="76">
        <f t="shared" si="13"/>
        <v>0</v>
      </c>
      <c r="Z17" s="75">
        <f t="shared" si="14"/>
        <v>0</v>
      </c>
      <c r="AA17" s="75">
        <f t="shared" si="15"/>
        <v>0</v>
      </c>
      <c r="AB17" s="76">
        <f t="shared" si="1"/>
        <v>0</v>
      </c>
      <c r="AC17" s="77">
        <f t="shared" si="16"/>
        <v>0</v>
      </c>
      <c r="AD17" s="81">
        <f t="shared" si="17"/>
        <v>0</v>
      </c>
      <c r="AE17" s="78"/>
    </row>
    <row r="18" spans="1:31" ht="15.75" x14ac:dyDescent="0.25">
      <c r="A18" s="54"/>
      <c r="B18" s="55"/>
      <c r="C18" s="55"/>
      <c r="D18" s="57"/>
      <c r="E18" s="57"/>
      <c r="F18" s="58"/>
      <c r="G18" s="58"/>
      <c r="H18" s="59"/>
      <c r="I18" s="59"/>
      <c r="J18" s="69">
        <f t="shared" si="2"/>
        <v>0</v>
      </c>
      <c r="K18" s="70" t="str">
        <f t="shared" si="3"/>
        <v/>
      </c>
      <c r="L18" s="100" t="str">
        <f t="shared" si="4"/>
        <v/>
      </c>
      <c r="M18" s="60"/>
      <c r="N18" s="61" t="s">
        <v>20</v>
      </c>
      <c r="O18" s="198"/>
      <c r="P18" s="71">
        <f t="shared" si="5"/>
        <v>0</v>
      </c>
      <c r="Q18" s="72">
        <f t="shared" si="6"/>
        <v>0</v>
      </c>
      <c r="R18" s="72">
        <f t="shared" si="7"/>
        <v>0</v>
      </c>
      <c r="S18" s="72">
        <f t="shared" si="8"/>
        <v>0</v>
      </c>
      <c r="T18" s="73">
        <f t="shared" si="9"/>
        <v>0</v>
      </c>
      <c r="U18" s="74">
        <f t="shared" si="0"/>
        <v>0</v>
      </c>
      <c r="V18" s="75">
        <f t="shared" si="10"/>
        <v>0</v>
      </c>
      <c r="W18" s="62">
        <f t="shared" si="11"/>
        <v>0</v>
      </c>
      <c r="X18" s="75">
        <f t="shared" si="12"/>
        <v>0</v>
      </c>
      <c r="Y18" s="76">
        <f t="shared" si="13"/>
        <v>0</v>
      </c>
      <c r="Z18" s="75">
        <f t="shared" si="14"/>
        <v>0</v>
      </c>
      <c r="AA18" s="75">
        <f t="shared" si="15"/>
        <v>0</v>
      </c>
      <c r="AB18" s="76">
        <f t="shared" si="1"/>
        <v>0</v>
      </c>
      <c r="AC18" s="77">
        <f t="shared" si="16"/>
        <v>0</v>
      </c>
      <c r="AD18" s="81">
        <f t="shared" si="17"/>
        <v>0</v>
      </c>
      <c r="AE18" s="78"/>
    </row>
    <row r="19" spans="1:31" ht="15.75" x14ac:dyDescent="0.25">
      <c r="A19" s="54"/>
      <c r="B19" s="55"/>
      <c r="C19" s="55"/>
      <c r="D19" s="57"/>
      <c r="E19" s="57"/>
      <c r="F19" s="58"/>
      <c r="G19" s="58"/>
      <c r="H19" s="59"/>
      <c r="I19" s="59"/>
      <c r="J19" s="69">
        <f t="shared" si="2"/>
        <v>0</v>
      </c>
      <c r="K19" s="70" t="str">
        <f t="shared" si="3"/>
        <v/>
      </c>
      <c r="L19" s="100" t="str">
        <f t="shared" si="4"/>
        <v/>
      </c>
      <c r="M19" s="60"/>
      <c r="N19" s="61" t="s">
        <v>20</v>
      </c>
      <c r="O19" s="198"/>
      <c r="P19" s="71">
        <f t="shared" si="5"/>
        <v>0</v>
      </c>
      <c r="Q19" s="72">
        <f t="shared" si="6"/>
        <v>0</v>
      </c>
      <c r="R19" s="72">
        <f t="shared" si="7"/>
        <v>0</v>
      </c>
      <c r="S19" s="72">
        <f t="shared" si="8"/>
        <v>0</v>
      </c>
      <c r="T19" s="73">
        <f t="shared" si="9"/>
        <v>0</v>
      </c>
      <c r="U19" s="74">
        <f t="shared" si="0"/>
        <v>0</v>
      </c>
      <c r="V19" s="75">
        <f t="shared" si="10"/>
        <v>0</v>
      </c>
      <c r="W19" s="62">
        <f t="shared" si="11"/>
        <v>0</v>
      </c>
      <c r="X19" s="75">
        <f t="shared" si="12"/>
        <v>0</v>
      </c>
      <c r="Y19" s="76">
        <f t="shared" si="13"/>
        <v>0</v>
      </c>
      <c r="Z19" s="75">
        <f t="shared" si="14"/>
        <v>0</v>
      </c>
      <c r="AA19" s="75">
        <f t="shared" si="15"/>
        <v>0</v>
      </c>
      <c r="AB19" s="76">
        <f t="shared" si="1"/>
        <v>0</v>
      </c>
      <c r="AC19" s="77">
        <f t="shared" si="16"/>
        <v>0</v>
      </c>
      <c r="AD19" s="81">
        <f t="shared" si="17"/>
        <v>0</v>
      </c>
      <c r="AE19" s="78"/>
    </row>
    <row r="20" spans="1:31" ht="15.75" x14ac:dyDescent="0.25">
      <c r="A20" s="54"/>
      <c r="B20" s="55"/>
      <c r="C20" s="55"/>
      <c r="D20" s="57"/>
      <c r="E20" s="57"/>
      <c r="F20" s="58"/>
      <c r="G20" s="58"/>
      <c r="H20" s="59"/>
      <c r="I20" s="59"/>
      <c r="J20" s="69">
        <f t="shared" si="2"/>
        <v>0</v>
      </c>
      <c r="K20" s="70" t="str">
        <f t="shared" si="3"/>
        <v/>
      </c>
      <c r="L20" s="100" t="str">
        <f t="shared" si="4"/>
        <v/>
      </c>
      <c r="M20" s="60"/>
      <c r="N20" s="61" t="s">
        <v>20</v>
      </c>
      <c r="O20" s="198"/>
      <c r="P20" s="71">
        <f t="shared" si="5"/>
        <v>0</v>
      </c>
      <c r="Q20" s="72">
        <f t="shared" si="6"/>
        <v>0</v>
      </c>
      <c r="R20" s="72">
        <f t="shared" si="7"/>
        <v>0</v>
      </c>
      <c r="S20" s="72">
        <f t="shared" si="8"/>
        <v>0</v>
      </c>
      <c r="T20" s="73">
        <f t="shared" si="9"/>
        <v>0</v>
      </c>
      <c r="U20" s="74">
        <f t="shared" si="0"/>
        <v>0</v>
      </c>
      <c r="V20" s="75">
        <f t="shared" si="10"/>
        <v>0</v>
      </c>
      <c r="W20" s="62">
        <f t="shared" si="11"/>
        <v>0</v>
      </c>
      <c r="X20" s="75">
        <f t="shared" si="12"/>
        <v>0</v>
      </c>
      <c r="Y20" s="76">
        <f t="shared" si="13"/>
        <v>0</v>
      </c>
      <c r="Z20" s="75">
        <f t="shared" si="14"/>
        <v>0</v>
      </c>
      <c r="AA20" s="75">
        <f t="shared" si="15"/>
        <v>0</v>
      </c>
      <c r="AB20" s="76">
        <f t="shared" si="1"/>
        <v>0</v>
      </c>
      <c r="AC20" s="77">
        <f t="shared" si="16"/>
        <v>0</v>
      </c>
      <c r="AD20" s="81">
        <f t="shared" si="17"/>
        <v>0</v>
      </c>
      <c r="AE20" s="78"/>
    </row>
    <row r="21" spans="1:31" ht="15.75" x14ac:dyDescent="0.25">
      <c r="A21" s="54"/>
      <c r="B21" s="55"/>
      <c r="C21" s="55"/>
      <c r="D21" s="57"/>
      <c r="E21" s="57"/>
      <c r="F21" s="58"/>
      <c r="G21" s="58"/>
      <c r="H21" s="59"/>
      <c r="I21" s="59"/>
      <c r="J21" s="69">
        <f t="shared" si="2"/>
        <v>0</v>
      </c>
      <c r="K21" s="70" t="str">
        <f t="shared" si="3"/>
        <v/>
      </c>
      <c r="L21" s="100" t="str">
        <f t="shared" si="4"/>
        <v/>
      </c>
      <c r="M21" s="60"/>
      <c r="N21" s="61" t="s">
        <v>20</v>
      </c>
      <c r="O21" s="198"/>
      <c r="P21" s="71">
        <f t="shared" si="5"/>
        <v>0</v>
      </c>
      <c r="Q21" s="72">
        <f t="shared" si="6"/>
        <v>0</v>
      </c>
      <c r="R21" s="72">
        <f t="shared" si="7"/>
        <v>0</v>
      </c>
      <c r="S21" s="72">
        <f t="shared" si="8"/>
        <v>0</v>
      </c>
      <c r="T21" s="73">
        <f t="shared" si="9"/>
        <v>0</v>
      </c>
      <c r="U21" s="74">
        <f t="shared" si="0"/>
        <v>0</v>
      </c>
      <c r="V21" s="75">
        <f t="shared" si="10"/>
        <v>0</v>
      </c>
      <c r="W21" s="62">
        <f t="shared" si="11"/>
        <v>0</v>
      </c>
      <c r="X21" s="75">
        <f t="shared" si="12"/>
        <v>0</v>
      </c>
      <c r="Y21" s="76">
        <f t="shared" si="13"/>
        <v>0</v>
      </c>
      <c r="Z21" s="75">
        <f t="shared" si="14"/>
        <v>0</v>
      </c>
      <c r="AA21" s="75">
        <f t="shared" si="15"/>
        <v>0</v>
      </c>
      <c r="AB21" s="76">
        <f t="shared" si="1"/>
        <v>0</v>
      </c>
      <c r="AC21" s="77">
        <f t="shared" si="16"/>
        <v>0</v>
      </c>
      <c r="AD21" s="81">
        <f t="shared" si="17"/>
        <v>0</v>
      </c>
      <c r="AE21" s="78"/>
    </row>
    <row r="22" spans="1:31" ht="15.75" x14ac:dyDescent="0.25">
      <c r="A22" s="54"/>
      <c r="B22" s="55"/>
      <c r="C22" s="55"/>
      <c r="D22" s="57"/>
      <c r="E22" s="57"/>
      <c r="F22" s="58"/>
      <c r="G22" s="58"/>
      <c r="H22" s="59"/>
      <c r="I22" s="59"/>
      <c r="J22" s="69">
        <f t="shared" si="2"/>
        <v>0</v>
      </c>
      <c r="K22" s="70" t="str">
        <f t="shared" si="3"/>
        <v/>
      </c>
      <c r="L22" s="100" t="str">
        <f t="shared" si="4"/>
        <v/>
      </c>
      <c r="M22" s="60"/>
      <c r="N22" s="61" t="s">
        <v>20</v>
      </c>
      <c r="O22" s="198"/>
      <c r="P22" s="71">
        <f t="shared" si="5"/>
        <v>0</v>
      </c>
      <c r="Q22" s="72">
        <f t="shared" si="6"/>
        <v>0</v>
      </c>
      <c r="R22" s="72">
        <f t="shared" si="7"/>
        <v>0</v>
      </c>
      <c r="S22" s="72">
        <f t="shared" si="8"/>
        <v>0</v>
      </c>
      <c r="T22" s="73">
        <f t="shared" si="9"/>
        <v>0</v>
      </c>
      <c r="U22" s="74">
        <f t="shared" si="0"/>
        <v>0</v>
      </c>
      <c r="V22" s="75">
        <f t="shared" si="10"/>
        <v>0</v>
      </c>
      <c r="W22" s="62">
        <f t="shared" si="11"/>
        <v>0</v>
      </c>
      <c r="X22" s="75">
        <f t="shared" si="12"/>
        <v>0</v>
      </c>
      <c r="Y22" s="76">
        <f t="shared" si="13"/>
        <v>0</v>
      </c>
      <c r="Z22" s="75">
        <f t="shared" si="14"/>
        <v>0</v>
      </c>
      <c r="AA22" s="75">
        <f t="shared" si="15"/>
        <v>0</v>
      </c>
      <c r="AB22" s="76">
        <f t="shared" si="1"/>
        <v>0</v>
      </c>
      <c r="AC22" s="77">
        <f t="shared" si="16"/>
        <v>0</v>
      </c>
      <c r="AD22" s="81">
        <f t="shared" si="17"/>
        <v>0</v>
      </c>
      <c r="AE22" s="78"/>
    </row>
    <row r="23" spans="1:31" ht="15.75" x14ac:dyDescent="0.25">
      <c r="A23" s="54"/>
      <c r="B23" s="55"/>
      <c r="C23" s="55"/>
      <c r="D23" s="57"/>
      <c r="E23" s="57"/>
      <c r="F23" s="58"/>
      <c r="G23" s="58"/>
      <c r="H23" s="59"/>
      <c r="I23" s="59"/>
      <c r="J23" s="69">
        <f t="shared" si="2"/>
        <v>0</v>
      </c>
      <c r="K23" s="70" t="str">
        <f t="shared" si="3"/>
        <v/>
      </c>
      <c r="L23" s="100" t="str">
        <f t="shared" si="4"/>
        <v/>
      </c>
      <c r="M23" s="60"/>
      <c r="N23" s="61" t="s">
        <v>20</v>
      </c>
      <c r="O23" s="198"/>
      <c r="P23" s="71">
        <f t="shared" si="5"/>
        <v>0</v>
      </c>
      <c r="Q23" s="72">
        <f t="shared" si="6"/>
        <v>0</v>
      </c>
      <c r="R23" s="72">
        <f t="shared" si="7"/>
        <v>0</v>
      </c>
      <c r="S23" s="72">
        <f t="shared" si="8"/>
        <v>0</v>
      </c>
      <c r="T23" s="73">
        <f t="shared" si="9"/>
        <v>0</v>
      </c>
      <c r="U23" s="74">
        <f t="shared" si="0"/>
        <v>0</v>
      </c>
      <c r="V23" s="75">
        <f t="shared" si="10"/>
        <v>0</v>
      </c>
      <c r="W23" s="62">
        <f t="shared" si="11"/>
        <v>0</v>
      </c>
      <c r="X23" s="75">
        <f t="shared" si="12"/>
        <v>0</v>
      </c>
      <c r="Y23" s="76">
        <f t="shared" si="13"/>
        <v>0</v>
      </c>
      <c r="Z23" s="75">
        <f t="shared" si="14"/>
        <v>0</v>
      </c>
      <c r="AA23" s="75">
        <f t="shared" si="15"/>
        <v>0</v>
      </c>
      <c r="AB23" s="76">
        <f t="shared" si="1"/>
        <v>0</v>
      </c>
      <c r="AC23" s="77">
        <f t="shared" si="16"/>
        <v>0</v>
      </c>
      <c r="AD23" s="81">
        <f t="shared" si="17"/>
        <v>0</v>
      </c>
      <c r="AE23" s="78"/>
    </row>
    <row r="24" spans="1:31" ht="15.75" x14ac:dyDescent="0.25">
      <c r="A24" s="54"/>
      <c r="B24" s="55"/>
      <c r="C24" s="55"/>
      <c r="D24" s="57"/>
      <c r="E24" s="57"/>
      <c r="F24" s="58"/>
      <c r="G24" s="58"/>
      <c r="H24" s="59"/>
      <c r="I24" s="59"/>
      <c r="J24" s="69">
        <f t="shared" si="2"/>
        <v>0</v>
      </c>
      <c r="K24" s="70" t="str">
        <f t="shared" si="3"/>
        <v/>
      </c>
      <c r="L24" s="100" t="str">
        <f t="shared" si="4"/>
        <v/>
      </c>
      <c r="M24" s="60"/>
      <c r="N24" s="61" t="s">
        <v>20</v>
      </c>
      <c r="O24" s="198"/>
      <c r="P24" s="71">
        <f t="shared" si="5"/>
        <v>0</v>
      </c>
      <c r="Q24" s="72">
        <f t="shared" si="6"/>
        <v>0</v>
      </c>
      <c r="R24" s="72">
        <f t="shared" si="7"/>
        <v>0</v>
      </c>
      <c r="S24" s="72">
        <f t="shared" si="8"/>
        <v>0</v>
      </c>
      <c r="T24" s="73">
        <f t="shared" si="9"/>
        <v>0</v>
      </c>
      <c r="U24" s="74">
        <f t="shared" si="0"/>
        <v>0</v>
      </c>
      <c r="V24" s="75">
        <f t="shared" si="10"/>
        <v>0</v>
      </c>
      <c r="W24" s="62">
        <f t="shared" si="11"/>
        <v>0</v>
      </c>
      <c r="X24" s="75">
        <f t="shared" si="12"/>
        <v>0</v>
      </c>
      <c r="Y24" s="76">
        <f t="shared" si="13"/>
        <v>0</v>
      </c>
      <c r="Z24" s="75">
        <f t="shared" si="14"/>
        <v>0</v>
      </c>
      <c r="AA24" s="75">
        <f t="shared" si="15"/>
        <v>0</v>
      </c>
      <c r="AB24" s="76">
        <f t="shared" si="1"/>
        <v>0</v>
      </c>
      <c r="AC24" s="77">
        <f t="shared" si="16"/>
        <v>0</v>
      </c>
      <c r="AD24" s="81">
        <f t="shared" si="17"/>
        <v>0</v>
      </c>
      <c r="AE24" s="78"/>
    </row>
    <row r="25" spans="1:31" ht="15.75" x14ac:dyDescent="0.25">
      <c r="A25" s="54"/>
      <c r="B25" s="55"/>
      <c r="C25" s="55"/>
      <c r="D25" s="57"/>
      <c r="E25" s="57"/>
      <c r="F25" s="58"/>
      <c r="G25" s="58"/>
      <c r="H25" s="59"/>
      <c r="I25" s="59"/>
      <c r="J25" s="69">
        <f t="shared" si="2"/>
        <v>0</v>
      </c>
      <c r="K25" s="70" t="str">
        <f t="shared" si="3"/>
        <v/>
      </c>
      <c r="L25" s="100" t="str">
        <f t="shared" si="4"/>
        <v/>
      </c>
      <c r="M25" s="60"/>
      <c r="N25" s="61" t="s">
        <v>20</v>
      </c>
      <c r="O25" s="198"/>
      <c r="P25" s="71">
        <f t="shared" si="5"/>
        <v>0</v>
      </c>
      <c r="Q25" s="72">
        <f t="shared" si="6"/>
        <v>0</v>
      </c>
      <c r="R25" s="72">
        <f t="shared" si="7"/>
        <v>0</v>
      </c>
      <c r="S25" s="72">
        <f t="shared" si="8"/>
        <v>0</v>
      </c>
      <c r="T25" s="73">
        <f t="shared" si="9"/>
        <v>0</v>
      </c>
      <c r="U25" s="74">
        <f t="shared" si="0"/>
        <v>0</v>
      </c>
      <c r="V25" s="75">
        <f t="shared" si="10"/>
        <v>0</v>
      </c>
      <c r="W25" s="62">
        <f t="shared" si="11"/>
        <v>0</v>
      </c>
      <c r="X25" s="75">
        <f t="shared" si="12"/>
        <v>0</v>
      </c>
      <c r="Y25" s="76">
        <f t="shared" si="13"/>
        <v>0</v>
      </c>
      <c r="Z25" s="75">
        <f t="shared" si="14"/>
        <v>0</v>
      </c>
      <c r="AA25" s="75">
        <f t="shared" si="15"/>
        <v>0</v>
      </c>
      <c r="AB25" s="76">
        <f t="shared" si="1"/>
        <v>0</v>
      </c>
      <c r="AC25" s="77">
        <f t="shared" si="16"/>
        <v>0</v>
      </c>
      <c r="AD25" s="81">
        <f t="shared" si="17"/>
        <v>0</v>
      </c>
      <c r="AE25" s="78"/>
    </row>
    <row r="26" spans="1:31" ht="15.75" x14ac:dyDescent="0.25">
      <c r="A26" s="54"/>
      <c r="B26" s="55"/>
      <c r="C26" s="55"/>
      <c r="D26" s="57"/>
      <c r="E26" s="57"/>
      <c r="F26" s="58"/>
      <c r="G26" s="58"/>
      <c r="H26" s="59"/>
      <c r="I26" s="59"/>
      <c r="J26" s="69">
        <f t="shared" si="2"/>
        <v>0</v>
      </c>
      <c r="K26" s="70" t="str">
        <f t="shared" si="3"/>
        <v/>
      </c>
      <c r="L26" s="100" t="str">
        <f t="shared" si="4"/>
        <v/>
      </c>
      <c r="M26" s="60"/>
      <c r="N26" s="61" t="s">
        <v>20</v>
      </c>
      <c r="O26" s="198"/>
      <c r="P26" s="71">
        <f t="shared" si="5"/>
        <v>0</v>
      </c>
      <c r="Q26" s="72">
        <f t="shared" si="6"/>
        <v>0</v>
      </c>
      <c r="R26" s="72">
        <f t="shared" si="7"/>
        <v>0</v>
      </c>
      <c r="S26" s="72">
        <f t="shared" si="8"/>
        <v>0</v>
      </c>
      <c r="T26" s="73">
        <f t="shared" si="9"/>
        <v>0</v>
      </c>
      <c r="U26" s="74">
        <f t="shared" si="0"/>
        <v>0</v>
      </c>
      <c r="V26" s="75">
        <f t="shared" si="10"/>
        <v>0</v>
      </c>
      <c r="W26" s="62">
        <f t="shared" si="11"/>
        <v>0</v>
      </c>
      <c r="X26" s="75">
        <f t="shared" si="12"/>
        <v>0</v>
      </c>
      <c r="Y26" s="76">
        <f t="shared" si="13"/>
        <v>0</v>
      </c>
      <c r="Z26" s="75">
        <f t="shared" si="14"/>
        <v>0</v>
      </c>
      <c r="AA26" s="75">
        <f t="shared" si="15"/>
        <v>0</v>
      </c>
      <c r="AB26" s="76">
        <f t="shared" si="1"/>
        <v>0</v>
      </c>
      <c r="AC26" s="77">
        <f t="shared" si="16"/>
        <v>0</v>
      </c>
      <c r="AD26" s="81">
        <f t="shared" si="17"/>
        <v>0</v>
      </c>
      <c r="AE26" s="78"/>
    </row>
    <row r="27" spans="1:31" ht="15.75" x14ac:dyDescent="0.25">
      <c r="A27" s="54"/>
      <c r="B27" s="55"/>
      <c r="C27" s="55"/>
      <c r="D27" s="57"/>
      <c r="E27" s="57"/>
      <c r="F27" s="58"/>
      <c r="G27" s="58"/>
      <c r="H27" s="59"/>
      <c r="I27" s="59"/>
      <c r="J27" s="69">
        <f t="shared" si="2"/>
        <v>0</v>
      </c>
      <c r="K27" s="70" t="str">
        <f t="shared" si="3"/>
        <v/>
      </c>
      <c r="L27" s="100" t="str">
        <f t="shared" si="4"/>
        <v/>
      </c>
      <c r="M27" s="60"/>
      <c r="N27" s="61" t="s">
        <v>20</v>
      </c>
      <c r="O27" s="198"/>
      <c r="P27" s="71">
        <f t="shared" si="5"/>
        <v>0</v>
      </c>
      <c r="Q27" s="72">
        <f t="shared" si="6"/>
        <v>0</v>
      </c>
      <c r="R27" s="72">
        <f t="shared" si="7"/>
        <v>0</v>
      </c>
      <c r="S27" s="72">
        <f t="shared" si="8"/>
        <v>0</v>
      </c>
      <c r="T27" s="73">
        <f t="shared" si="9"/>
        <v>0</v>
      </c>
      <c r="U27" s="74">
        <f t="shared" si="0"/>
        <v>0</v>
      </c>
      <c r="V27" s="75">
        <f t="shared" si="10"/>
        <v>0</v>
      </c>
      <c r="W27" s="62">
        <f t="shared" si="11"/>
        <v>0</v>
      </c>
      <c r="X27" s="75">
        <f t="shared" si="12"/>
        <v>0</v>
      </c>
      <c r="Y27" s="76">
        <f t="shared" si="13"/>
        <v>0</v>
      </c>
      <c r="Z27" s="75">
        <f t="shared" si="14"/>
        <v>0</v>
      </c>
      <c r="AA27" s="75">
        <f t="shared" si="15"/>
        <v>0</v>
      </c>
      <c r="AB27" s="76">
        <f t="shared" si="1"/>
        <v>0</v>
      </c>
      <c r="AC27" s="77">
        <f t="shared" si="16"/>
        <v>0</v>
      </c>
      <c r="AD27" s="81">
        <f t="shared" si="17"/>
        <v>0</v>
      </c>
      <c r="AE27" s="78"/>
    </row>
    <row r="28" spans="1:31" ht="15.75" x14ac:dyDescent="0.25">
      <c r="A28" s="54"/>
      <c r="B28" s="55"/>
      <c r="C28" s="55"/>
      <c r="D28" s="57"/>
      <c r="E28" s="57"/>
      <c r="F28" s="58"/>
      <c r="G28" s="58"/>
      <c r="H28" s="59"/>
      <c r="I28" s="59"/>
      <c r="J28" s="69">
        <f t="shared" si="2"/>
        <v>0</v>
      </c>
      <c r="K28" s="70" t="str">
        <f t="shared" si="3"/>
        <v/>
      </c>
      <c r="L28" s="100" t="str">
        <f t="shared" si="4"/>
        <v/>
      </c>
      <c r="M28" s="60"/>
      <c r="N28" s="61" t="s">
        <v>20</v>
      </c>
      <c r="O28" s="198"/>
      <c r="P28" s="71">
        <f t="shared" si="5"/>
        <v>0</v>
      </c>
      <c r="Q28" s="72">
        <f t="shared" si="6"/>
        <v>0</v>
      </c>
      <c r="R28" s="72">
        <f t="shared" si="7"/>
        <v>0</v>
      </c>
      <c r="S28" s="72">
        <f t="shared" si="8"/>
        <v>0</v>
      </c>
      <c r="T28" s="73">
        <f t="shared" si="9"/>
        <v>0</v>
      </c>
      <c r="U28" s="74">
        <f t="shared" si="0"/>
        <v>0</v>
      </c>
      <c r="V28" s="75">
        <f t="shared" si="10"/>
        <v>0</v>
      </c>
      <c r="W28" s="62">
        <f t="shared" si="11"/>
        <v>0</v>
      </c>
      <c r="X28" s="75">
        <f t="shared" si="12"/>
        <v>0</v>
      </c>
      <c r="Y28" s="76">
        <f t="shared" si="13"/>
        <v>0</v>
      </c>
      <c r="Z28" s="75">
        <f t="shared" si="14"/>
        <v>0</v>
      </c>
      <c r="AA28" s="75">
        <f t="shared" si="15"/>
        <v>0</v>
      </c>
      <c r="AB28" s="76">
        <f t="shared" si="1"/>
        <v>0</v>
      </c>
      <c r="AC28" s="77">
        <f t="shared" si="16"/>
        <v>0</v>
      </c>
      <c r="AD28" s="81">
        <f t="shared" si="17"/>
        <v>0</v>
      </c>
      <c r="AE28" s="78"/>
    </row>
    <row r="29" spans="1:31" ht="15.75" x14ac:dyDescent="0.25">
      <c r="A29" s="54"/>
      <c r="B29" s="55"/>
      <c r="C29" s="55"/>
      <c r="D29" s="57"/>
      <c r="E29" s="57"/>
      <c r="F29" s="58"/>
      <c r="G29" s="58"/>
      <c r="H29" s="59"/>
      <c r="I29" s="59"/>
      <c r="J29" s="69">
        <f t="shared" si="2"/>
        <v>0</v>
      </c>
      <c r="K29" s="70" t="str">
        <f t="shared" si="3"/>
        <v/>
      </c>
      <c r="L29" s="100" t="str">
        <f t="shared" si="4"/>
        <v/>
      </c>
      <c r="M29" s="60"/>
      <c r="N29" s="61" t="s">
        <v>20</v>
      </c>
      <c r="O29" s="198"/>
      <c r="P29" s="71">
        <f t="shared" si="5"/>
        <v>0</v>
      </c>
      <c r="Q29" s="72">
        <f t="shared" si="6"/>
        <v>0</v>
      </c>
      <c r="R29" s="72">
        <f t="shared" si="7"/>
        <v>0</v>
      </c>
      <c r="S29" s="72">
        <f t="shared" si="8"/>
        <v>0</v>
      </c>
      <c r="T29" s="73">
        <f t="shared" si="9"/>
        <v>0</v>
      </c>
      <c r="U29" s="74">
        <f t="shared" si="0"/>
        <v>0</v>
      </c>
      <c r="V29" s="75">
        <f t="shared" si="10"/>
        <v>0</v>
      </c>
      <c r="W29" s="62">
        <f t="shared" si="11"/>
        <v>0</v>
      </c>
      <c r="X29" s="75">
        <f t="shared" si="12"/>
        <v>0</v>
      </c>
      <c r="Y29" s="76">
        <f t="shared" si="13"/>
        <v>0</v>
      </c>
      <c r="Z29" s="75">
        <f t="shared" si="14"/>
        <v>0</v>
      </c>
      <c r="AA29" s="75">
        <f t="shared" si="15"/>
        <v>0</v>
      </c>
      <c r="AB29" s="76">
        <f t="shared" si="1"/>
        <v>0</v>
      </c>
      <c r="AC29" s="77">
        <f t="shared" si="16"/>
        <v>0</v>
      </c>
      <c r="AD29" s="81">
        <f t="shared" si="17"/>
        <v>0</v>
      </c>
      <c r="AE29" s="78"/>
    </row>
    <row r="30" spans="1:31" ht="15.75" x14ac:dyDescent="0.25">
      <c r="A30" s="54"/>
      <c r="B30" s="55"/>
      <c r="C30" s="55"/>
      <c r="D30" s="57"/>
      <c r="E30" s="57"/>
      <c r="F30" s="58"/>
      <c r="G30" s="58"/>
      <c r="H30" s="59"/>
      <c r="I30" s="59"/>
      <c r="J30" s="69">
        <f t="shared" si="2"/>
        <v>0</v>
      </c>
      <c r="K30" s="70" t="str">
        <f t="shared" si="3"/>
        <v/>
      </c>
      <c r="L30" s="100" t="str">
        <f t="shared" si="4"/>
        <v/>
      </c>
      <c r="M30" s="60"/>
      <c r="N30" s="61" t="s">
        <v>20</v>
      </c>
      <c r="O30" s="198"/>
      <c r="P30" s="71">
        <f t="shared" si="5"/>
        <v>0</v>
      </c>
      <c r="Q30" s="72">
        <f t="shared" si="6"/>
        <v>0</v>
      </c>
      <c r="R30" s="72">
        <f t="shared" si="7"/>
        <v>0</v>
      </c>
      <c r="S30" s="72">
        <f t="shared" si="8"/>
        <v>0</v>
      </c>
      <c r="T30" s="73">
        <f t="shared" si="9"/>
        <v>0</v>
      </c>
      <c r="U30" s="74">
        <f t="shared" si="0"/>
        <v>0</v>
      </c>
      <c r="V30" s="75">
        <f t="shared" si="10"/>
        <v>0</v>
      </c>
      <c r="W30" s="62">
        <f t="shared" si="11"/>
        <v>0</v>
      </c>
      <c r="X30" s="75">
        <f t="shared" si="12"/>
        <v>0</v>
      </c>
      <c r="Y30" s="76">
        <f t="shared" si="13"/>
        <v>0</v>
      </c>
      <c r="Z30" s="75">
        <f t="shared" si="14"/>
        <v>0</v>
      </c>
      <c r="AA30" s="75">
        <f t="shared" si="15"/>
        <v>0</v>
      </c>
      <c r="AB30" s="76">
        <f t="shared" si="1"/>
        <v>0</v>
      </c>
      <c r="AC30" s="77">
        <f t="shared" si="16"/>
        <v>0</v>
      </c>
      <c r="AD30" s="81">
        <f t="shared" si="17"/>
        <v>0</v>
      </c>
      <c r="AE30" s="78"/>
    </row>
    <row r="31" spans="1:31" ht="15.75" x14ac:dyDescent="0.25">
      <c r="A31" s="54"/>
      <c r="B31" s="55"/>
      <c r="C31" s="55"/>
      <c r="D31" s="57"/>
      <c r="E31" s="57"/>
      <c r="F31" s="58"/>
      <c r="G31" s="58"/>
      <c r="H31" s="59"/>
      <c r="I31" s="59"/>
      <c r="J31" s="69">
        <f t="shared" si="2"/>
        <v>0</v>
      </c>
      <c r="K31" s="70" t="str">
        <f t="shared" si="3"/>
        <v/>
      </c>
      <c r="L31" s="100" t="str">
        <f t="shared" si="4"/>
        <v/>
      </c>
      <c r="M31" s="60"/>
      <c r="N31" s="61" t="s">
        <v>20</v>
      </c>
      <c r="O31" s="198"/>
      <c r="P31" s="71">
        <f t="shared" si="5"/>
        <v>0</v>
      </c>
      <c r="Q31" s="72">
        <f t="shared" si="6"/>
        <v>0</v>
      </c>
      <c r="R31" s="72">
        <f t="shared" si="7"/>
        <v>0</v>
      </c>
      <c r="S31" s="72">
        <f t="shared" si="8"/>
        <v>0</v>
      </c>
      <c r="T31" s="73">
        <f t="shared" si="9"/>
        <v>0</v>
      </c>
      <c r="U31" s="74">
        <f t="shared" si="0"/>
        <v>0</v>
      </c>
      <c r="V31" s="75">
        <f t="shared" si="10"/>
        <v>0</v>
      </c>
      <c r="W31" s="62">
        <f t="shared" si="11"/>
        <v>0</v>
      </c>
      <c r="X31" s="75">
        <f t="shared" si="12"/>
        <v>0</v>
      </c>
      <c r="Y31" s="76">
        <f t="shared" si="13"/>
        <v>0</v>
      </c>
      <c r="Z31" s="75">
        <f t="shared" si="14"/>
        <v>0</v>
      </c>
      <c r="AA31" s="75">
        <f t="shared" si="15"/>
        <v>0</v>
      </c>
      <c r="AB31" s="76">
        <f t="shared" si="1"/>
        <v>0</v>
      </c>
      <c r="AC31" s="77">
        <f t="shared" si="16"/>
        <v>0</v>
      </c>
      <c r="AD31" s="81">
        <f t="shared" si="17"/>
        <v>0</v>
      </c>
      <c r="AE31" s="78"/>
    </row>
    <row r="32" spans="1:31" ht="15.75" x14ac:dyDescent="0.25">
      <c r="A32" s="54"/>
      <c r="B32" s="55"/>
      <c r="C32" s="55"/>
      <c r="D32" s="57"/>
      <c r="E32" s="57"/>
      <c r="F32" s="58"/>
      <c r="G32" s="58"/>
      <c r="H32" s="59"/>
      <c r="I32" s="59"/>
      <c r="J32" s="69">
        <f t="shared" si="2"/>
        <v>0</v>
      </c>
      <c r="K32" s="70" t="str">
        <f t="shared" si="3"/>
        <v/>
      </c>
      <c r="L32" s="100" t="str">
        <f t="shared" si="4"/>
        <v/>
      </c>
      <c r="M32" s="60"/>
      <c r="N32" s="61" t="s">
        <v>20</v>
      </c>
      <c r="O32" s="198"/>
      <c r="P32" s="71">
        <f t="shared" si="5"/>
        <v>0</v>
      </c>
      <c r="Q32" s="72">
        <f t="shared" si="6"/>
        <v>0</v>
      </c>
      <c r="R32" s="72">
        <f t="shared" si="7"/>
        <v>0</v>
      </c>
      <c r="S32" s="72">
        <f t="shared" si="8"/>
        <v>0</v>
      </c>
      <c r="T32" s="73">
        <f t="shared" si="9"/>
        <v>0</v>
      </c>
      <c r="U32" s="74">
        <f t="shared" si="0"/>
        <v>0</v>
      </c>
      <c r="V32" s="75">
        <f t="shared" si="10"/>
        <v>0</v>
      </c>
      <c r="W32" s="62">
        <f t="shared" si="11"/>
        <v>0</v>
      </c>
      <c r="X32" s="75">
        <f t="shared" si="12"/>
        <v>0</v>
      </c>
      <c r="Y32" s="76">
        <f t="shared" si="13"/>
        <v>0</v>
      </c>
      <c r="Z32" s="75">
        <f t="shared" si="14"/>
        <v>0</v>
      </c>
      <c r="AA32" s="75">
        <f t="shared" si="15"/>
        <v>0</v>
      </c>
      <c r="AB32" s="76">
        <f t="shared" si="1"/>
        <v>0</v>
      </c>
      <c r="AC32" s="77">
        <f t="shared" si="16"/>
        <v>0</v>
      </c>
      <c r="AD32" s="81">
        <f t="shared" si="17"/>
        <v>0</v>
      </c>
      <c r="AE32" s="78"/>
    </row>
    <row r="33" spans="1:31" ht="15.75" x14ac:dyDescent="0.25">
      <c r="A33" s="54"/>
      <c r="B33" s="55"/>
      <c r="C33" s="55"/>
      <c r="D33" s="57"/>
      <c r="E33" s="57"/>
      <c r="F33" s="58"/>
      <c r="G33" s="58"/>
      <c r="H33" s="59"/>
      <c r="I33" s="59"/>
      <c r="J33" s="69">
        <f t="shared" si="2"/>
        <v>0</v>
      </c>
      <c r="K33" s="70" t="str">
        <f t="shared" si="3"/>
        <v/>
      </c>
      <c r="L33" s="100" t="str">
        <f t="shared" si="4"/>
        <v/>
      </c>
      <c r="M33" s="60"/>
      <c r="N33" s="61" t="s">
        <v>20</v>
      </c>
      <c r="O33" s="198"/>
      <c r="P33" s="71">
        <f t="shared" si="5"/>
        <v>0</v>
      </c>
      <c r="Q33" s="72">
        <f t="shared" si="6"/>
        <v>0</v>
      </c>
      <c r="R33" s="72">
        <f t="shared" si="7"/>
        <v>0</v>
      </c>
      <c r="S33" s="72">
        <f t="shared" si="8"/>
        <v>0</v>
      </c>
      <c r="T33" s="73">
        <f t="shared" si="9"/>
        <v>0</v>
      </c>
      <c r="U33" s="74">
        <f t="shared" si="0"/>
        <v>0</v>
      </c>
      <c r="V33" s="75">
        <f t="shared" si="10"/>
        <v>0</v>
      </c>
      <c r="W33" s="62">
        <f t="shared" si="11"/>
        <v>0</v>
      </c>
      <c r="X33" s="75">
        <f t="shared" si="12"/>
        <v>0</v>
      </c>
      <c r="Y33" s="76">
        <f t="shared" si="13"/>
        <v>0</v>
      </c>
      <c r="Z33" s="75">
        <f t="shared" si="14"/>
        <v>0</v>
      </c>
      <c r="AA33" s="75">
        <f t="shared" si="15"/>
        <v>0</v>
      </c>
      <c r="AB33" s="76">
        <f t="shared" si="1"/>
        <v>0</v>
      </c>
      <c r="AC33" s="77">
        <f t="shared" si="16"/>
        <v>0</v>
      </c>
      <c r="AD33" s="81">
        <f t="shared" si="17"/>
        <v>0</v>
      </c>
      <c r="AE33" s="78"/>
    </row>
    <row r="34" spans="1:31" ht="15.75" x14ac:dyDescent="0.25">
      <c r="A34" s="54"/>
      <c r="B34" s="55"/>
      <c r="C34" s="55"/>
      <c r="D34" s="57"/>
      <c r="E34" s="57"/>
      <c r="F34" s="58"/>
      <c r="G34" s="58"/>
      <c r="H34" s="59"/>
      <c r="I34" s="59"/>
      <c r="J34" s="69">
        <f t="shared" si="2"/>
        <v>0</v>
      </c>
      <c r="K34" s="70" t="str">
        <f t="shared" si="3"/>
        <v/>
      </c>
      <c r="L34" s="100" t="str">
        <f t="shared" si="4"/>
        <v/>
      </c>
      <c r="M34" s="60"/>
      <c r="N34" s="61" t="s">
        <v>20</v>
      </c>
      <c r="O34" s="198"/>
      <c r="P34" s="71">
        <f t="shared" si="5"/>
        <v>0</v>
      </c>
      <c r="Q34" s="72">
        <f t="shared" si="6"/>
        <v>0</v>
      </c>
      <c r="R34" s="72">
        <f t="shared" si="7"/>
        <v>0</v>
      </c>
      <c r="S34" s="72">
        <f t="shared" si="8"/>
        <v>0</v>
      </c>
      <c r="T34" s="73">
        <f t="shared" si="9"/>
        <v>0</v>
      </c>
      <c r="U34" s="74">
        <f t="shared" si="0"/>
        <v>0</v>
      </c>
      <c r="V34" s="75">
        <f t="shared" si="10"/>
        <v>0</v>
      </c>
      <c r="W34" s="62">
        <f t="shared" si="11"/>
        <v>0</v>
      </c>
      <c r="X34" s="75">
        <f t="shared" si="12"/>
        <v>0</v>
      </c>
      <c r="Y34" s="76">
        <f t="shared" si="13"/>
        <v>0</v>
      </c>
      <c r="Z34" s="75">
        <f t="shared" si="14"/>
        <v>0</v>
      </c>
      <c r="AA34" s="75">
        <f t="shared" si="15"/>
        <v>0</v>
      </c>
      <c r="AB34" s="76">
        <f t="shared" si="1"/>
        <v>0</v>
      </c>
      <c r="AC34" s="77">
        <f t="shared" si="16"/>
        <v>0</v>
      </c>
      <c r="AD34" s="81">
        <f t="shared" si="17"/>
        <v>0</v>
      </c>
      <c r="AE34" s="78"/>
    </row>
    <row r="35" spans="1:31" ht="15.75" x14ac:dyDescent="0.25">
      <c r="A35" s="54"/>
      <c r="B35" s="55"/>
      <c r="C35" s="55"/>
      <c r="D35" s="57"/>
      <c r="E35" s="57"/>
      <c r="F35" s="58"/>
      <c r="G35" s="58"/>
      <c r="H35" s="59"/>
      <c r="I35" s="59"/>
      <c r="J35" s="69">
        <f t="shared" si="2"/>
        <v>0</v>
      </c>
      <c r="K35" s="70" t="str">
        <f t="shared" si="3"/>
        <v/>
      </c>
      <c r="L35" s="100" t="str">
        <f t="shared" si="4"/>
        <v/>
      </c>
      <c r="M35" s="60"/>
      <c r="N35" s="61" t="s">
        <v>20</v>
      </c>
      <c r="O35" s="198"/>
      <c r="P35" s="71">
        <f t="shared" si="5"/>
        <v>0</v>
      </c>
      <c r="Q35" s="72">
        <f t="shared" si="6"/>
        <v>0</v>
      </c>
      <c r="R35" s="72">
        <f t="shared" si="7"/>
        <v>0</v>
      </c>
      <c r="S35" s="72">
        <f t="shared" si="8"/>
        <v>0</v>
      </c>
      <c r="T35" s="73">
        <f t="shared" si="9"/>
        <v>0</v>
      </c>
      <c r="U35" s="74">
        <f t="shared" si="0"/>
        <v>0</v>
      </c>
      <c r="V35" s="75">
        <f t="shared" si="10"/>
        <v>0</v>
      </c>
      <c r="W35" s="62">
        <f t="shared" si="11"/>
        <v>0</v>
      </c>
      <c r="X35" s="75">
        <f t="shared" si="12"/>
        <v>0</v>
      </c>
      <c r="Y35" s="76">
        <f t="shared" si="13"/>
        <v>0</v>
      </c>
      <c r="Z35" s="75">
        <f t="shared" si="14"/>
        <v>0</v>
      </c>
      <c r="AA35" s="75">
        <f t="shared" si="15"/>
        <v>0</v>
      </c>
      <c r="AB35" s="76">
        <f t="shared" si="1"/>
        <v>0</v>
      </c>
      <c r="AC35" s="77">
        <f t="shared" si="16"/>
        <v>0</v>
      </c>
      <c r="AD35" s="81">
        <f t="shared" si="17"/>
        <v>0</v>
      </c>
      <c r="AE35" s="78"/>
    </row>
    <row r="36" spans="1:31" ht="15.75" x14ac:dyDescent="0.25">
      <c r="A36" s="54"/>
      <c r="B36" s="55"/>
      <c r="C36" s="55"/>
      <c r="D36" s="57"/>
      <c r="E36" s="57"/>
      <c r="F36" s="58"/>
      <c r="G36" s="58"/>
      <c r="H36" s="59"/>
      <c r="I36" s="59"/>
      <c r="J36" s="69">
        <f t="shared" si="2"/>
        <v>0</v>
      </c>
      <c r="K36" s="70" t="str">
        <f t="shared" si="3"/>
        <v/>
      </c>
      <c r="L36" s="100" t="str">
        <f t="shared" si="4"/>
        <v/>
      </c>
      <c r="M36" s="60"/>
      <c r="N36" s="61" t="s">
        <v>20</v>
      </c>
      <c r="O36" s="198"/>
      <c r="P36" s="71">
        <f t="shared" si="5"/>
        <v>0</v>
      </c>
      <c r="Q36" s="72">
        <f t="shared" si="6"/>
        <v>0</v>
      </c>
      <c r="R36" s="72">
        <f t="shared" si="7"/>
        <v>0</v>
      </c>
      <c r="S36" s="72">
        <f t="shared" si="8"/>
        <v>0</v>
      </c>
      <c r="T36" s="73">
        <f t="shared" si="9"/>
        <v>0</v>
      </c>
      <c r="U36" s="74">
        <f t="shared" si="0"/>
        <v>0</v>
      </c>
      <c r="V36" s="75">
        <f t="shared" si="10"/>
        <v>0</v>
      </c>
      <c r="W36" s="62">
        <f t="shared" si="11"/>
        <v>0</v>
      </c>
      <c r="X36" s="75">
        <f t="shared" si="12"/>
        <v>0</v>
      </c>
      <c r="Y36" s="76">
        <f t="shared" si="13"/>
        <v>0</v>
      </c>
      <c r="Z36" s="75">
        <f t="shared" si="14"/>
        <v>0</v>
      </c>
      <c r="AA36" s="75">
        <f t="shared" si="15"/>
        <v>0</v>
      </c>
      <c r="AB36" s="76">
        <f t="shared" si="1"/>
        <v>0</v>
      </c>
      <c r="AC36" s="77">
        <f t="shared" si="16"/>
        <v>0</v>
      </c>
      <c r="AD36" s="81">
        <f t="shared" si="17"/>
        <v>0</v>
      </c>
      <c r="AE36" s="78"/>
    </row>
    <row r="37" spans="1:31" ht="15.75" x14ac:dyDescent="0.25">
      <c r="A37" s="54"/>
      <c r="B37" s="55"/>
      <c r="C37" s="55"/>
      <c r="D37" s="57"/>
      <c r="E37" s="57"/>
      <c r="F37" s="58"/>
      <c r="G37" s="58"/>
      <c r="H37" s="59"/>
      <c r="I37" s="59"/>
      <c r="J37" s="69">
        <f t="shared" si="2"/>
        <v>0</v>
      </c>
      <c r="K37" s="70" t="str">
        <f t="shared" si="3"/>
        <v/>
      </c>
      <c r="L37" s="100" t="str">
        <f t="shared" si="4"/>
        <v/>
      </c>
      <c r="M37" s="60"/>
      <c r="N37" s="61" t="s">
        <v>20</v>
      </c>
      <c r="O37" s="198"/>
      <c r="P37" s="71">
        <f t="shared" si="5"/>
        <v>0</v>
      </c>
      <c r="Q37" s="72">
        <f t="shared" si="6"/>
        <v>0</v>
      </c>
      <c r="R37" s="72">
        <f t="shared" si="7"/>
        <v>0</v>
      </c>
      <c r="S37" s="72">
        <f t="shared" si="8"/>
        <v>0</v>
      </c>
      <c r="T37" s="73">
        <f t="shared" si="9"/>
        <v>0</v>
      </c>
      <c r="U37" s="74">
        <f t="shared" si="0"/>
        <v>0</v>
      </c>
      <c r="V37" s="75">
        <f t="shared" si="10"/>
        <v>0</v>
      </c>
      <c r="W37" s="62">
        <f t="shared" si="11"/>
        <v>0</v>
      </c>
      <c r="X37" s="75">
        <f t="shared" si="12"/>
        <v>0</v>
      </c>
      <c r="Y37" s="76">
        <f t="shared" si="13"/>
        <v>0</v>
      </c>
      <c r="Z37" s="75">
        <f t="shared" si="14"/>
        <v>0</v>
      </c>
      <c r="AA37" s="75">
        <f t="shared" si="15"/>
        <v>0</v>
      </c>
      <c r="AB37" s="76">
        <f t="shared" si="1"/>
        <v>0</v>
      </c>
      <c r="AC37" s="77">
        <f t="shared" si="16"/>
        <v>0</v>
      </c>
      <c r="AD37" s="81">
        <f t="shared" si="17"/>
        <v>0</v>
      </c>
      <c r="AE37" s="78"/>
    </row>
    <row r="38" spans="1:31" ht="15.75" x14ac:dyDescent="0.25">
      <c r="A38" s="54"/>
      <c r="B38" s="55"/>
      <c r="C38" s="55"/>
      <c r="D38" s="57"/>
      <c r="E38" s="57"/>
      <c r="F38" s="58"/>
      <c r="G38" s="58"/>
      <c r="H38" s="59"/>
      <c r="I38" s="59"/>
      <c r="J38" s="69">
        <f t="shared" si="2"/>
        <v>0</v>
      </c>
      <c r="K38" s="70" t="str">
        <f t="shared" si="3"/>
        <v/>
      </c>
      <c r="L38" s="100" t="str">
        <f t="shared" si="4"/>
        <v/>
      </c>
      <c r="M38" s="60"/>
      <c r="N38" s="61" t="s">
        <v>20</v>
      </c>
      <c r="O38" s="198"/>
      <c r="P38" s="71">
        <f t="shared" si="5"/>
        <v>0</v>
      </c>
      <c r="Q38" s="72">
        <f t="shared" si="6"/>
        <v>0</v>
      </c>
      <c r="R38" s="72">
        <f t="shared" si="7"/>
        <v>0</v>
      </c>
      <c r="S38" s="72">
        <f t="shared" si="8"/>
        <v>0</v>
      </c>
      <c r="T38" s="73">
        <f t="shared" si="9"/>
        <v>0</v>
      </c>
      <c r="U38" s="74">
        <f t="shared" si="0"/>
        <v>0</v>
      </c>
      <c r="V38" s="75">
        <f t="shared" si="10"/>
        <v>0</v>
      </c>
      <c r="W38" s="62">
        <f t="shared" si="11"/>
        <v>0</v>
      </c>
      <c r="X38" s="75">
        <f t="shared" si="12"/>
        <v>0</v>
      </c>
      <c r="Y38" s="76">
        <f t="shared" si="13"/>
        <v>0</v>
      </c>
      <c r="Z38" s="75">
        <f t="shared" si="14"/>
        <v>0</v>
      </c>
      <c r="AA38" s="75">
        <f t="shared" si="15"/>
        <v>0</v>
      </c>
      <c r="AB38" s="76">
        <f t="shared" si="1"/>
        <v>0</v>
      </c>
      <c r="AC38" s="77">
        <f t="shared" si="16"/>
        <v>0</v>
      </c>
      <c r="AD38" s="81">
        <f t="shared" si="17"/>
        <v>0</v>
      </c>
      <c r="AE38" s="78"/>
    </row>
    <row r="39" spans="1:31" ht="15.75" x14ac:dyDescent="0.25">
      <c r="A39" s="54"/>
      <c r="B39" s="55"/>
      <c r="C39" s="55"/>
      <c r="D39" s="57"/>
      <c r="E39" s="57"/>
      <c r="F39" s="58"/>
      <c r="G39" s="58"/>
      <c r="H39" s="59"/>
      <c r="I39" s="59"/>
      <c r="J39" s="69">
        <f t="shared" si="2"/>
        <v>0</v>
      </c>
      <c r="K39" s="70" t="str">
        <f t="shared" si="3"/>
        <v/>
      </c>
      <c r="L39" s="100" t="str">
        <f t="shared" si="4"/>
        <v/>
      </c>
      <c r="M39" s="60"/>
      <c r="N39" s="61" t="s">
        <v>20</v>
      </c>
      <c r="O39" s="198"/>
      <c r="P39" s="71">
        <f t="shared" si="5"/>
        <v>0</v>
      </c>
      <c r="Q39" s="72">
        <f t="shared" si="6"/>
        <v>0</v>
      </c>
      <c r="R39" s="72">
        <f t="shared" si="7"/>
        <v>0</v>
      </c>
      <c r="S39" s="72">
        <f t="shared" si="8"/>
        <v>0</v>
      </c>
      <c r="T39" s="73">
        <f t="shared" si="9"/>
        <v>0</v>
      </c>
      <c r="U39" s="74">
        <f t="shared" si="0"/>
        <v>0</v>
      </c>
      <c r="V39" s="75">
        <f t="shared" si="10"/>
        <v>0</v>
      </c>
      <c r="W39" s="62">
        <f t="shared" si="11"/>
        <v>0</v>
      </c>
      <c r="X39" s="75">
        <f t="shared" si="12"/>
        <v>0</v>
      </c>
      <c r="Y39" s="76">
        <f t="shared" si="13"/>
        <v>0</v>
      </c>
      <c r="Z39" s="75">
        <f t="shared" si="14"/>
        <v>0</v>
      </c>
      <c r="AA39" s="75">
        <f t="shared" si="15"/>
        <v>0</v>
      </c>
      <c r="AB39" s="76">
        <f t="shared" ref="AB39:AB70" si="18">IF(AND(O39&gt;0,I39&gt;0,Z39&lt;Q39),(ROUND(Q39-Z39,2)),0)</f>
        <v>0</v>
      </c>
      <c r="AC39" s="77">
        <f t="shared" si="16"/>
        <v>0</v>
      </c>
      <c r="AD39" s="81">
        <f t="shared" si="17"/>
        <v>0</v>
      </c>
      <c r="AE39" s="78"/>
    </row>
    <row r="40" spans="1:31" ht="15.75" x14ac:dyDescent="0.25">
      <c r="A40" s="54"/>
      <c r="B40" s="55"/>
      <c r="C40" s="55"/>
      <c r="D40" s="57"/>
      <c r="E40" s="57"/>
      <c r="F40" s="58"/>
      <c r="G40" s="58"/>
      <c r="H40" s="59"/>
      <c r="I40" s="59"/>
      <c r="J40" s="69">
        <f t="shared" si="2"/>
        <v>0</v>
      </c>
      <c r="K40" s="70" t="str">
        <f t="shared" si="3"/>
        <v/>
      </c>
      <c r="L40" s="100" t="str">
        <f t="shared" si="4"/>
        <v/>
      </c>
      <c r="M40" s="60"/>
      <c r="N40" s="61" t="s">
        <v>20</v>
      </c>
      <c r="O40" s="198"/>
      <c r="P40" s="71">
        <f t="shared" si="5"/>
        <v>0</v>
      </c>
      <c r="Q40" s="72">
        <f t="shared" si="6"/>
        <v>0</v>
      </c>
      <c r="R40" s="72">
        <f t="shared" si="7"/>
        <v>0</v>
      </c>
      <c r="S40" s="72">
        <f t="shared" si="8"/>
        <v>0</v>
      </c>
      <c r="T40" s="73">
        <f t="shared" si="9"/>
        <v>0</v>
      </c>
      <c r="U40" s="74">
        <f t="shared" si="0"/>
        <v>0</v>
      </c>
      <c r="V40" s="75">
        <f t="shared" si="10"/>
        <v>0</v>
      </c>
      <c r="W40" s="62">
        <f t="shared" si="11"/>
        <v>0</v>
      </c>
      <c r="X40" s="75">
        <f t="shared" si="12"/>
        <v>0</v>
      </c>
      <c r="Y40" s="76">
        <f t="shared" si="13"/>
        <v>0</v>
      </c>
      <c r="Z40" s="75">
        <f t="shared" si="14"/>
        <v>0</v>
      </c>
      <c r="AA40" s="75">
        <f t="shared" si="15"/>
        <v>0</v>
      </c>
      <c r="AB40" s="76">
        <f t="shared" si="18"/>
        <v>0</v>
      </c>
      <c r="AC40" s="77">
        <f t="shared" si="16"/>
        <v>0</v>
      </c>
      <c r="AD40" s="81">
        <f t="shared" si="17"/>
        <v>0</v>
      </c>
      <c r="AE40" s="78"/>
    </row>
    <row r="41" spans="1:31" ht="15.75" x14ac:dyDescent="0.25">
      <c r="A41" s="54"/>
      <c r="B41" s="55"/>
      <c r="C41" s="55"/>
      <c r="D41" s="57"/>
      <c r="E41" s="57"/>
      <c r="F41" s="58"/>
      <c r="G41" s="58"/>
      <c r="H41" s="59"/>
      <c r="I41" s="59"/>
      <c r="J41" s="69">
        <f t="shared" si="2"/>
        <v>0</v>
      </c>
      <c r="K41" s="70" t="str">
        <f t="shared" si="3"/>
        <v/>
      </c>
      <c r="L41" s="100" t="str">
        <f t="shared" si="4"/>
        <v/>
      </c>
      <c r="M41" s="60"/>
      <c r="N41" s="61" t="s">
        <v>20</v>
      </c>
      <c r="O41" s="198"/>
      <c r="P41" s="71">
        <f t="shared" si="5"/>
        <v>0</v>
      </c>
      <c r="Q41" s="72">
        <f t="shared" si="6"/>
        <v>0</v>
      </c>
      <c r="R41" s="72">
        <f t="shared" si="7"/>
        <v>0</v>
      </c>
      <c r="S41" s="72">
        <f t="shared" si="8"/>
        <v>0</v>
      </c>
      <c r="T41" s="73">
        <f t="shared" si="9"/>
        <v>0</v>
      </c>
      <c r="U41" s="74">
        <f t="shared" si="0"/>
        <v>0</v>
      </c>
      <c r="V41" s="75">
        <f t="shared" si="10"/>
        <v>0</v>
      </c>
      <c r="W41" s="62">
        <f t="shared" si="11"/>
        <v>0</v>
      </c>
      <c r="X41" s="75">
        <f t="shared" si="12"/>
        <v>0</v>
      </c>
      <c r="Y41" s="76">
        <f t="shared" si="13"/>
        <v>0</v>
      </c>
      <c r="Z41" s="75">
        <f t="shared" si="14"/>
        <v>0</v>
      </c>
      <c r="AA41" s="75">
        <f t="shared" si="15"/>
        <v>0</v>
      </c>
      <c r="AB41" s="76">
        <f t="shared" si="18"/>
        <v>0</v>
      </c>
      <c r="AC41" s="77">
        <f t="shared" si="16"/>
        <v>0</v>
      </c>
      <c r="AD41" s="81">
        <f t="shared" si="17"/>
        <v>0</v>
      </c>
      <c r="AE41" s="78"/>
    </row>
    <row r="42" spans="1:31" ht="15.75" x14ac:dyDescent="0.25">
      <c r="A42" s="54"/>
      <c r="B42" s="55"/>
      <c r="C42" s="55"/>
      <c r="D42" s="57"/>
      <c r="E42" s="57"/>
      <c r="F42" s="58"/>
      <c r="G42" s="58"/>
      <c r="H42" s="59"/>
      <c r="I42" s="59"/>
      <c r="J42" s="69">
        <f t="shared" si="2"/>
        <v>0</v>
      </c>
      <c r="K42" s="70" t="str">
        <f t="shared" si="3"/>
        <v/>
      </c>
      <c r="L42" s="100" t="str">
        <f t="shared" si="4"/>
        <v/>
      </c>
      <c r="M42" s="60"/>
      <c r="N42" s="61" t="s">
        <v>20</v>
      </c>
      <c r="O42" s="198"/>
      <c r="P42" s="71">
        <f t="shared" si="5"/>
        <v>0</v>
      </c>
      <c r="Q42" s="72">
        <f t="shared" si="6"/>
        <v>0</v>
      </c>
      <c r="R42" s="72">
        <f t="shared" si="7"/>
        <v>0</v>
      </c>
      <c r="S42" s="72">
        <f t="shared" si="8"/>
        <v>0</v>
      </c>
      <c r="T42" s="73">
        <f t="shared" si="9"/>
        <v>0</v>
      </c>
      <c r="U42" s="74">
        <f t="shared" si="0"/>
        <v>0</v>
      </c>
      <c r="V42" s="75">
        <f t="shared" si="10"/>
        <v>0</v>
      </c>
      <c r="W42" s="62">
        <f t="shared" si="11"/>
        <v>0</v>
      </c>
      <c r="X42" s="75">
        <f t="shared" si="12"/>
        <v>0</v>
      </c>
      <c r="Y42" s="76">
        <f t="shared" si="13"/>
        <v>0</v>
      </c>
      <c r="Z42" s="75">
        <f t="shared" si="14"/>
        <v>0</v>
      </c>
      <c r="AA42" s="75">
        <f t="shared" si="15"/>
        <v>0</v>
      </c>
      <c r="AB42" s="76">
        <f t="shared" si="18"/>
        <v>0</v>
      </c>
      <c r="AC42" s="77">
        <f t="shared" si="16"/>
        <v>0</v>
      </c>
      <c r="AD42" s="81">
        <f t="shared" si="17"/>
        <v>0</v>
      </c>
      <c r="AE42" s="78"/>
    </row>
    <row r="43" spans="1:31" ht="15.75" x14ac:dyDescent="0.25">
      <c r="A43" s="54"/>
      <c r="B43" s="55"/>
      <c r="C43" s="55"/>
      <c r="D43" s="57"/>
      <c r="E43" s="57"/>
      <c r="F43" s="58"/>
      <c r="G43" s="58"/>
      <c r="H43" s="59"/>
      <c r="I43" s="59"/>
      <c r="J43" s="69">
        <f t="shared" si="2"/>
        <v>0</v>
      </c>
      <c r="K43" s="70" t="str">
        <f t="shared" si="3"/>
        <v/>
      </c>
      <c r="L43" s="100" t="str">
        <f t="shared" si="4"/>
        <v/>
      </c>
      <c r="M43" s="60"/>
      <c r="N43" s="61" t="s">
        <v>20</v>
      </c>
      <c r="O43" s="198"/>
      <c r="P43" s="71">
        <f t="shared" si="5"/>
        <v>0</v>
      </c>
      <c r="Q43" s="72">
        <f t="shared" si="6"/>
        <v>0</v>
      </c>
      <c r="R43" s="72">
        <f t="shared" si="7"/>
        <v>0</v>
      </c>
      <c r="S43" s="72">
        <f t="shared" si="8"/>
        <v>0</v>
      </c>
      <c r="T43" s="73">
        <f t="shared" si="9"/>
        <v>0</v>
      </c>
      <c r="U43" s="74">
        <f t="shared" si="0"/>
        <v>0</v>
      </c>
      <c r="V43" s="75">
        <f t="shared" si="10"/>
        <v>0</v>
      </c>
      <c r="W43" s="62">
        <f t="shared" si="11"/>
        <v>0</v>
      </c>
      <c r="X43" s="75">
        <f t="shared" si="12"/>
        <v>0</v>
      </c>
      <c r="Y43" s="76">
        <f t="shared" si="13"/>
        <v>0</v>
      </c>
      <c r="Z43" s="75">
        <f t="shared" si="14"/>
        <v>0</v>
      </c>
      <c r="AA43" s="75">
        <f t="shared" si="15"/>
        <v>0</v>
      </c>
      <c r="AB43" s="76">
        <f t="shared" si="18"/>
        <v>0</v>
      </c>
      <c r="AC43" s="77">
        <f t="shared" si="16"/>
        <v>0</v>
      </c>
      <c r="AD43" s="81">
        <f t="shared" si="17"/>
        <v>0</v>
      </c>
      <c r="AE43" s="78"/>
    </row>
    <row r="44" spans="1:31" ht="15.75" x14ac:dyDescent="0.25">
      <c r="A44" s="54"/>
      <c r="B44" s="55"/>
      <c r="C44" s="55"/>
      <c r="D44" s="57"/>
      <c r="E44" s="57"/>
      <c r="F44" s="58"/>
      <c r="G44" s="58"/>
      <c r="H44" s="59"/>
      <c r="I44" s="59"/>
      <c r="J44" s="69">
        <f t="shared" si="2"/>
        <v>0</v>
      </c>
      <c r="K44" s="70" t="str">
        <f t="shared" si="3"/>
        <v/>
      </c>
      <c r="L44" s="100" t="str">
        <f t="shared" si="4"/>
        <v/>
      </c>
      <c r="M44" s="60"/>
      <c r="N44" s="61" t="s">
        <v>20</v>
      </c>
      <c r="O44" s="198"/>
      <c r="P44" s="71">
        <f t="shared" si="5"/>
        <v>0</v>
      </c>
      <c r="Q44" s="72">
        <f t="shared" si="6"/>
        <v>0</v>
      </c>
      <c r="R44" s="72">
        <f t="shared" si="7"/>
        <v>0</v>
      </c>
      <c r="S44" s="72">
        <f t="shared" si="8"/>
        <v>0</v>
      </c>
      <c r="T44" s="73">
        <f t="shared" si="9"/>
        <v>0</v>
      </c>
      <c r="U44" s="74">
        <f t="shared" si="0"/>
        <v>0</v>
      </c>
      <c r="V44" s="75">
        <f t="shared" si="10"/>
        <v>0</v>
      </c>
      <c r="W44" s="62">
        <f t="shared" si="11"/>
        <v>0</v>
      </c>
      <c r="X44" s="75">
        <f t="shared" si="12"/>
        <v>0</v>
      </c>
      <c r="Y44" s="76">
        <f t="shared" si="13"/>
        <v>0</v>
      </c>
      <c r="Z44" s="75">
        <f t="shared" si="14"/>
        <v>0</v>
      </c>
      <c r="AA44" s="75">
        <f t="shared" si="15"/>
        <v>0</v>
      </c>
      <c r="AB44" s="76">
        <f t="shared" si="18"/>
        <v>0</v>
      </c>
      <c r="AC44" s="77">
        <f t="shared" si="16"/>
        <v>0</v>
      </c>
      <c r="AD44" s="81">
        <f t="shared" si="17"/>
        <v>0</v>
      </c>
      <c r="AE44" s="78"/>
    </row>
    <row r="45" spans="1:31" ht="15.75" x14ac:dyDescent="0.25">
      <c r="A45" s="54"/>
      <c r="B45" s="55"/>
      <c r="C45" s="55"/>
      <c r="D45" s="57"/>
      <c r="E45" s="57"/>
      <c r="F45" s="58"/>
      <c r="G45" s="58"/>
      <c r="H45" s="59"/>
      <c r="I45" s="59"/>
      <c r="J45" s="69">
        <f t="shared" si="2"/>
        <v>0</v>
      </c>
      <c r="K45" s="70" t="str">
        <f t="shared" si="3"/>
        <v/>
      </c>
      <c r="L45" s="100" t="str">
        <f t="shared" si="4"/>
        <v/>
      </c>
      <c r="M45" s="60"/>
      <c r="N45" s="61" t="s">
        <v>20</v>
      </c>
      <c r="O45" s="198"/>
      <c r="P45" s="71">
        <f t="shared" si="5"/>
        <v>0</v>
      </c>
      <c r="Q45" s="72">
        <f t="shared" si="6"/>
        <v>0</v>
      </c>
      <c r="R45" s="72">
        <f t="shared" si="7"/>
        <v>0</v>
      </c>
      <c r="S45" s="72">
        <f t="shared" si="8"/>
        <v>0</v>
      </c>
      <c r="T45" s="73">
        <f t="shared" si="9"/>
        <v>0</v>
      </c>
      <c r="U45" s="74">
        <f t="shared" si="0"/>
        <v>0</v>
      </c>
      <c r="V45" s="75">
        <f t="shared" si="10"/>
        <v>0</v>
      </c>
      <c r="W45" s="62">
        <f t="shared" si="11"/>
        <v>0</v>
      </c>
      <c r="X45" s="75">
        <f t="shared" si="12"/>
        <v>0</v>
      </c>
      <c r="Y45" s="76">
        <f t="shared" si="13"/>
        <v>0</v>
      </c>
      <c r="Z45" s="75">
        <f t="shared" si="14"/>
        <v>0</v>
      </c>
      <c r="AA45" s="75">
        <f t="shared" si="15"/>
        <v>0</v>
      </c>
      <c r="AB45" s="76">
        <f t="shared" si="18"/>
        <v>0</v>
      </c>
      <c r="AC45" s="77">
        <f t="shared" si="16"/>
        <v>0</v>
      </c>
      <c r="AD45" s="81">
        <f t="shared" si="17"/>
        <v>0</v>
      </c>
      <c r="AE45" s="78"/>
    </row>
    <row r="46" spans="1:31" ht="15.75" x14ac:dyDescent="0.25">
      <c r="A46" s="54"/>
      <c r="B46" s="55"/>
      <c r="C46" s="55"/>
      <c r="D46" s="57"/>
      <c r="E46" s="57"/>
      <c r="F46" s="58"/>
      <c r="G46" s="58"/>
      <c r="H46" s="59"/>
      <c r="I46" s="59"/>
      <c r="J46" s="69">
        <f t="shared" si="2"/>
        <v>0</v>
      </c>
      <c r="K46" s="70" t="str">
        <f t="shared" si="3"/>
        <v/>
      </c>
      <c r="L46" s="100" t="str">
        <f t="shared" si="4"/>
        <v/>
      </c>
      <c r="M46" s="60"/>
      <c r="N46" s="61" t="s">
        <v>20</v>
      </c>
      <c r="O46" s="198"/>
      <c r="P46" s="71">
        <f t="shared" si="5"/>
        <v>0</v>
      </c>
      <c r="Q46" s="72">
        <f t="shared" si="6"/>
        <v>0</v>
      </c>
      <c r="R46" s="72">
        <f t="shared" si="7"/>
        <v>0</v>
      </c>
      <c r="S46" s="72">
        <f t="shared" si="8"/>
        <v>0</v>
      </c>
      <c r="T46" s="73">
        <f t="shared" si="9"/>
        <v>0</v>
      </c>
      <c r="U46" s="74">
        <f t="shared" si="0"/>
        <v>0</v>
      </c>
      <c r="V46" s="75">
        <f t="shared" si="10"/>
        <v>0</v>
      </c>
      <c r="W46" s="62">
        <f t="shared" si="11"/>
        <v>0</v>
      </c>
      <c r="X46" s="75">
        <f t="shared" si="12"/>
        <v>0</v>
      </c>
      <c r="Y46" s="76">
        <f t="shared" si="13"/>
        <v>0</v>
      </c>
      <c r="Z46" s="75">
        <f t="shared" si="14"/>
        <v>0</v>
      </c>
      <c r="AA46" s="75">
        <f t="shared" si="15"/>
        <v>0</v>
      </c>
      <c r="AB46" s="76">
        <f t="shared" si="18"/>
        <v>0</v>
      </c>
      <c r="AC46" s="77">
        <f t="shared" si="16"/>
        <v>0</v>
      </c>
      <c r="AD46" s="81">
        <f t="shared" si="17"/>
        <v>0</v>
      </c>
      <c r="AE46" s="78"/>
    </row>
    <row r="47" spans="1:31" ht="15.75" x14ac:dyDescent="0.25">
      <c r="A47" s="54"/>
      <c r="B47" s="55"/>
      <c r="C47" s="55"/>
      <c r="D47" s="57"/>
      <c r="E47" s="57"/>
      <c r="F47" s="58"/>
      <c r="G47" s="58"/>
      <c r="H47" s="59"/>
      <c r="I47" s="59"/>
      <c r="J47" s="69">
        <f t="shared" si="2"/>
        <v>0</v>
      </c>
      <c r="K47" s="70" t="str">
        <f t="shared" si="3"/>
        <v/>
      </c>
      <c r="L47" s="100" t="str">
        <f t="shared" si="4"/>
        <v/>
      </c>
      <c r="M47" s="60"/>
      <c r="N47" s="61" t="s">
        <v>20</v>
      </c>
      <c r="O47" s="198"/>
      <c r="P47" s="71">
        <f t="shared" si="5"/>
        <v>0</v>
      </c>
      <c r="Q47" s="72">
        <f t="shared" si="6"/>
        <v>0</v>
      </c>
      <c r="R47" s="72">
        <f t="shared" si="7"/>
        <v>0</v>
      </c>
      <c r="S47" s="72">
        <f t="shared" si="8"/>
        <v>0</v>
      </c>
      <c r="T47" s="73">
        <f t="shared" si="9"/>
        <v>0</v>
      </c>
      <c r="U47" s="74">
        <f t="shared" si="0"/>
        <v>0</v>
      </c>
      <c r="V47" s="75">
        <f t="shared" si="10"/>
        <v>0</v>
      </c>
      <c r="W47" s="62">
        <f t="shared" si="11"/>
        <v>0</v>
      </c>
      <c r="X47" s="75">
        <f t="shared" si="12"/>
        <v>0</v>
      </c>
      <c r="Y47" s="76">
        <f t="shared" si="13"/>
        <v>0</v>
      </c>
      <c r="Z47" s="75">
        <f t="shared" si="14"/>
        <v>0</v>
      </c>
      <c r="AA47" s="75">
        <f t="shared" si="15"/>
        <v>0</v>
      </c>
      <c r="AB47" s="76">
        <f t="shared" si="18"/>
        <v>0</v>
      </c>
      <c r="AC47" s="77">
        <f t="shared" si="16"/>
        <v>0</v>
      </c>
      <c r="AD47" s="81">
        <f t="shared" si="17"/>
        <v>0</v>
      </c>
      <c r="AE47" s="78"/>
    </row>
    <row r="48" spans="1:31" ht="15.75" x14ac:dyDescent="0.25">
      <c r="A48" s="54"/>
      <c r="B48" s="55"/>
      <c r="C48" s="55"/>
      <c r="D48" s="57"/>
      <c r="E48" s="57"/>
      <c r="F48" s="58"/>
      <c r="G48" s="58"/>
      <c r="H48" s="59"/>
      <c r="I48" s="59"/>
      <c r="J48" s="69">
        <f t="shared" si="2"/>
        <v>0</v>
      </c>
      <c r="K48" s="70" t="str">
        <f t="shared" si="3"/>
        <v/>
      </c>
      <c r="L48" s="100" t="str">
        <f t="shared" si="4"/>
        <v/>
      </c>
      <c r="M48" s="60"/>
      <c r="N48" s="61" t="s">
        <v>20</v>
      </c>
      <c r="O48" s="198"/>
      <c r="P48" s="71">
        <f t="shared" si="5"/>
        <v>0</v>
      </c>
      <c r="Q48" s="72">
        <f t="shared" si="6"/>
        <v>0</v>
      </c>
      <c r="R48" s="72">
        <f t="shared" si="7"/>
        <v>0</v>
      </c>
      <c r="S48" s="72">
        <f t="shared" si="8"/>
        <v>0</v>
      </c>
      <c r="T48" s="73">
        <f t="shared" si="9"/>
        <v>0</v>
      </c>
      <c r="U48" s="74">
        <f t="shared" si="0"/>
        <v>0</v>
      </c>
      <c r="V48" s="75">
        <f t="shared" si="10"/>
        <v>0</v>
      </c>
      <c r="W48" s="62">
        <f t="shared" si="11"/>
        <v>0</v>
      </c>
      <c r="X48" s="75">
        <f t="shared" si="12"/>
        <v>0</v>
      </c>
      <c r="Y48" s="76">
        <f t="shared" si="13"/>
        <v>0</v>
      </c>
      <c r="Z48" s="75">
        <f t="shared" si="14"/>
        <v>0</v>
      </c>
      <c r="AA48" s="75">
        <f t="shared" si="15"/>
        <v>0</v>
      </c>
      <c r="AB48" s="76">
        <f t="shared" si="18"/>
        <v>0</v>
      </c>
      <c r="AC48" s="77">
        <f t="shared" si="16"/>
        <v>0</v>
      </c>
      <c r="AD48" s="81">
        <f t="shared" si="17"/>
        <v>0</v>
      </c>
      <c r="AE48" s="78"/>
    </row>
    <row r="49" spans="1:31" ht="15.75" x14ac:dyDescent="0.25">
      <c r="A49" s="54"/>
      <c r="B49" s="55"/>
      <c r="C49" s="55"/>
      <c r="D49" s="57"/>
      <c r="E49" s="57"/>
      <c r="F49" s="58"/>
      <c r="G49" s="58"/>
      <c r="H49" s="59"/>
      <c r="I49" s="59"/>
      <c r="J49" s="69">
        <f t="shared" si="2"/>
        <v>0</v>
      </c>
      <c r="K49" s="70" t="str">
        <f t="shared" si="3"/>
        <v/>
      </c>
      <c r="L49" s="100" t="str">
        <f t="shared" si="4"/>
        <v/>
      </c>
      <c r="M49" s="60"/>
      <c r="N49" s="61" t="s">
        <v>20</v>
      </c>
      <c r="O49" s="198"/>
      <c r="P49" s="71">
        <f t="shared" si="5"/>
        <v>0</v>
      </c>
      <c r="Q49" s="72">
        <f t="shared" si="6"/>
        <v>0</v>
      </c>
      <c r="R49" s="72">
        <f t="shared" si="7"/>
        <v>0</v>
      </c>
      <c r="S49" s="72">
        <f t="shared" si="8"/>
        <v>0</v>
      </c>
      <c r="T49" s="73">
        <f t="shared" si="9"/>
        <v>0</v>
      </c>
      <c r="U49" s="74">
        <f t="shared" si="0"/>
        <v>0</v>
      </c>
      <c r="V49" s="75">
        <f t="shared" si="10"/>
        <v>0</v>
      </c>
      <c r="W49" s="62">
        <f t="shared" si="11"/>
        <v>0</v>
      </c>
      <c r="X49" s="75">
        <f t="shared" si="12"/>
        <v>0</v>
      </c>
      <c r="Y49" s="76">
        <f t="shared" si="13"/>
        <v>0</v>
      </c>
      <c r="Z49" s="75">
        <f t="shared" si="14"/>
        <v>0</v>
      </c>
      <c r="AA49" s="75">
        <f t="shared" si="15"/>
        <v>0</v>
      </c>
      <c r="AB49" s="76">
        <f t="shared" si="18"/>
        <v>0</v>
      </c>
      <c r="AC49" s="77">
        <f t="shared" si="16"/>
        <v>0</v>
      </c>
      <c r="AD49" s="81">
        <f t="shared" si="17"/>
        <v>0</v>
      </c>
      <c r="AE49" s="78"/>
    </row>
    <row r="50" spans="1:31" ht="15.75" x14ac:dyDescent="0.25">
      <c r="A50" s="54"/>
      <c r="B50" s="55"/>
      <c r="C50" s="55"/>
      <c r="D50" s="57"/>
      <c r="E50" s="57"/>
      <c r="F50" s="58"/>
      <c r="G50" s="58"/>
      <c r="H50" s="59"/>
      <c r="I50" s="59"/>
      <c r="J50" s="69">
        <f t="shared" si="2"/>
        <v>0</v>
      </c>
      <c r="K50" s="70" t="str">
        <f t="shared" si="3"/>
        <v/>
      </c>
      <c r="L50" s="100" t="str">
        <f t="shared" si="4"/>
        <v/>
      </c>
      <c r="M50" s="60"/>
      <c r="N50" s="61" t="s">
        <v>20</v>
      </c>
      <c r="O50" s="198"/>
      <c r="P50" s="71">
        <f t="shared" si="5"/>
        <v>0</v>
      </c>
      <c r="Q50" s="72">
        <f t="shared" si="6"/>
        <v>0</v>
      </c>
      <c r="R50" s="72">
        <f t="shared" si="7"/>
        <v>0</v>
      </c>
      <c r="S50" s="72">
        <f t="shared" si="8"/>
        <v>0</v>
      </c>
      <c r="T50" s="73">
        <f t="shared" si="9"/>
        <v>0</v>
      </c>
      <c r="U50" s="74">
        <f t="shared" si="0"/>
        <v>0</v>
      </c>
      <c r="V50" s="75">
        <f t="shared" si="10"/>
        <v>0</v>
      </c>
      <c r="W50" s="62">
        <f t="shared" si="11"/>
        <v>0</v>
      </c>
      <c r="X50" s="75">
        <f t="shared" si="12"/>
        <v>0</v>
      </c>
      <c r="Y50" s="76">
        <f t="shared" si="13"/>
        <v>0</v>
      </c>
      <c r="Z50" s="75">
        <f t="shared" si="14"/>
        <v>0</v>
      </c>
      <c r="AA50" s="75">
        <f t="shared" si="15"/>
        <v>0</v>
      </c>
      <c r="AB50" s="76">
        <f t="shared" si="18"/>
        <v>0</v>
      </c>
      <c r="AC50" s="77">
        <f t="shared" si="16"/>
        <v>0</v>
      </c>
      <c r="AD50" s="81">
        <f t="shared" si="17"/>
        <v>0</v>
      </c>
      <c r="AE50" s="78"/>
    </row>
    <row r="51" spans="1:31" ht="15.75" x14ac:dyDescent="0.25">
      <c r="A51" s="54"/>
      <c r="B51" s="55"/>
      <c r="C51" s="55"/>
      <c r="D51" s="57"/>
      <c r="E51" s="57"/>
      <c r="F51" s="58"/>
      <c r="G51" s="58"/>
      <c r="H51" s="59"/>
      <c r="I51" s="59"/>
      <c r="J51" s="69">
        <f t="shared" si="2"/>
        <v>0</v>
      </c>
      <c r="K51" s="70" t="str">
        <f t="shared" si="3"/>
        <v/>
      </c>
      <c r="L51" s="100" t="str">
        <f t="shared" si="4"/>
        <v/>
      </c>
      <c r="M51" s="60"/>
      <c r="N51" s="61" t="s">
        <v>20</v>
      </c>
      <c r="O51" s="198"/>
      <c r="P51" s="71">
        <f t="shared" si="5"/>
        <v>0</v>
      </c>
      <c r="Q51" s="72">
        <f t="shared" si="6"/>
        <v>0</v>
      </c>
      <c r="R51" s="72">
        <f t="shared" si="7"/>
        <v>0</v>
      </c>
      <c r="S51" s="72">
        <f t="shared" si="8"/>
        <v>0</v>
      </c>
      <c r="T51" s="73">
        <f t="shared" si="9"/>
        <v>0</v>
      </c>
      <c r="U51" s="74">
        <f t="shared" si="0"/>
        <v>0</v>
      </c>
      <c r="V51" s="75">
        <f t="shared" si="10"/>
        <v>0</v>
      </c>
      <c r="W51" s="62">
        <f t="shared" si="11"/>
        <v>0</v>
      </c>
      <c r="X51" s="75">
        <f t="shared" si="12"/>
        <v>0</v>
      </c>
      <c r="Y51" s="76">
        <f t="shared" si="13"/>
        <v>0</v>
      </c>
      <c r="Z51" s="75">
        <f t="shared" si="14"/>
        <v>0</v>
      </c>
      <c r="AA51" s="75">
        <f t="shared" si="15"/>
        <v>0</v>
      </c>
      <c r="AB51" s="76">
        <f t="shared" si="18"/>
        <v>0</v>
      </c>
      <c r="AC51" s="77">
        <f t="shared" si="16"/>
        <v>0</v>
      </c>
      <c r="AD51" s="81">
        <f t="shared" si="17"/>
        <v>0</v>
      </c>
      <c r="AE51" s="78"/>
    </row>
    <row r="52" spans="1:31" ht="15.75" x14ac:dyDescent="0.25">
      <c r="A52" s="54"/>
      <c r="B52" s="55"/>
      <c r="C52" s="55"/>
      <c r="D52" s="57"/>
      <c r="E52" s="57"/>
      <c r="F52" s="58"/>
      <c r="G52" s="58"/>
      <c r="H52" s="59"/>
      <c r="I52" s="59"/>
      <c r="J52" s="69">
        <f t="shared" si="2"/>
        <v>0</v>
      </c>
      <c r="K52" s="70" t="str">
        <f t="shared" si="3"/>
        <v/>
      </c>
      <c r="L52" s="100" t="str">
        <f t="shared" si="4"/>
        <v/>
      </c>
      <c r="M52" s="60"/>
      <c r="N52" s="61" t="s">
        <v>20</v>
      </c>
      <c r="O52" s="198"/>
      <c r="P52" s="71">
        <f t="shared" si="5"/>
        <v>0</v>
      </c>
      <c r="Q52" s="72">
        <f t="shared" si="6"/>
        <v>0</v>
      </c>
      <c r="R52" s="72">
        <f t="shared" si="7"/>
        <v>0</v>
      </c>
      <c r="S52" s="72">
        <f t="shared" si="8"/>
        <v>0</v>
      </c>
      <c r="T52" s="73">
        <f t="shared" si="9"/>
        <v>0</v>
      </c>
      <c r="U52" s="74">
        <f t="shared" si="0"/>
        <v>0</v>
      </c>
      <c r="V52" s="75">
        <f t="shared" si="10"/>
        <v>0</v>
      </c>
      <c r="W52" s="62">
        <f t="shared" si="11"/>
        <v>0</v>
      </c>
      <c r="X52" s="75">
        <f t="shared" si="12"/>
        <v>0</v>
      </c>
      <c r="Y52" s="76">
        <f t="shared" si="13"/>
        <v>0</v>
      </c>
      <c r="Z52" s="75">
        <f t="shared" si="14"/>
        <v>0</v>
      </c>
      <c r="AA52" s="75">
        <f t="shared" si="15"/>
        <v>0</v>
      </c>
      <c r="AB52" s="76">
        <f t="shared" si="18"/>
        <v>0</v>
      </c>
      <c r="AC52" s="77">
        <f t="shared" si="16"/>
        <v>0</v>
      </c>
      <c r="AD52" s="81">
        <f t="shared" si="17"/>
        <v>0</v>
      </c>
      <c r="AE52" s="78"/>
    </row>
    <row r="53" spans="1:31" ht="15.75" x14ac:dyDescent="0.25">
      <c r="A53" s="54"/>
      <c r="B53" s="55"/>
      <c r="C53" s="55"/>
      <c r="D53" s="57"/>
      <c r="E53" s="57"/>
      <c r="F53" s="58"/>
      <c r="G53" s="58"/>
      <c r="H53" s="59"/>
      <c r="I53" s="59"/>
      <c r="J53" s="69">
        <f t="shared" si="2"/>
        <v>0</v>
      </c>
      <c r="K53" s="70" t="str">
        <f t="shared" si="3"/>
        <v/>
      </c>
      <c r="L53" s="100" t="str">
        <f t="shared" si="4"/>
        <v/>
      </c>
      <c r="M53" s="60"/>
      <c r="N53" s="61" t="s">
        <v>20</v>
      </c>
      <c r="O53" s="198"/>
      <c r="P53" s="71">
        <f t="shared" si="5"/>
        <v>0</v>
      </c>
      <c r="Q53" s="72">
        <f t="shared" si="6"/>
        <v>0</v>
      </c>
      <c r="R53" s="72">
        <f t="shared" si="7"/>
        <v>0</v>
      </c>
      <c r="S53" s="72">
        <f t="shared" si="8"/>
        <v>0</v>
      </c>
      <c r="T53" s="73">
        <f t="shared" si="9"/>
        <v>0</v>
      </c>
      <c r="U53" s="74">
        <f t="shared" si="0"/>
        <v>0</v>
      </c>
      <c r="V53" s="75">
        <f t="shared" si="10"/>
        <v>0</v>
      </c>
      <c r="W53" s="62">
        <f t="shared" si="11"/>
        <v>0</v>
      </c>
      <c r="X53" s="75">
        <f t="shared" si="12"/>
        <v>0</v>
      </c>
      <c r="Y53" s="76">
        <f t="shared" si="13"/>
        <v>0</v>
      </c>
      <c r="Z53" s="75">
        <f t="shared" si="14"/>
        <v>0</v>
      </c>
      <c r="AA53" s="75">
        <f t="shared" si="15"/>
        <v>0</v>
      </c>
      <c r="AB53" s="76">
        <f t="shared" si="18"/>
        <v>0</v>
      </c>
      <c r="AC53" s="77">
        <f t="shared" si="16"/>
        <v>0</v>
      </c>
      <c r="AD53" s="81">
        <f t="shared" si="17"/>
        <v>0</v>
      </c>
      <c r="AE53" s="78"/>
    </row>
    <row r="54" spans="1:31" ht="15.75" x14ac:dyDescent="0.25">
      <c r="A54" s="54"/>
      <c r="B54" s="55"/>
      <c r="C54" s="55"/>
      <c r="D54" s="57"/>
      <c r="E54" s="57"/>
      <c r="F54" s="58"/>
      <c r="G54" s="58"/>
      <c r="H54" s="59"/>
      <c r="I54" s="59"/>
      <c r="J54" s="69">
        <f t="shared" si="2"/>
        <v>0</v>
      </c>
      <c r="K54" s="70" t="str">
        <f t="shared" si="3"/>
        <v/>
      </c>
      <c r="L54" s="100" t="str">
        <f t="shared" si="4"/>
        <v/>
      </c>
      <c r="M54" s="60"/>
      <c r="N54" s="61" t="s">
        <v>20</v>
      </c>
      <c r="O54" s="198"/>
      <c r="P54" s="71">
        <f t="shared" si="5"/>
        <v>0</v>
      </c>
      <c r="Q54" s="72">
        <f t="shared" si="6"/>
        <v>0</v>
      </c>
      <c r="R54" s="72">
        <f t="shared" si="7"/>
        <v>0</v>
      </c>
      <c r="S54" s="72">
        <f t="shared" si="8"/>
        <v>0</v>
      </c>
      <c r="T54" s="73">
        <f t="shared" si="9"/>
        <v>0</v>
      </c>
      <c r="U54" s="74">
        <f t="shared" si="0"/>
        <v>0</v>
      </c>
      <c r="V54" s="75">
        <f t="shared" si="10"/>
        <v>0</v>
      </c>
      <c r="W54" s="62">
        <f t="shared" si="11"/>
        <v>0</v>
      </c>
      <c r="X54" s="75">
        <f t="shared" si="12"/>
        <v>0</v>
      </c>
      <c r="Y54" s="76">
        <f t="shared" si="13"/>
        <v>0</v>
      </c>
      <c r="Z54" s="75">
        <f t="shared" si="14"/>
        <v>0</v>
      </c>
      <c r="AA54" s="75">
        <f t="shared" si="15"/>
        <v>0</v>
      </c>
      <c r="AB54" s="76">
        <f t="shared" si="18"/>
        <v>0</v>
      </c>
      <c r="AC54" s="77">
        <f t="shared" si="16"/>
        <v>0</v>
      </c>
      <c r="AD54" s="81">
        <f t="shared" si="17"/>
        <v>0</v>
      </c>
      <c r="AE54" s="78"/>
    </row>
    <row r="55" spans="1:31" ht="15.75" x14ac:dyDescent="0.25">
      <c r="A55" s="54"/>
      <c r="B55" s="55"/>
      <c r="C55" s="55"/>
      <c r="D55" s="57"/>
      <c r="E55" s="57"/>
      <c r="F55" s="58"/>
      <c r="G55" s="58"/>
      <c r="H55" s="59"/>
      <c r="I55" s="59"/>
      <c r="J55" s="69">
        <f t="shared" si="2"/>
        <v>0</v>
      </c>
      <c r="K55" s="70" t="str">
        <f t="shared" si="3"/>
        <v/>
      </c>
      <c r="L55" s="100" t="str">
        <f t="shared" si="4"/>
        <v/>
      </c>
      <c r="M55" s="60"/>
      <c r="N55" s="61" t="s">
        <v>20</v>
      </c>
      <c r="O55" s="198"/>
      <c r="P55" s="71">
        <f t="shared" si="5"/>
        <v>0</v>
      </c>
      <c r="Q55" s="72">
        <f t="shared" si="6"/>
        <v>0</v>
      </c>
      <c r="R55" s="72">
        <f t="shared" si="7"/>
        <v>0</v>
      </c>
      <c r="S55" s="72">
        <f t="shared" si="8"/>
        <v>0</v>
      </c>
      <c r="T55" s="73">
        <f t="shared" si="9"/>
        <v>0</v>
      </c>
      <c r="U55" s="74">
        <f t="shared" si="0"/>
        <v>0</v>
      </c>
      <c r="V55" s="75">
        <f t="shared" si="10"/>
        <v>0</v>
      </c>
      <c r="W55" s="62">
        <f t="shared" si="11"/>
        <v>0</v>
      </c>
      <c r="X55" s="75">
        <f t="shared" si="12"/>
        <v>0</v>
      </c>
      <c r="Y55" s="76">
        <f t="shared" si="13"/>
        <v>0</v>
      </c>
      <c r="Z55" s="75">
        <f t="shared" si="14"/>
        <v>0</v>
      </c>
      <c r="AA55" s="75">
        <f t="shared" si="15"/>
        <v>0</v>
      </c>
      <c r="AB55" s="76">
        <f t="shared" si="18"/>
        <v>0</v>
      </c>
      <c r="AC55" s="77">
        <f t="shared" si="16"/>
        <v>0</v>
      </c>
      <c r="AD55" s="81">
        <f t="shared" si="17"/>
        <v>0</v>
      </c>
      <c r="AE55" s="78"/>
    </row>
    <row r="56" spans="1:31" ht="15.75" x14ac:dyDescent="0.25">
      <c r="A56" s="54"/>
      <c r="B56" s="55"/>
      <c r="C56" s="55"/>
      <c r="D56" s="57"/>
      <c r="E56" s="57"/>
      <c r="F56" s="58"/>
      <c r="G56" s="58"/>
      <c r="H56" s="59"/>
      <c r="I56" s="59"/>
      <c r="J56" s="69">
        <f t="shared" si="2"/>
        <v>0</v>
      </c>
      <c r="K56" s="70" t="str">
        <f t="shared" si="3"/>
        <v/>
      </c>
      <c r="L56" s="100" t="str">
        <f t="shared" si="4"/>
        <v/>
      </c>
      <c r="M56" s="60"/>
      <c r="N56" s="61" t="s">
        <v>20</v>
      </c>
      <c r="O56" s="198"/>
      <c r="P56" s="71">
        <f t="shared" si="5"/>
        <v>0</v>
      </c>
      <c r="Q56" s="72">
        <f t="shared" si="6"/>
        <v>0</v>
      </c>
      <c r="R56" s="72">
        <f t="shared" si="7"/>
        <v>0</v>
      </c>
      <c r="S56" s="72">
        <f t="shared" si="8"/>
        <v>0</v>
      </c>
      <c r="T56" s="73">
        <f t="shared" si="9"/>
        <v>0</v>
      </c>
      <c r="U56" s="74">
        <f t="shared" si="0"/>
        <v>0</v>
      </c>
      <c r="V56" s="75">
        <f t="shared" si="10"/>
        <v>0</v>
      </c>
      <c r="W56" s="62">
        <f t="shared" si="11"/>
        <v>0</v>
      </c>
      <c r="X56" s="75">
        <f t="shared" si="12"/>
        <v>0</v>
      </c>
      <c r="Y56" s="76">
        <f t="shared" si="13"/>
        <v>0</v>
      </c>
      <c r="Z56" s="75">
        <f t="shared" si="14"/>
        <v>0</v>
      </c>
      <c r="AA56" s="75">
        <f t="shared" si="15"/>
        <v>0</v>
      </c>
      <c r="AB56" s="76">
        <f t="shared" si="18"/>
        <v>0</v>
      </c>
      <c r="AC56" s="77">
        <f t="shared" si="16"/>
        <v>0</v>
      </c>
      <c r="AD56" s="81">
        <f t="shared" si="17"/>
        <v>0</v>
      </c>
      <c r="AE56" s="78"/>
    </row>
    <row r="57" spans="1:31" ht="15.75" x14ac:dyDescent="0.25">
      <c r="A57" s="54"/>
      <c r="B57" s="55"/>
      <c r="C57" s="55"/>
      <c r="D57" s="57"/>
      <c r="E57" s="57"/>
      <c r="F57" s="58"/>
      <c r="G57" s="58"/>
      <c r="H57" s="59"/>
      <c r="I57" s="59"/>
      <c r="J57" s="69">
        <f t="shared" si="2"/>
        <v>0</v>
      </c>
      <c r="K57" s="70" t="str">
        <f t="shared" si="3"/>
        <v/>
      </c>
      <c r="L57" s="100" t="str">
        <f t="shared" si="4"/>
        <v/>
      </c>
      <c r="M57" s="60"/>
      <c r="N57" s="61" t="s">
        <v>20</v>
      </c>
      <c r="O57" s="198"/>
      <c r="P57" s="71">
        <f t="shared" si="5"/>
        <v>0</v>
      </c>
      <c r="Q57" s="72">
        <f t="shared" si="6"/>
        <v>0</v>
      </c>
      <c r="R57" s="72">
        <f t="shared" si="7"/>
        <v>0</v>
      </c>
      <c r="S57" s="72">
        <f t="shared" si="8"/>
        <v>0</v>
      </c>
      <c r="T57" s="73">
        <f t="shared" si="9"/>
        <v>0</v>
      </c>
      <c r="U57" s="74">
        <f t="shared" si="0"/>
        <v>0</v>
      </c>
      <c r="V57" s="75">
        <f t="shared" si="10"/>
        <v>0</v>
      </c>
      <c r="W57" s="62">
        <f t="shared" si="11"/>
        <v>0</v>
      </c>
      <c r="X57" s="75">
        <f t="shared" si="12"/>
        <v>0</v>
      </c>
      <c r="Y57" s="76">
        <f t="shared" si="13"/>
        <v>0</v>
      </c>
      <c r="Z57" s="75">
        <f t="shared" si="14"/>
        <v>0</v>
      </c>
      <c r="AA57" s="75">
        <f t="shared" si="15"/>
        <v>0</v>
      </c>
      <c r="AB57" s="76">
        <f t="shared" si="18"/>
        <v>0</v>
      </c>
      <c r="AC57" s="77">
        <f t="shared" si="16"/>
        <v>0</v>
      </c>
      <c r="AD57" s="81">
        <f t="shared" si="17"/>
        <v>0</v>
      </c>
      <c r="AE57" s="78"/>
    </row>
    <row r="58" spans="1:31" ht="15.75" x14ac:dyDescent="0.25">
      <c r="A58" s="54"/>
      <c r="B58" s="55"/>
      <c r="C58" s="55"/>
      <c r="D58" s="57"/>
      <c r="E58" s="57"/>
      <c r="F58" s="58"/>
      <c r="G58" s="58"/>
      <c r="H58" s="59"/>
      <c r="I58" s="59"/>
      <c r="J58" s="69">
        <f t="shared" si="2"/>
        <v>0</v>
      </c>
      <c r="K58" s="70" t="str">
        <f t="shared" si="3"/>
        <v/>
      </c>
      <c r="L58" s="100" t="str">
        <f t="shared" si="4"/>
        <v/>
      </c>
      <c r="M58" s="60"/>
      <c r="N58" s="61" t="s">
        <v>20</v>
      </c>
      <c r="O58" s="198"/>
      <c r="P58" s="71">
        <f t="shared" si="5"/>
        <v>0</v>
      </c>
      <c r="Q58" s="72">
        <f t="shared" si="6"/>
        <v>0</v>
      </c>
      <c r="R58" s="72">
        <f t="shared" si="7"/>
        <v>0</v>
      </c>
      <c r="S58" s="72">
        <f t="shared" si="8"/>
        <v>0</v>
      </c>
      <c r="T58" s="73">
        <f t="shared" si="9"/>
        <v>0</v>
      </c>
      <c r="U58" s="74">
        <f t="shared" si="0"/>
        <v>0</v>
      </c>
      <c r="V58" s="75">
        <f t="shared" si="10"/>
        <v>0</v>
      </c>
      <c r="W58" s="62">
        <f t="shared" si="11"/>
        <v>0</v>
      </c>
      <c r="X58" s="75">
        <f t="shared" si="12"/>
        <v>0</v>
      </c>
      <c r="Y58" s="76">
        <f t="shared" si="13"/>
        <v>0</v>
      </c>
      <c r="Z58" s="75">
        <f t="shared" si="14"/>
        <v>0</v>
      </c>
      <c r="AA58" s="75">
        <f t="shared" si="15"/>
        <v>0</v>
      </c>
      <c r="AB58" s="76">
        <f t="shared" si="18"/>
        <v>0</v>
      </c>
      <c r="AC58" s="77">
        <f t="shared" si="16"/>
        <v>0</v>
      </c>
      <c r="AD58" s="81">
        <f t="shared" si="17"/>
        <v>0</v>
      </c>
      <c r="AE58" s="78"/>
    </row>
    <row r="59" spans="1:31" ht="15.75" x14ac:dyDescent="0.25">
      <c r="A59" s="54"/>
      <c r="B59" s="55"/>
      <c r="C59" s="55"/>
      <c r="D59" s="57"/>
      <c r="E59" s="57"/>
      <c r="F59" s="58"/>
      <c r="G59" s="58"/>
      <c r="H59" s="59"/>
      <c r="I59" s="59"/>
      <c r="J59" s="69">
        <f t="shared" si="2"/>
        <v>0</v>
      </c>
      <c r="K59" s="70" t="str">
        <f t="shared" si="3"/>
        <v/>
      </c>
      <c r="L59" s="100" t="str">
        <f t="shared" si="4"/>
        <v/>
      </c>
      <c r="M59" s="60"/>
      <c r="N59" s="61" t="s">
        <v>20</v>
      </c>
      <c r="O59" s="198"/>
      <c r="P59" s="71">
        <f t="shared" si="5"/>
        <v>0</v>
      </c>
      <c r="Q59" s="72">
        <f t="shared" si="6"/>
        <v>0</v>
      </c>
      <c r="R59" s="72">
        <f t="shared" si="7"/>
        <v>0</v>
      </c>
      <c r="S59" s="72">
        <f t="shared" si="8"/>
        <v>0</v>
      </c>
      <c r="T59" s="73">
        <f t="shared" si="9"/>
        <v>0</v>
      </c>
      <c r="U59" s="74">
        <f t="shared" si="0"/>
        <v>0</v>
      </c>
      <c r="V59" s="75">
        <f t="shared" si="10"/>
        <v>0</v>
      </c>
      <c r="W59" s="62">
        <f t="shared" si="11"/>
        <v>0</v>
      </c>
      <c r="X59" s="75">
        <f t="shared" si="12"/>
        <v>0</v>
      </c>
      <c r="Y59" s="76">
        <f t="shared" si="13"/>
        <v>0</v>
      </c>
      <c r="Z59" s="75">
        <f t="shared" si="14"/>
        <v>0</v>
      </c>
      <c r="AA59" s="75">
        <f t="shared" si="15"/>
        <v>0</v>
      </c>
      <c r="AB59" s="76">
        <f t="shared" si="18"/>
        <v>0</v>
      </c>
      <c r="AC59" s="77">
        <f t="shared" si="16"/>
        <v>0</v>
      </c>
      <c r="AD59" s="81">
        <f t="shared" si="17"/>
        <v>0</v>
      </c>
      <c r="AE59" s="78"/>
    </row>
    <row r="60" spans="1:31" ht="15.75" x14ac:dyDescent="0.25">
      <c r="A60" s="54"/>
      <c r="B60" s="55"/>
      <c r="C60" s="55"/>
      <c r="D60" s="57"/>
      <c r="E60" s="57"/>
      <c r="F60" s="58"/>
      <c r="G60" s="58"/>
      <c r="H60" s="59"/>
      <c r="I60" s="59"/>
      <c r="J60" s="69">
        <f t="shared" si="2"/>
        <v>0</v>
      </c>
      <c r="K60" s="70" t="str">
        <f t="shared" si="3"/>
        <v/>
      </c>
      <c r="L60" s="100" t="str">
        <f t="shared" si="4"/>
        <v/>
      </c>
      <c r="M60" s="60"/>
      <c r="N60" s="61" t="s">
        <v>20</v>
      </c>
      <c r="O60" s="198"/>
      <c r="P60" s="71">
        <f t="shared" si="5"/>
        <v>0</v>
      </c>
      <c r="Q60" s="72">
        <f t="shared" si="6"/>
        <v>0</v>
      </c>
      <c r="R60" s="72">
        <f t="shared" si="7"/>
        <v>0</v>
      </c>
      <c r="S60" s="72">
        <f t="shared" si="8"/>
        <v>0</v>
      </c>
      <c r="T60" s="73">
        <f t="shared" si="9"/>
        <v>0</v>
      </c>
      <c r="U60" s="74">
        <f t="shared" si="0"/>
        <v>0</v>
      </c>
      <c r="V60" s="75">
        <f t="shared" si="10"/>
        <v>0</v>
      </c>
      <c r="W60" s="62">
        <f t="shared" si="11"/>
        <v>0</v>
      </c>
      <c r="X60" s="75">
        <f t="shared" si="12"/>
        <v>0</v>
      </c>
      <c r="Y60" s="76">
        <f t="shared" si="13"/>
        <v>0</v>
      </c>
      <c r="Z60" s="75">
        <f t="shared" si="14"/>
        <v>0</v>
      </c>
      <c r="AA60" s="75">
        <f t="shared" si="15"/>
        <v>0</v>
      </c>
      <c r="AB60" s="76">
        <f t="shared" si="18"/>
        <v>0</v>
      </c>
      <c r="AC60" s="77">
        <f t="shared" si="16"/>
        <v>0</v>
      </c>
      <c r="AD60" s="81">
        <f t="shared" si="17"/>
        <v>0</v>
      </c>
      <c r="AE60" s="78"/>
    </row>
    <row r="61" spans="1:31" ht="15.75" x14ac:dyDescent="0.25">
      <c r="A61" s="54"/>
      <c r="B61" s="55"/>
      <c r="C61" s="55"/>
      <c r="D61" s="57"/>
      <c r="E61" s="57"/>
      <c r="F61" s="58"/>
      <c r="G61" s="58"/>
      <c r="H61" s="59"/>
      <c r="I61" s="59"/>
      <c r="J61" s="69">
        <f t="shared" si="2"/>
        <v>0</v>
      </c>
      <c r="K61" s="70" t="str">
        <f t="shared" si="3"/>
        <v/>
      </c>
      <c r="L61" s="100" t="str">
        <f t="shared" si="4"/>
        <v/>
      </c>
      <c r="M61" s="60"/>
      <c r="N61" s="61" t="s">
        <v>20</v>
      </c>
      <c r="O61" s="198"/>
      <c r="P61" s="71">
        <f t="shared" si="5"/>
        <v>0</v>
      </c>
      <c r="Q61" s="72">
        <f t="shared" si="6"/>
        <v>0</v>
      </c>
      <c r="R61" s="72">
        <f t="shared" si="7"/>
        <v>0</v>
      </c>
      <c r="S61" s="72">
        <f t="shared" si="8"/>
        <v>0</v>
      </c>
      <c r="T61" s="73">
        <f t="shared" si="9"/>
        <v>0</v>
      </c>
      <c r="U61" s="74">
        <f t="shared" si="0"/>
        <v>0</v>
      </c>
      <c r="V61" s="75">
        <f t="shared" si="10"/>
        <v>0</v>
      </c>
      <c r="W61" s="62">
        <f t="shared" si="11"/>
        <v>0</v>
      </c>
      <c r="X61" s="75">
        <f t="shared" si="12"/>
        <v>0</v>
      </c>
      <c r="Y61" s="76">
        <f t="shared" si="13"/>
        <v>0</v>
      </c>
      <c r="Z61" s="75">
        <f t="shared" si="14"/>
        <v>0</v>
      </c>
      <c r="AA61" s="75">
        <f t="shared" si="15"/>
        <v>0</v>
      </c>
      <c r="AB61" s="76">
        <f t="shared" si="18"/>
        <v>0</v>
      </c>
      <c r="AC61" s="77">
        <f t="shared" si="16"/>
        <v>0</v>
      </c>
      <c r="AD61" s="81">
        <f t="shared" si="17"/>
        <v>0</v>
      </c>
      <c r="AE61" s="78"/>
    </row>
    <row r="62" spans="1:31" ht="15.75" x14ac:dyDescent="0.25">
      <c r="A62" s="54"/>
      <c r="B62" s="55"/>
      <c r="C62" s="55"/>
      <c r="D62" s="57"/>
      <c r="E62" s="57"/>
      <c r="F62" s="58"/>
      <c r="G62" s="58"/>
      <c r="H62" s="59"/>
      <c r="I62" s="59"/>
      <c r="J62" s="69">
        <f t="shared" si="2"/>
        <v>0</v>
      </c>
      <c r="K62" s="70" t="str">
        <f t="shared" si="3"/>
        <v/>
      </c>
      <c r="L62" s="100" t="str">
        <f t="shared" si="4"/>
        <v/>
      </c>
      <c r="M62" s="60"/>
      <c r="N62" s="61" t="s">
        <v>20</v>
      </c>
      <c r="O62" s="198"/>
      <c r="P62" s="71">
        <f t="shared" si="5"/>
        <v>0</v>
      </c>
      <c r="Q62" s="72">
        <f t="shared" si="6"/>
        <v>0</v>
      </c>
      <c r="R62" s="72">
        <f t="shared" si="7"/>
        <v>0</v>
      </c>
      <c r="S62" s="72">
        <f t="shared" si="8"/>
        <v>0</v>
      </c>
      <c r="T62" s="73">
        <f t="shared" si="9"/>
        <v>0</v>
      </c>
      <c r="U62" s="74">
        <f t="shared" si="0"/>
        <v>0</v>
      </c>
      <c r="V62" s="75">
        <f t="shared" si="10"/>
        <v>0</v>
      </c>
      <c r="W62" s="62">
        <f t="shared" si="11"/>
        <v>0</v>
      </c>
      <c r="X62" s="75">
        <f t="shared" si="12"/>
        <v>0</v>
      </c>
      <c r="Y62" s="76">
        <f t="shared" si="13"/>
        <v>0</v>
      </c>
      <c r="Z62" s="75">
        <f t="shared" si="14"/>
        <v>0</v>
      </c>
      <c r="AA62" s="75">
        <f t="shared" si="15"/>
        <v>0</v>
      </c>
      <c r="AB62" s="76">
        <f t="shared" si="18"/>
        <v>0</v>
      </c>
      <c r="AC62" s="77">
        <f t="shared" si="16"/>
        <v>0</v>
      </c>
      <c r="AD62" s="81">
        <f t="shared" si="17"/>
        <v>0</v>
      </c>
      <c r="AE62" s="78"/>
    </row>
    <row r="63" spans="1:31" ht="15.75" x14ac:dyDescent="0.25">
      <c r="A63" s="54"/>
      <c r="B63" s="55"/>
      <c r="C63" s="55"/>
      <c r="D63" s="57"/>
      <c r="E63" s="57"/>
      <c r="F63" s="58"/>
      <c r="G63" s="58"/>
      <c r="H63" s="59"/>
      <c r="I63" s="59"/>
      <c r="J63" s="69">
        <f t="shared" si="2"/>
        <v>0</v>
      </c>
      <c r="K63" s="70" t="str">
        <f t="shared" si="3"/>
        <v/>
      </c>
      <c r="L63" s="100" t="str">
        <f t="shared" si="4"/>
        <v/>
      </c>
      <c r="M63" s="60"/>
      <c r="N63" s="61" t="s">
        <v>20</v>
      </c>
      <c r="O63" s="198"/>
      <c r="P63" s="71">
        <f t="shared" si="5"/>
        <v>0</v>
      </c>
      <c r="Q63" s="72">
        <f t="shared" si="6"/>
        <v>0</v>
      </c>
      <c r="R63" s="72">
        <f t="shared" si="7"/>
        <v>0</v>
      </c>
      <c r="S63" s="72">
        <f t="shared" si="8"/>
        <v>0</v>
      </c>
      <c r="T63" s="73">
        <f t="shared" si="9"/>
        <v>0</v>
      </c>
      <c r="U63" s="74">
        <f t="shared" si="0"/>
        <v>0</v>
      </c>
      <c r="V63" s="75">
        <f t="shared" si="10"/>
        <v>0</v>
      </c>
      <c r="W63" s="62">
        <f t="shared" si="11"/>
        <v>0</v>
      </c>
      <c r="X63" s="75">
        <f t="shared" si="12"/>
        <v>0</v>
      </c>
      <c r="Y63" s="76">
        <f t="shared" si="13"/>
        <v>0</v>
      </c>
      <c r="Z63" s="75">
        <f t="shared" si="14"/>
        <v>0</v>
      </c>
      <c r="AA63" s="75">
        <f t="shared" si="15"/>
        <v>0</v>
      </c>
      <c r="AB63" s="76">
        <f t="shared" si="18"/>
        <v>0</v>
      </c>
      <c r="AC63" s="77">
        <f t="shared" si="16"/>
        <v>0</v>
      </c>
      <c r="AD63" s="81">
        <f t="shared" si="17"/>
        <v>0</v>
      </c>
      <c r="AE63" s="78"/>
    </row>
    <row r="64" spans="1:31" ht="15.75" x14ac:dyDescent="0.25">
      <c r="A64" s="54"/>
      <c r="B64" s="55"/>
      <c r="C64" s="55"/>
      <c r="D64" s="57"/>
      <c r="E64" s="57"/>
      <c r="F64" s="58"/>
      <c r="G64" s="58"/>
      <c r="H64" s="59"/>
      <c r="I64" s="59"/>
      <c r="J64" s="69">
        <f t="shared" si="2"/>
        <v>0</v>
      </c>
      <c r="K64" s="70" t="str">
        <f t="shared" si="3"/>
        <v/>
      </c>
      <c r="L64" s="100" t="str">
        <f t="shared" si="4"/>
        <v/>
      </c>
      <c r="M64" s="60"/>
      <c r="N64" s="61" t="s">
        <v>20</v>
      </c>
      <c r="O64" s="198"/>
      <c r="P64" s="71">
        <f t="shared" si="5"/>
        <v>0</v>
      </c>
      <c r="Q64" s="72">
        <f t="shared" si="6"/>
        <v>0</v>
      </c>
      <c r="R64" s="72">
        <f t="shared" si="7"/>
        <v>0</v>
      </c>
      <c r="S64" s="72">
        <f t="shared" si="8"/>
        <v>0</v>
      </c>
      <c r="T64" s="73">
        <f t="shared" si="9"/>
        <v>0</v>
      </c>
      <c r="U64" s="74">
        <f t="shared" si="0"/>
        <v>0</v>
      </c>
      <c r="V64" s="75">
        <f t="shared" si="10"/>
        <v>0</v>
      </c>
      <c r="W64" s="62">
        <f t="shared" si="11"/>
        <v>0</v>
      </c>
      <c r="X64" s="75">
        <f t="shared" si="12"/>
        <v>0</v>
      </c>
      <c r="Y64" s="76">
        <f t="shared" si="13"/>
        <v>0</v>
      </c>
      <c r="Z64" s="75">
        <f t="shared" si="14"/>
        <v>0</v>
      </c>
      <c r="AA64" s="75">
        <f t="shared" si="15"/>
        <v>0</v>
      </c>
      <c r="AB64" s="76">
        <f t="shared" si="18"/>
        <v>0</v>
      </c>
      <c r="AC64" s="77">
        <f t="shared" si="16"/>
        <v>0</v>
      </c>
      <c r="AD64" s="81">
        <f t="shared" si="17"/>
        <v>0</v>
      </c>
      <c r="AE64" s="78"/>
    </row>
    <row r="65" spans="1:31" ht="15.75" x14ac:dyDescent="0.25">
      <c r="A65" s="54"/>
      <c r="B65" s="55"/>
      <c r="C65" s="55"/>
      <c r="D65" s="57"/>
      <c r="E65" s="57"/>
      <c r="F65" s="58"/>
      <c r="G65" s="58"/>
      <c r="H65" s="59"/>
      <c r="I65" s="59"/>
      <c r="J65" s="69">
        <f t="shared" si="2"/>
        <v>0</v>
      </c>
      <c r="K65" s="70" t="str">
        <f t="shared" si="3"/>
        <v/>
      </c>
      <c r="L65" s="100" t="str">
        <f t="shared" si="4"/>
        <v/>
      </c>
      <c r="M65" s="60"/>
      <c r="N65" s="61" t="s">
        <v>20</v>
      </c>
      <c r="O65" s="198"/>
      <c r="P65" s="71">
        <f t="shared" si="5"/>
        <v>0</v>
      </c>
      <c r="Q65" s="72">
        <f t="shared" si="6"/>
        <v>0</v>
      </c>
      <c r="R65" s="72">
        <f t="shared" si="7"/>
        <v>0</v>
      </c>
      <c r="S65" s="72">
        <f t="shared" si="8"/>
        <v>0</v>
      </c>
      <c r="T65" s="73">
        <f t="shared" si="9"/>
        <v>0</v>
      </c>
      <c r="U65" s="74">
        <f t="shared" si="0"/>
        <v>0</v>
      </c>
      <c r="V65" s="75">
        <f t="shared" si="10"/>
        <v>0</v>
      </c>
      <c r="W65" s="62">
        <f t="shared" si="11"/>
        <v>0</v>
      </c>
      <c r="X65" s="75">
        <f t="shared" si="12"/>
        <v>0</v>
      </c>
      <c r="Y65" s="76">
        <f t="shared" si="13"/>
        <v>0</v>
      </c>
      <c r="Z65" s="75">
        <f t="shared" si="14"/>
        <v>0</v>
      </c>
      <c r="AA65" s="75">
        <f t="shared" si="15"/>
        <v>0</v>
      </c>
      <c r="AB65" s="76">
        <f t="shared" si="18"/>
        <v>0</v>
      </c>
      <c r="AC65" s="77">
        <f t="shared" si="16"/>
        <v>0</v>
      </c>
      <c r="AD65" s="81">
        <f t="shared" si="17"/>
        <v>0</v>
      </c>
      <c r="AE65" s="78"/>
    </row>
    <row r="66" spans="1:31" ht="15.75" x14ac:dyDescent="0.25">
      <c r="A66" s="54"/>
      <c r="B66" s="55"/>
      <c r="C66" s="55"/>
      <c r="D66" s="57"/>
      <c r="E66" s="57"/>
      <c r="F66" s="58"/>
      <c r="G66" s="58"/>
      <c r="H66" s="59"/>
      <c r="I66" s="59"/>
      <c r="J66" s="69">
        <f t="shared" si="2"/>
        <v>0</v>
      </c>
      <c r="K66" s="70" t="str">
        <f t="shared" si="3"/>
        <v/>
      </c>
      <c r="L66" s="100" t="str">
        <f t="shared" si="4"/>
        <v/>
      </c>
      <c r="M66" s="60"/>
      <c r="N66" s="61" t="s">
        <v>20</v>
      </c>
      <c r="O66" s="198"/>
      <c r="P66" s="71">
        <f t="shared" si="5"/>
        <v>0</v>
      </c>
      <c r="Q66" s="72">
        <f t="shared" si="6"/>
        <v>0</v>
      </c>
      <c r="R66" s="72">
        <f t="shared" si="7"/>
        <v>0</v>
      </c>
      <c r="S66" s="72">
        <f t="shared" si="8"/>
        <v>0</v>
      </c>
      <c r="T66" s="73">
        <f t="shared" si="9"/>
        <v>0</v>
      </c>
      <c r="U66" s="74">
        <f t="shared" si="0"/>
        <v>0</v>
      </c>
      <c r="V66" s="75">
        <f t="shared" si="10"/>
        <v>0</v>
      </c>
      <c r="W66" s="62">
        <f t="shared" si="11"/>
        <v>0</v>
      </c>
      <c r="X66" s="75">
        <f t="shared" si="12"/>
        <v>0</v>
      </c>
      <c r="Y66" s="76">
        <f t="shared" si="13"/>
        <v>0</v>
      </c>
      <c r="Z66" s="75">
        <f t="shared" si="14"/>
        <v>0</v>
      </c>
      <c r="AA66" s="75">
        <f t="shared" si="15"/>
        <v>0</v>
      </c>
      <c r="AB66" s="76">
        <f t="shared" si="18"/>
        <v>0</v>
      </c>
      <c r="AC66" s="77">
        <f t="shared" si="16"/>
        <v>0</v>
      </c>
      <c r="AD66" s="81">
        <f t="shared" si="17"/>
        <v>0</v>
      </c>
      <c r="AE66" s="78"/>
    </row>
    <row r="67" spans="1:31" ht="15.75" x14ac:dyDescent="0.25">
      <c r="A67" s="54"/>
      <c r="B67" s="55"/>
      <c r="C67" s="55"/>
      <c r="D67" s="57"/>
      <c r="E67" s="57"/>
      <c r="F67" s="58"/>
      <c r="G67" s="58"/>
      <c r="H67" s="59"/>
      <c r="I67" s="59"/>
      <c r="J67" s="69">
        <f t="shared" si="2"/>
        <v>0</v>
      </c>
      <c r="K67" s="70" t="str">
        <f t="shared" si="3"/>
        <v/>
      </c>
      <c r="L67" s="100" t="str">
        <f t="shared" si="4"/>
        <v/>
      </c>
      <c r="M67" s="60"/>
      <c r="N67" s="61" t="s">
        <v>20</v>
      </c>
      <c r="O67" s="198"/>
      <c r="P67" s="71">
        <f t="shared" si="5"/>
        <v>0</v>
      </c>
      <c r="Q67" s="72">
        <f t="shared" si="6"/>
        <v>0</v>
      </c>
      <c r="R67" s="72">
        <f t="shared" si="7"/>
        <v>0</v>
      </c>
      <c r="S67" s="72">
        <f t="shared" si="8"/>
        <v>0</v>
      </c>
      <c r="T67" s="73">
        <f t="shared" si="9"/>
        <v>0</v>
      </c>
      <c r="U67" s="74">
        <f t="shared" si="0"/>
        <v>0</v>
      </c>
      <c r="V67" s="75">
        <f t="shared" si="10"/>
        <v>0</v>
      </c>
      <c r="W67" s="62">
        <f t="shared" si="11"/>
        <v>0</v>
      </c>
      <c r="X67" s="75">
        <f t="shared" si="12"/>
        <v>0</v>
      </c>
      <c r="Y67" s="76">
        <f t="shared" si="13"/>
        <v>0</v>
      </c>
      <c r="Z67" s="75">
        <f t="shared" si="14"/>
        <v>0</v>
      </c>
      <c r="AA67" s="75">
        <f t="shared" si="15"/>
        <v>0</v>
      </c>
      <c r="AB67" s="76">
        <f t="shared" si="18"/>
        <v>0</v>
      </c>
      <c r="AC67" s="77">
        <f t="shared" si="16"/>
        <v>0</v>
      </c>
      <c r="AD67" s="81">
        <f t="shared" si="17"/>
        <v>0</v>
      </c>
      <c r="AE67" s="78"/>
    </row>
    <row r="68" spans="1:31" ht="15.75" x14ac:dyDescent="0.25">
      <c r="A68" s="54"/>
      <c r="B68" s="55"/>
      <c r="C68" s="55"/>
      <c r="D68" s="57"/>
      <c r="E68" s="57"/>
      <c r="F68" s="58"/>
      <c r="G68" s="58"/>
      <c r="H68" s="59"/>
      <c r="I68" s="59"/>
      <c r="J68" s="69">
        <f t="shared" si="2"/>
        <v>0</v>
      </c>
      <c r="K68" s="70" t="str">
        <f t="shared" si="3"/>
        <v/>
      </c>
      <c r="L68" s="100" t="str">
        <f t="shared" si="4"/>
        <v/>
      </c>
      <c r="M68" s="60"/>
      <c r="N68" s="61" t="s">
        <v>20</v>
      </c>
      <c r="O68" s="198"/>
      <c r="P68" s="71">
        <f t="shared" si="5"/>
        <v>0</v>
      </c>
      <c r="Q68" s="72">
        <f t="shared" si="6"/>
        <v>0</v>
      </c>
      <c r="R68" s="72">
        <f t="shared" si="7"/>
        <v>0</v>
      </c>
      <c r="S68" s="72">
        <f t="shared" si="8"/>
        <v>0</v>
      </c>
      <c r="T68" s="73">
        <f t="shared" si="9"/>
        <v>0</v>
      </c>
      <c r="U68" s="74">
        <f t="shared" si="0"/>
        <v>0</v>
      </c>
      <c r="V68" s="75">
        <f t="shared" si="10"/>
        <v>0</v>
      </c>
      <c r="W68" s="62">
        <f t="shared" si="11"/>
        <v>0</v>
      </c>
      <c r="X68" s="75">
        <f t="shared" si="12"/>
        <v>0</v>
      </c>
      <c r="Y68" s="76">
        <f t="shared" si="13"/>
        <v>0</v>
      </c>
      <c r="Z68" s="75">
        <f t="shared" si="14"/>
        <v>0</v>
      </c>
      <c r="AA68" s="75">
        <f t="shared" si="15"/>
        <v>0</v>
      </c>
      <c r="AB68" s="76">
        <f t="shared" si="18"/>
        <v>0</v>
      </c>
      <c r="AC68" s="77">
        <f t="shared" si="16"/>
        <v>0</v>
      </c>
      <c r="AD68" s="81">
        <f t="shared" si="17"/>
        <v>0</v>
      </c>
      <c r="AE68" s="78"/>
    </row>
    <row r="69" spans="1:31" ht="15.75" x14ac:dyDescent="0.25">
      <c r="A69" s="54"/>
      <c r="B69" s="55"/>
      <c r="C69" s="55"/>
      <c r="D69" s="57"/>
      <c r="E69" s="57"/>
      <c r="F69" s="58"/>
      <c r="G69" s="58"/>
      <c r="H69" s="59"/>
      <c r="I69" s="59"/>
      <c r="J69" s="69">
        <f t="shared" si="2"/>
        <v>0</v>
      </c>
      <c r="K69" s="70" t="str">
        <f t="shared" si="3"/>
        <v/>
      </c>
      <c r="L69" s="100" t="str">
        <f t="shared" si="4"/>
        <v/>
      </c>
      <c r="M69" s="60"/>
      <c r="N69" s="61" t="s">
        <v>20</v>
      </c>
      <c r="O69" s="198"/>
      <c r="P69" s="71">
        <f t="shared" si="5"/>
        <v>0</v>
      </c>
      <c r="Q69" s="72">
        <f t="shared" si="6"/>
        <v>0</v>
      </c>
      <c r="R69" s="72">
        <f t="shared" si="7"/>
        <v>0</v>
      </c>
      <c r="S69" s="72">
        <f t="shared" si="8"/>
        <v>0</v>
      </c>
      <c r="T69" s="73">
        <f t="shared" si="9"/>
        <v>0</v>
      </c>
      <c r="U69" s="74">
        <f t="shared" si="0"/>
        <v>0</v>
      </c>
      <c r="V69" s="75">
        <f t="shared" si="10"/>
        <v>0</v>
      </c>
      <c r="W69" s="62">
        <f t="shared" si="11"/>
        <v>0</v>
      </c>
      <c r="X69" s="75">
        <f t="shared" si="12"/>
        <v>0</v>
      </c>
      <c r="Y69" s="76">
        <f t="shared" si="13"/>
        <v>0</v>
      </c>
      <c r="Z69" s="75">
        <f t="shared" si="14"/>
        <v>0</v>
      </c>
      <c r="AA69" s="75">
        <f t="shared" si="15"/>
        <v>0</v>
      </c>
      <c r="AB69" s="76">
        <f t="shared" si="18"/>
        <v>0</v>
      </c>
      <c r="AC69" s="77">
        <f t="shared" si="16"/>
        <v>0</v>
      </c>
      <c r="AD69" s="81">
        <f t="shared" si="17"/>
        <v>0</v>
      </c>
      <c r="AE69" s="78"/>
    </row>
    <row r="70" spans="1:31" ht="15.75" x14ac:dyDescent="0.25">
      <c r="A70" s="54"/>
      <c r="B70" s="55"/>
      <c r="C70" s="55"/>
      <c r="D70" s="57"/>
      <c r="E70" s="57"/>
      <c r="F70" s="58"/>
      <c r="G70" s="58"/>
      <c r="H70" s="59"/>
      <c r="I70" s="59"/>
      <c r="J70" s="69">
        <f t="shared" si="2"/>
        <v>0</v>
      </c>
      <c r="K70" s="70" t="str">
        <f t="shared" si="3"/>
        <v/>
      </c>
      <c r="L70" s="100" t="str">
        <f t="shared" si="4"/>
        <v/>
      </c>
      <c r="M70" s="60"/>
      <c r="N70" s="61" t="s">
        <v>20</v>
      </c>
      <c r="O70" s="198"/>
      <c r="P70" s="71">
        <f t="shared" si="5"/>
        <v>0</v>
      </c>
      <c r="Q70" s="72">
        <f t="shared" si="6"/>
        <v>0</v>
      </c>
      <c r="R70" s="72">
        <f t="shared" si="7"/>
        <v>0</v>
      </c>
      <c r="S70" s="72">
        <f t="shared" si="8"/>
        <v>0</v>
      </c>
      <c r="T70" s="73">
        <f t="shared" si="9"/>
        <v>0</v>
      </c>
      <c r="U70" s="74">
        <f t="shared" si="0"/>
        <v>0</v>
      </c>
      <c r="V70" s="75">
        <f t="shared" si="10"/>
        <v>0</v>
      </c>
      <c r="W70" s="62">
        <f t="shared" si="11"/>
        <v>0</v>
      </c>
      <c r="X70" s="75">
        <f t="shared" si="12"/>
        <v>0</v>
      </c>
      <c r="Y70" s="76">
        <f t="shared" si="13"/>
        <v>0</v>
      </c>
      <c r="Z70" s="75">
        <f t="shared" si="14"/>
        <v>0</v>
      </c>
      <c r="AA70" s="75">
        <f t="shared" si="15"/>
        <v>0</v>
      </c>
      <c r="AB70" s="76">
        <f t="shared" si="18"/>
        <v>0</v>
      </c>
      <c r="AC70" s="77">
        <f t="shared" si="16"/>
        <v>0</v>
      </c>
      <c r="AD70" s="81">
        <f t="shared" si="17"/>
        <v>0</v>
      </c>
      <c r="AE70" s="78"/>
    </row>
    <row r="71" spans="1:31" ht="15.75" x14ac:dyDescent="0.25">
      <c r="A71" s="54"/>
      <c r="B71" s="55"/>
      <c r="C71" s="55"/>
      <c r="D71" s="57"/>
      <c r="E71" s="57"/>
      <c r="F71" s="58"/>
      <c r="G71" s="58"/>
      <c r="H71" s="59"/>
      <c r="I71" s="59"/>
      <c r="J71" s="69">
        <f t="shared" si="2"/>
        <v>0</v>
      </c>
      <c r="K71" s="70" t="str">
        <f t="shared" si="3"/>
        <v/>
      </c>
      <c r="L71" s="100" t="str">
        <f t="shared" si="4"/>
        <v/>
      </c>
      <c r="M71" s="60"/>
      <c r="N71" s="61" t="s">
        <v>20</v>
      </c>
      <c r="O71" s="198"/>
      <c r="P71" s="71">
        <f t="shared" si="5"/>
        <v>0</v>
      </c>
      <c r="Q71" s="72">
        <f t="shared" si="6"/>
        <v>0</v>
      </c>
      <c r="R71" s="72">
        <f t="shared" si="7"/>
        <v>0</v>
      </c>
      <c r="S71" s="72">
        <f t="shared" si="8"/>
        <v>0</v>
      </c>
      <c r="T71" s="73">
        <f t="shared" si="9"/>
        <v>0</v>
      </c>
      <c r="U71" s="74">
        <f t="shared" ref="U71:U134" si="19">IF(M71=0,0,IF((M71&lt;5000),5000,M71))</f>
        <v>0</v>
      </c>
      <c r="V71" s="75">
        <f t="shared" si="10"/>
        <v>0</v>
      </c>
      <c r="W71" s="62">
        <f t="shared" si="11"/>
        <v>0</v>
      </c>
      <c r="X71" s="75">
        <f t="shared" si="12"/>
        <v>0</v>
      </c>
      <c r="Y71" s="76">
        <f t="shared" si="13"/>
        <v>0</v>
      </c>
      <c r="Z71" s="75">
        <f t="shared" si="14"/>
        <v>0</v>
      </c>
      <c r="AA71" s="75">
        <f t="shared" si="15"/>
        <v>0</v>
      </c>
      <c r="AB71" s="76">
        <f t="shared" ref="AB71:AB134" si="20">IF(AND(O71&gt;0,I71&gt;0,Z71&lt;Q71),(ROUND(Q71-Z71,2)),0)</f>
        <v>0</v>
      </c>
      <c r="AC71" s="77">
        <f t="shared" si="16"/>
        <v>0</v>
      </c>
      <c r="AD71" s="81">
        <f t="shared" si="17"/>
        <v>0</v>
      </c>
      <c r="AE71" s="78"/>
    </row>
    <row r="72" spans="1:31" ht="15.75" x14ac:dyDescent="0.25">
      <c r="A72" s="54"/>
      <c r="B72" s="55"/>
      <c r="C72" s="55"/>
      <c r="D72" s="57"/>
      <c r="E72" s="57"/>
      <c r="F72" s="58"/>
      <c r="G72" s="58"/>
      <c r="H72" s="59"/>
      <c r="I72" s="59"/>
      <c r="J72" s="69">
        <f t="shared" ref="J72:J135" si="21">H72+I72</f>
        <v>0</v>
      </c>
      <c r="K72" s="70" t="str">
        <f t="shared" ref="K72:K135" si="22">IF(J72&gt;0,IF(J72&gt;(G72-F72+1),"Errore n. giorni! MAX 366",IF((G72-F72+1)=J72,"ok","")),"")</f>
        <v/>
      </c>
      <c r="L72" s="100" t="str">
        <f t="shared" ref="L72:L135" si="23">IF((J72&gt;0),(G72-F72+1)-I72,"")</f>
        <v/>
      </c>
      <c r="M72" s="60"/>
      <c r="N72" s="61" t="s">
        <v>20</v>
      </c>
      <c r="O72" s="198"/>
      <c r="P72" s="71">
        <f t="shared" ref="P72:P135" si="24">IF(O72&lt;59.2,O72,59.2)</f>
        <v>0</v>
      </c>
      <c r="Q72" s="72">
        <f t="shared" ref="Q72:Q135" si="25">IF(O72=0,0,P72-13.49)</f>
        <v>0</v>
      </c>
      <c r="R72" s="72">
        <f t="shared" ref="R72:R135" si="26">ROUND(H72*P72,2)</f>
        <v>0</v>
      </c>
      <c r="S72" s="72">
        <f t="shared" ref="S72:S135" si="27">ROUND(I72*Q72,2)</f>
        <v>0</v>
      </c>
      <c r="T72" s="73">
        <f t="shared" ref="T72:T135" si="28">ROUND(R72+S72,2)</f>
        <v>0</v>
      </c>
      <c r="U72" s="74">
        <f t="shared" si="19"/>
        <v>0</v>
      </c>
      <c r="V72" s="75">
        <f t="shared" ref="V72:V135" si="29">IF(U72=0,0,ROUND((U72-5000)/(20000-5000),2))</f>
        <v>0</v>
      </c>
      <c r="W72" s="62">
        <f t="shared" ref="W72:W135" si="30">IF(N72="NO",0,IF(N72="SI",17.06,0))</f>
        <v>0</v>
      </c>
      <c r="X72" s="75">
        <f t="shared" ref="X72:X135" si="31">IF(AND(O72&gt;0,H72&gt;0),ROUND((V72*(P72-W72)+W72),2),0)</f>
        <v>0</v>
      </c>
      <c r="Y72" s="76">
        <f t="shared" ref="Y72:Y135" si="32">IF(AND(O72&gt;0,H72&gt;0),ROUND(P72-X72,2),0)</f>
        <v>0</v>
      </c>
      <c r="Z72" s="75">
        <f t="shared" ref="Z72:Z135" si="33">IF(AND(O72&gt;0,I72&gt;0),(ROUND((V72*(Q72-W72)+W72),2)),0)</f>
        <v>0</v>
      </c>
      <c r="AA72" s="75">
        <f t="shared" ref="AA72:AA135" si="34">IF(Q72&lt;Z72,Q72,Z72)</f>
        <v>0</v>
      </c>
      <c r="AB72" s="76">
        <f t="shared" si="20"/>
        <v>0</v>
      </c>
      <c r="AC72" s="77">
        <f t="shared" ref="AC72:AC135" si="35">ROUND((X72*H72)+(AA72*I72),2)</f>
        <v>0</v>
      </c>
      <c r="AD72" s="81">
        <f t="shared" ref="AD72:AD135" si="36">IF(J72&gt;0,IF(M72="","Inserire Isee in colonna M",ROUND((Y72*H72)+(AB72*I72),2)),0)</f>
        <v>0</v>
      </c>
      <c r="AE72" s="78"/>
    </row>
    <row r="73" spans="1:31" ht="15.75" x14ac:dyDescent="0.25">
      <c r="A73" s="54"/>
      <c r="B73" s="55"/>
      <c r="C73" s="55"/>
      <c r="D73" s="57"/>
      <c r="E73" s="57"/>
      <c r="F73" s="58"/>
      <c r="G73" s="58"/>
      <c r="H73" s="59"/>
      <c r="I73" s="59"/>
      <c r="J73" s="69">
        <f t="shared" si="21"/>
        <v>0</v>
      </c>
      <c r="K73" s="70" t="str">
        <f t="shared" si="22"/>
        <v/>
      </c>
      <c r="L73" s="100" t="str">
        <f t="shared" si="23"/>
        <v/>
      </c>
      <c r="M73" s="60"/>
      <c r="N73" s="61" t="s">
        <v>20</v>
      </c>
      <c r="O73" s="198"/>
      <c r="P73" s="71">
        <f t="shared" si="24"/>
        <v>0</v>
      </c>
      <c r="Q73" s="72">
        <f t="shared" si="25"/>
        <v>0</v>
      </c>
      <c r="R73" s="72">
        <f t="shared" si="26"/>
        <v>0</v>
      </c>
      <c r="S73" s="72">
        <f t="shared" si="27"/>
        <v>0</v>
      </c>
      <c r="T73" s="73">
        <f t="shared" si="28"/>
        <v>0</v>
      </c>
      <c r="U73" s="74">
        <f t="shared" si="19"/>
        <v>0</v>
      </c>
      <c r="V73" s="75">
        <f t="shared" si="29"/>
        <v>0</v>
      </c>
      <c r="W73" s="62">
        <f t="shared" si="30"/>
        <v>0</v>
      </c>
      <c r="X73" s="75">
        <f t="shared" si="31"/>
        <v>0</v>
      </c>
      <c r="Y73" s="76">
        <f t="shared" si="32"/>
        <v>0</v>
      </c>
      <c r="Z73" s="75">
        <f t="shared" si="33"/>
        <v>0</v>
      </c>
      <c r="AA73" s="75">
        <f t="shared" si="34"/>
        <v>0</v>
      </c>
      <c r="AB73" s="76">
        <f t="shared" si="20"/>
        <v>0</v>
      </c>
      <c r="AC73" s="77">
        <f t="shared" si="35"/>
        <v>0</v>
      </c>
      <c r="AD73" s="81">
        <f t="shared" si="36"/>
        <v>0</v>
      </c>
      <c r="AE73" s="78"/>
    </row>
    <row r="74" spans="1:31" ht="15.75" x14ac:dyDescent="0.25">
      <c r="A74" s="54"/>
      <c r="B74" s="55"/>
      <c r="C74" s="55"/>
      <c r="D74" s="57"/>
      <c r="E74" s="57"/>
      <c r="F74" s="58"/>
      <c r="G74" s="58"/>
      <c r="H74" s="59"/>
      <c r="I74" s="59"/>
      <c r="J74" s="69">
        <f t="shared" si="21"/>
        <v>0</v>
      </c>
      <c r="K74" s="70" t="str">
        <f t="shared" si="22"/>
        <v/>
      </c>
      <c r="L74" s="100" t="str">
        <f t="shared" si="23"/>
        <v/>
      </c>
      <c r="M74" s="60"/>
      <c r="N74" s="61" t="s">
        <v>20</v>
      </c>
      <c r="O74" s="198"/>
      <c r="P74" s="71">
        <f t="shared" si="24"/>
        <v>0</v>
      </c>
      <c r="Q74" s="72">
        <f t="shared" si="25"/>
        <v>0</v>
      </c>
      <c r="R74" s="72">
        <f t="shared" si="26"/>
        <v>0</v>
      </c>
      <c r="S74" s="72">
        <f t="shared" si="27"/>
        <v>0</v>
      </c>
      <c r="T74" s="73">
        <f t="shared" si="28"/>
        <v>0</v>
      </c>
      <c r="U74" s="74">
        <f t="shared" si="19"/>
        <v>0</v>
      </c>
      <c r="V74" s="75">
        <f t="shared" si="29"/>
        <v>0</v>
      </c>
      <c r="W74" s="62">
        <f t="shared" si="30"/>
        <v>0</v>
      </c>
      <c r="X74" s="75">
        <f t="shared" si="31"/>
        <v>0</v>
      </c>
      <c r="Y74" s="76">
        <f t="shared" si="32"/>
        <v>0</v>
      </c>
      <c r="Z74" s="75">
        <f t="shared" si="33"/>
        <v>0</v>
      </c>
      <c r="AA74" s="75">
        <f t="shared" si="34"/>
        <v>0</v>
      </c>
      <c r="AB74" s="76">
        <f t="shared" si="20"/>
        <v>0</v>
      </c>
      <c r="AC74" s="77">
        <f t="shared" si="35"/>
        <v>0</v>
      </c>
      <c r="AD74" s="81">
        <f t="shared" si="36"/>
        <v>0</v>
      </c>
      <c r="AE74" s="78"/>
    </row>
    <row r="75" spans="1:31" ht="15.75" x14ac:dyDescent="0.25">
      <c r="A75" s="54"/>
      <c r="B75" s="55"/>
      <c r="C75" s="55"/>
      <c r="D75" s="57"/>
      <c r="E75" s="57"/>
      <c r="F75" s="58"/>
      <c r="G75" s="58"/>
      <c r="H75" s="59"/>
      <c r="I75" s="59"/>
      <c r="J75" s="69">
        <f t="shared" si="21"/>
        <v>0</v>
      </c>
      <c r="K75" s="70" t="str">
        <f t="shared" si="22"/>
        <v/>
      </c>
      <c r="L75" s="100" t="str">
        <f t="shared" si="23"/>
        <v/>
      </c>
      <c r="M75" s="60"/>
      <c r="N75" s="61" t="s">
        <v>20</v>
      </c>
      <c r="O75" s="198"/>
      <c r="P75" s="71">
        <f t="shared" si="24"/>
        <v>0</v>
      </c>
      <c r="Q75" s="72">
        <f t="shared" si="25"/>
        <v>0</v>
      </c>
      <c r="R75" s="72">
        <f t="shared" si="26"/>
        <v>0</v>
      </c>
      <c r="S75" s="72">
        <f t="shared" si="27"/>
        <v>0</v>
      </c>
      <c r="T75" s="73">
        <f t="shared" si="28"/>
        <v>0</v>
      </c>
      <c r="U75" s="74">
        <f t="shared" si="19"/>
        <v>0</v>
      </c>
      <c r="V75" s="75">
        <f t="shared" si="29"/>
        <v>0</v>
      </c>
      <c r="W75" s="62">
        <f t="shared" si="30"/>
        <v>0</v>
      </c>
      <c r="X75" s="75">
        <f t="shared" si="31"/>
        <v>0</v>
      </c>
      <c r="Y75" s="76">
        <f t="shared" si="32"/>
        <v>0</v>
      </c>
      <c r="Z75" s="75">
        <f t="shared" si="33"/>
        <v>0</v>
      </c>
      <c r="AA75" s="75">
        <f t="shared" si="34"/>
        <v>0</v>
      </c>
      <c r="AB75" s="76">
        <f t="shared" si="20"/>
        <v>0</v>
      </c>
      <c r="AC75" s="77">
        <f t="shared" si="35"/>
        <v>0</v>
      </c>
      <c r="AD75" s="81">
        <f t="shared" si="36"/>
        <v>0</v>
      </c>
      <c r="AE75" s="78"/>
    </row>
    <row r="76" spans="1:31" ht="15.75" x14ac:dyDescent="0.25">
      <c r="A76" s="54"/>
      <c r="B76" s="55"/>
      <c r="C76" s="55"/>
      <c r="D76" s="57"/>
      <c r="E76" s="57"/>
      <c r="F76" s="58"/>
      <c r="G76" s="58"/>
      <c r="H76" s="59"/>
      <c r="I76" s="59"/>
      <c r="J76" s="69">
        <f t="shared" si="21"/>
        <v>0</v>
      </c>
      <c r="K76" s="70" t="str">
        <f t="shared" si="22"/>
        <v/>
      </c>
      <c r="L76" s="100" t="str">
        <f t="shared" si="23"/>
        <v/>
      </c>
      <c r="M76" s="60"/>
      <c r="N76" s="61" t="s">
        <v>20</v>
      </c>
      <c r="O76" s="198"/>
      <c r="P76" s="71">
        <f t="shared" si="24"/>
        <v>0</v>
      </c>
      <c r="Q76" s="72">
        <f t="shared" si="25"/>
        <v>0</v>
      </c>
      <c r="R76" s="72">
        <f t="shared" si="26"/>
        <v>0</v>
      </c>
      <c r="S76" s="72">
        <f t="shared" si="27"/>
        <v>0</v>
      </c>
      <c r="T76" s="73">
        <f t="shared" si="28"/>
        <v>0</v>
      </c>
      <c r="U76" s="74">
        <f t="shared" si="19"/>
        <v>0</v>
      </c>
      <c r="V76" s="75">
        <f t="shared" si="29"/>
        <v>0</v>
      </c>
      <c r="W76" s="62">
        <f t="shared" si="30"/>
        <v>0</v>
      </c>
      <c r="X76" s="75">
        <f t="shared" si="31"/>
        <v>0</v>
      </c>
      <c r="Y76" s="76">
        <f t="shared" si="32"/>
        <v>0</v>
      </c>
      <c r="Z76" s="75">
        <f t="shared" si="33"/>
        <v>0</v>
      </c>
      <c r="AA76" s="75">
        <f t="shared" si="34"/>
        <v>0</v>
      </c>
      <c r="AB76" s="76">
        <f t="shared" si="20"/>
        <v>0</v>
      </c>
      <c r="AC76" s="77">
        <f t="shared" si="35"/>
        <v>0</v>
      </c>
      <c r="AD76" s="81">
        <f t="shared" si="36"/>
        <v>0</v>
      </c>
      <c r="AE76" s="78"/>
    </row>
    <row r="77" spans="1:31" ht="15.75" x14ac:dyDescent="0.25">
      <c r="A77" s="54"/>
      <c r="B77" s="55"/>
      <c r="C77" s="55"/>
      <c r="D77" s="57"/>
      <c r="E77" s="57"/>
      <c r="F77" s="58"/>
      <c r="G77" s="58"/>
      <c r="H77" s="59"/>
      <c r="I77" s="59"/>
      <c r="J77" s="69">
        <f t="shared" si="21"/>
        <v>0</v>
      </c>
      <c r="K77" s="70" t="str">
        <f t="shared" si="22"/>
        <v/>
      </c>
      <c r="L77" s="100" t="str">
        <f t="shared" si="23"/>
        <v/>
      </c>
      <c r="M77" s="60"/>
      <c r="N77" s="61" t="s">
        <v>20</v>
      </c>
      <c r="O77" s="198"/>
      <c r="P77" s="71">
        <f t="shared" si="24"/>
        <v>0</v>
      </c>
      <c r="Q77" s="72">
        <f t="shared" si="25"/>
        <v>0</v>
      </c>
      <c r="R77" s="72">
        <f t="shared" si="26"/>
        <v>0</v>
      </c>
      <c r="S77" s="72">
        <f t="shared" si="27"/>
        <v>0</v>
      </c>
      <c r="T77" s="73">
        <f t="shared" si="28"/>
        <v>0</v>
      </c>
      <c r="U77" s="74">
        <f t="shared" si="19"/>
        <v>0</v>
      </c>
      <c r="V77" s="75">
        <f t="shared" si="29"/>
        <v>0</v>
      </c>
      <c r="W77" s="62">
        <f t="shared" si="30"/>
        <v>0</v>
      </c>
      <c r="X77" s="75">
        <f t="shared" si="31"/>
        <v>0</v>
      </c>
      <c r="Y77" s="76">
        <f t="shared" si="32"/>
        <v>0</v>
      </c>
      <c r="Z77" s="75">
        <f t="shared" si="33"/>
        <v>0</v>
      </c>
      <c r="AA77" s="75">
        <f t="shared" si="34"/>
        <v>0</v>
      </c>
      <c r="AB77" s="76">
        <f t="shared" si="20"/>
        <v>0</v>
      </c>
      <c r="AC77" s="77">
        <f t="shared" si="35"/>
        <v>0</v>
      </c>
      <c r="AD77" s="81">
        <f t="shared" si="36"/>
        <v>0</v>
      </c>
      <c r="AE77" s="78"/>
    </row>
    <row r="78" spans="1:31" ht="15.75" x14ac:dyDescent="0.25">
      <c r="A78" s="54"/>
      <c r="B78" s="55"/>
      <c r="C78" s="55"/>
      <c r="D78" s="57"/>
      <c r="E78" s="57"/>
      <c r="F78" s="58"/>
      <c r="G78" s="58"/>
      <c r="H78" s="59"/>
      <c r="I78" s="59"/>
      <c r="J78" s="69">
        <f t="shared" si="21"/>
        <v>0</v>
      </c>
      <c r="K78" s="70" t="str">
        <f t="shared" si="22"/>
        <v/>
      </c>
      <c r="L78" s="100" t="str">
        <f t="shared" si="23"/>
        <v/>
      </c>
      <c r="M78" s="60"/>
      <c r="N78" s="61" t="s">
        <v>20</v>
      </c>
      <c r="O78" s="198"/>
      <c r="P78" s="71">
        <f t="shared" si="24"/>
        <v>0</v>
      </c>
      <c r="Q78" s="72">
        <f t="shared" si="25"/>
        <v>0</v>
      </c>
      <c r="R78" s="72">
        <f t="shared" si="26"/>
        <v>0</v>
      </c>
      <c r="S78" s="72">
        <f t="shared" si="27"/>
        <v>0</v>
      </c>
      <c r="T78" s="73">
        <f t="shared" si="28"/>
        <v>0</v>
      </c>
      <c r="U78" s="74">
        <f t="shared" si="19"/>
        <v>0</v>
      </c>
      <c r="V78" s="75">
        <f t="shared" si="29"/>
        <v>0</v>
      </c>
      <c r="W78" s="62">
        <f t="shared" si="30"/>
        <v>0</v>
      </c>
      <c r="X78" s="75">
        <f t="shared" si="31"/>
        <v>0</v>
      </c>
      <c r="Y78" s="76">
        <f t="shared" si="32"/>
        <v>0</v>
      </c>
      <c r="Z78" s="75">
        <f t="shared" si="33"/>
        <v>0</v>
      </c>
      <c r="AA78" s="75">
        <f t="shared" si="34"/>
        <v>0</v>
      </c>
      <c r="AB78" s="76">
        <f t="shared" si="20"/>
        <v>0</v>
      </c>
      <c r="AC78" s="77">
        <f t="shared" si="35"/>
        <v>0</v>
      </c>
      <c r="AD78" s="81">
        <f t="shared" si="36"/>
        <v>0</v>
      </c>
      <c r="AE78" s="78"/>
    </row>
    <row r="79" spans="1:31" ht="15.75" x14ac:dyDescent="0.25">
      <c r="A79" s="54"/>
      <c r="B79" s="55"/>
      <c r="C79" s="55"/>
      <c r="D79" s="57"/>
      <c r="E79" s="57"/>
      <c r="F79" s="58"/>
      <c r="G79" s="58"/>
      <c r="H79" s="59"/>
      <c r="I79" s="59"/>
      <c r="J79" s="69">
        <f t="shared" si="21"/>
        <v>0</v>
      </c>
      <c r="K79" s="70" t="str">
        <f t="shared" si="22"/>
        <v/>
      </c>
      <c r="L79" s="100" t="str">
        <f t="shared" si="23"/>
        <v/>
      </c>
      <c r="M79" s="60"/>
      <c r="N79" s="61" t="s">
        <v>20</v>
      </c>
      <c r="O79" s="198"/>
      <c r="P79" s="71">
        <f t="shared" si="24"/>
        <v>0</v>
      </c>
      <c r="Q79" s="72">
        <f t="shared" si="25"/>
        <v>0</v>
      </c>
      <c r="R79" s="72">
        <f t="shared" si="26"/>
        <v>0</v>
      </c>
      <c r="S79" s="72">
        <f t="shared" si="27"/>
        <v>0</v>
      </c>
      <c r="T79" s="73">
        <f t="shared" si="28"/>
        <v>0</v>
      </c>
      <c r="U79" s="74">
        <f t="shared" si="19"/>
        <v>0</v>
      </c>
      <c r="V79" s="75">
        <f t="shared" si="29"/>
        <v>0</v>
      </c>
      <c r="W79" s="62">
        <f t="shared" si="30"/>
        <v>0</v>
      </c>
      <c r="X79" s="75">
        <f t="shared" si="31"/>
        <v>0</v>
      </c>
      <c r="Y79" s="76">
        <f t="shared" si="32"/>
        <v>0</v>
      </c>
      <c r="Z79" s="75">
        <f t="shared" si="33"/>
        <v>0</v>
      </c>
      <c r="AA79" s="75">
        <f t="shared" si="34"/>
        <v>0</v>
      </c>
      <c r="AB79" s="76">
        <f t="shared" si="20"/>
        <v>0</v>
      </c>
      <c r="AC79" s="77">
        <f t="shared" si="35"/>
        <v>0</v>
      </c>
      <c r="AD79" s="81">
        <f t="shared" si="36"/>
        <v>0</v>
      </c>
      <c r="AE79" s="78"/>
    </row>
    <row r="80" spans="1:31" ht="15.75" x14ac:dyDescent="0.25">
      <c r="A80" s="54"/>
      <c r="B80" s="55"/>
      <c r="C80" s="55"/>
      <c r="D80" s="57"/>
      <c r="E80" s="57"/>
      <c r="F80" s="58"/>
      <c r="G80" s="58"/>
      <c r="H80" s="59"/>
      <c r="I80" s="59"/>
      <c r="J80" s="69">
        <f t="shared" si="21"/>
        <v>0</v>
      </c>
      <c r="K80" s="70" t="str">
        <f t="shared" si="22"/>
        <v/>
      </c>
      <c r="L80" s="100" t="str">
        <f t="shared" si="23"/>
        <v/>
      </c>
      <c r="M80" s="60"/>
      <c r="N80" s="61" t="s">
        <v>20</v>
      </c>
      <c r="O80" s="198"/>
      <c r="P80" s="71">
        <f t="shared" si="24"/>
        <v>0</v>
      </c>
      <c r="Q80" s="72">
        <f t="shared" si="25"/>
        <v>0</v>
      </c>
      <c r="R80" s="72">
        <f t="shared" si="26"/>
        <v>0</v>
      </c>
      <c r="S80" s="72">
        <f t="shared" si="27"/>
        <v>0</v>
      </c>
      <c r="T80" s="73">
        <f t="shared" si="28"/>
        <v>0</v>
      </c>
      <c r="U80" s="74">
        <f t="shared" si="19"/>
        <v>0</v>
      </c>
      <c r="V80" s="75">
        <f t="shared" si="29"/>
        <v>0</v>
      </c>
      <c r="W80" s="62">
        <f t="shared" si="30"/>
        <v>0</v>
      </c>
      <c r="X80" s="75">
        <f t="shared" si="31"/>
        <v>0</v>
      </c>
      <c r="Y80" s="76">
        <f t="shared" si="32"/>
        <v>0</v>
      </c>
      <c r="Z80" s="75">
        <f t="shared" si="33"/>
        <v>0</v>
      </c>
      <c r="AA80" s="75">
        <f t="shared" si="34"/>
        <v>0</v>
      </c>
      <c r="AB80" s="76">
        <f t="shared" si="20"/>
        <v>0</v>
      </c>
      <c r="AC80" s="77">
        <f t="shared" si="35"/>
        <v>0</v>
      </c>
      <c r="AD80" s="81">
        <f t="shared" si="36"/>
        <v>0</v>
      </c>
      <c r="AE80" s="78"/>
    </row>
    <row r="81" spans="1:31" ht="15.75" x14ac:dyDescent="0.25">
      <c r="A81" s="54"/>
      <c r="B81" s="55"/>
      <c r="C81" s="55"/>
      <c r="D81" s="57"/>
      <c r="E81" s="57"/>
      <c r="F81" s="58"/>
      <c r="G81" s="58"/>
      <c r="H81" s="59"/>
      <c r="I81" s="59"/>
      <c r="J81" s="69">
        <f t="shared" si="21"/>
        <v>0</v>
      </c>
      <c r="K81" s="70" t="str">
        <f t="shared" si="22"/>
        <v/>
      </c>
      <c r="L81" s="100" t="str">
        <f t="shared" si="23"/>
        <v/>
      </c>
      <c r="M81" s="60"/>
      <c r="N81" s="61" t="s">
        <v>20</v>
      </c>
      <c r="O81" s="198"/>
      <c r="P81" s="71">
        <f t="shared" si="24"/>
        <v>0</v>
      </c>
      <c r="Q81" s="72">
        <f t="shared" si="25"/>
        <v>0</v>
      </c>
      <c r="R81" s="72">
        <f t="shared" si="26"/>
        <v>0</v>
      </c>
      <c r="S81" s="72">
        <f t="shared" si="27"/>
        <v>0</v>
      </c>
      <c r="T81" s="73">
        <f t="shared" si="28"/>
        <v>0</v>
      </c>
      <c r="U81" s="74">
        <f t="shared" si="19"/>
        <v>0</v>
      </c>
      <c r="V81" s="75">
        <f t="shared" si="29"/>
        <v>0</v>
      </c>
      <c r="W81" s="62">
        <f t="shared" si="30"/>
        <v>0</v>
      </c>
      <c r="X81" s="75">
        <f t="shared" si="31"/>
        <v>0</v>
      </c>
      <c r="Y81" s="76">
        <f t="shared" si="32"/>
        <v>0</v>
      </c>
      <c r="Z81" s="75">
        <f t="shared" si="33"/>
        <v>0</v>
      </c>
      <c r="AA81" s="75">
        <f t="shared" si="34"/>
        <v>0</v>
      </c>
      <c r="AB81" s="76">
        <f t="shared" si="20"/>
        <v>0</v>
      </c>
      <c r="AC81" s="77">
        <f t="shared" si="35"/>
        <v>0</v>
      </c>
      <c r="AD81" s="81">
        <f t="shared" si="36"/>
        <v>0</v>
      </c>
      <c r="AE81" s="78"/>
    </row>
    <row r="82" spans="1:31" ht="15.75" x14ac:dyDescent="0.25">
      <c r="A82" s="54"/>
      <c r="B82" s="55"/>
      <c r="C82" s="55"/>
      <c r="D82" s="57"/>
      <c r="E82" s="57"/>
      <c r="F82" s="58"/>
      <c r="G82" s="58"/>
      <c r="H82" s="59"/>
      <c r="I82" s="59"/>
      <c r="J82" s="69">
        <f t="shared" si="21"/>
        <v>0</v>
      </c>
      <c r="K82" s="70" t="str">
        <f t="shared" si="22"/>
        <v/>
      </c>
      <c r="L82" s="100" t="str">
        <f t="shared" si="23"/>
        <v/>
      </c>
      <c r="M82" s="60"/>
      <c r="N82" s="61" t="s">
        <v>20</v>
      </c>
      <c r="O82" s="198"/>
      <c r="P82" s="71">
        <f t="shared" si="24"/>
        <v>0</v>
      </c>
      <c r="Q82" s="72">
        <f t="shared" si="25"/>
        <v>0</v>
      </c>
      <c r="R82" s="72">
        <f t="shared" si="26"/>
        <v>0</v>
      </c>
      <c r="S82" s="72">
        <f t="shared" si="27"/>
        <v>0</v>
      </c>
      <c r="T82" s="73">
        <f t="shared" si="28"/>
        <v>0</v>
      </c>
      <c r="U82" s="74">
        <f t="shared" si="19"/>
        <v>0</v>
      </c>
      <c r="V82" s="75">
        <f t="shared" si="29"/>
        <v>0</v>
      </c>
      <c r="W82" s="62">
        <f t="shared" si="30"/>
        <v>0</v>
      </c>
      <c r="X82" s="75">
        <f t="shared" si="31"/>
        <v>0</v>
      </c>
      <c r="Y82" s="76">
        <f t="shared" si="32"/>
        <v>0</v>
      </c>
      <c r="Z82" s="75">
        <f t="shared" si="33"/>
        <v>0</v>
      </c>
      <c r="AA82" s="75">
        <f t="shared" si="34"/>
        <v>0</v>
      </c>
      <c r="AB82" s="76">
        <f t="shared" si="20"/>
        <v>0</v>
      </c>
      <c r="AC82" s="77">
        <f t="shared" si="35"/>
        <v>0</v>
      </c>
      <c r="AD82" s="81">
        <f t="shared" si="36"/>
        <v>0</v>
      </c>
      <c r="AE82" s="78"/>
    </row>
    <row r="83" spans="1:31" ht="15.75" x14ac:dyDescent="0.25">
      <c r="A83" s="54"/>
      <c r="B83" s="55"/>
      <c r="C83" s="55"/>
      <c r="D83" s="57"/>
      <c r="E83" s="57"/>
      <c r="F83" s="58"/>
      <c r="G83" s="58"/>
      <c r="H83" s="59"/>
      <c r="I83" s="59"/>
      <c r="J83" s="69">
        <f t="shared" si="21"/>
        <v>0</v>
      </c>
      <c r="K83" s="70" t="str">
        <f t="shared" si="22"/>
        <v/>
      </c>
      <c r="L83" s="100" t="str">
        <f t="shared" si="23"/>
        <v/>
      </c>
      <c r="M83" s="60"/>
      <c r="N83" s="61" t="s">
        <v>20</v>
      </c>
      <c r="O83" s="198"/>
      <c r="P83" s="71">
        <f t="shared" si="24"/>
        <v>0</v>
      </c>
      <c r="Q83" s="72">
        <f t="shared" si="25"/>
        <v>0</v>
      </c>
      <c r="R83" s="72">
        <f t="shared" si="26"/>
        <v>0</v>
      </c>
      <c r="S83" s="72">
        <f t="shared" si="27"/>
        <v>0</v>
      </c>
      <c r="T83" s="73">
        <f t="shared" si="28"/>
        <v>0</v>
      </c>
      <c r="U83" s="74">
        <f t="shared" si="19"/>
        <v>0</v>
      </c>
      <c r="V83" s="75">
        <f t="shared" si="29"/>
        <v>0</v>
      </c>
      <c r="W83" s="62">
        <f t="shared" si="30"/>
        <v>0</v>
      </c>
      <c r="X83" s="75">
        <f t="shared" si="31"/>
        <v>0</v>
      </c>
      <c r="Y83" s="76">
        <f t="shared" si="32"/>
        <v>0</v>
      </c>
      <c r="Z83" s="75">
        <f t="shared" si="33"/>
        <v>0</v>
      </c>
      <c r="AA83" s="75">
        <f t="shared" si="34"/>
        <v>0</v>
      </c>
      <c r="AB83" s="76">
        <f t="shared" si="20"/>
        <v>0</v>
      </c>
      <c r="AC83" s="77">
        <f t="shared" si="35"/>
        <v>0</v>
      </c>
      <c r="AD83" s="81">
        <f t="shared" si="36"/>
        <v>0</v>
      </c>
      <c r="AE83" s="78"/>
    </row>
    <row r="84" spans="1:31" ht="15.75" x14ac:dyDescent="0.25">
      <c r="A84" s="54"/>
      <c r="B84" s="55"/>
      <c r="C84" s="55"/>
      <c r="D84" s="57"/>
      <c r="E84" s="57"/>
      <c r="F84" s="58"/>
      <c r="G84" s="58"/>
      <c r="H84" s="59"/>
      <c r="I84" s="59"/>
      <c r="J84" s="69">
        <f t="shared" si="21"/>
        <v>0</v>
      </c>
      <c r="K84" s="70" t="str">
        <f t="shared" si="22"/>
        <v/>
      </c>
      <c r="L84" s="100" t="str">
        <f t="shared" si="23"/>
        <v/>
      </c>
      <c r="M84" s="60"/>
      <c r="N84" s="61" t="s">
        <v>20</v>
      </c>
      <c r="O84" s="198"/>
      <c r="P84" s="71">
        <f t="shared" si="24"/>
        <v>0</v>
      </c>
      <c r="Q84" s="72">
        <f t="shared" si="25"/>
        <v>0</v>
      </c>
      <c r="R84" s="72">
        <f t="shared" si="26"/>
        <v>0</v>
      </c>
      <c r="S84" s="72">
        <f t="shared" si="27"/>
        <v>0</v>
      </c>
      <c r="T84" s="73">
        <f t="shared" si="28"/>
        <v>0</v>
      </c>
      <c r="U84" s="74">
        <f t="shared" si="19"/>
        <v>0</v>
      </c>
      <c r="V84" s="75">
        <f t="shared" si="29"/>
        <v>0</v>
      </c>
      <c r="W84" s="62">
        <f t="shared" si="30"/>
        <v>0</v>
      </c>
      <c r="X84" s="75">
        <f t="shared" si="31"/>
        <v>0</v>
      </c>
      <c r="Y84" s="76">
        <f t="shared" si="32"/>
        <v>0</v>
      </c>
      <c r="Z84" s="75">
        <f t="shared" si="33"/>
        <v>0</v>
      </c>
      <c r="AA84" s="75">
        <f t="shared" si="34"/>
        <v>0</v>
      </c>
      <c r="AB84" s="76">
        <f t="shared" si="20"/>
        <v>0</v>
      </c>
      <c r="AC84" s="77">
        <f t="shared" si="35"/>
        <v>0</v>
      </c>
      <c r="AD84" s="81">
        <f t="shared" si="36"/>
        <v>0</v>
      </c>
      <c r="AE84" s="78"/>
    </row>
    <row r="85" spans="1:31" ht="15.75" x14ac:dyDescent="0.25">
      <c r="A85" s="54"/>
      <c r="B85" s="55"/>
      <c r="C85" s="55"/>
      <c r="D85" s="57"/>
      <c r="E85" s="57"/>
      <c r="F85" s="58"/>
      <c r="G85" s="58"/>
      <c r="H85" s="59"/>
      <c r="I85" s="59"/>
      <c r="J85" s="69">
        <f t="shared" si="21"/>
        <v>0</v>
      </c>
      <c r="K85" s="70" t="str">
        <f t="shared" si="22"/>
        <v/>
      </c>
      <c r="L85" s="100" t="str">
        <f t="shared" si="23"/>
        <v/>
      </c>
      <c r="M85" s="60"/>
      <c r="N85" s="61" t="s">
        <v>20</v>
      </c>
      <c r="O85" s="198"/>
      <c r="P85" s="71">
        <f t="shared" si="24"/>
        <v>0</v>
      </c>
      <c r="Q85" s="72">
        <f t="shared" si="25"/>
        <v>0</v>
      </c>
      <c r="R85" s="72">
        <f t="shared" si="26"/>
        <v>0</v>
      </c>
      <c r="S85" s="72">
        <f t="shared" si="27"/>
        <v>0</v>
      </c>
      <c r="T85" s="73">
        <f t="shared" si="28"/>
        <v>0</v>
      </c>
      <c r="U85" s="74">
        <f t="shared" si="19"/>
        <v>0</v>
      </c>
      <c r="V85" s="75">
        <f t="shared" si="29"/>
        <v>0</v>
      </c>
      <c r="W85" s="62">
        <f t="shared" si="30"/>
        <v>0</v>
      </c>
      <c r="X85" s="75">
        <f t="shared" si="31"/>
        <v>0</v>
      </c>
      <c r="Y85" s="76">
        <f t="shared" si="32"/>
        <v>0</v>
      </c>
      <c r="Z85" s="75">
        <f t="shared" si="33"/>
        <v>0</v>
      </c>
      <c r="AA85" s="75">
        <f t="shared" si="34"/>
        <v>0</v>
      </c>
      <c r="AB85" s="76">
        <f t="shared" si="20"/>
        <v>0</v>
      </c>
      <c r="AC85" s="77">
        <f t="shared" si="35"/>
        <v>0</v>
      </c>
      <c r="AD85" s="81">
        <f t="shared" si="36"/>
        <v>0</v>
      </c>
      <c r="AE85" s="78"/>
    </row>
    <row r="86" spans="1:31" ht="15.75" x14ac:dyDescent="0.25">
      <c r="A86" s="54"/>
      <c r="B86" s="55"/>
      <c r="C86" s="55"/>
      <c r="D86" s="57"/>
      <c r="E86" s="57"/>
      <c r="F86" s="58"/>
      <c r="G86" s="58"/>
      <c r="H86" s="59"/>
      <c r="I86" s="59"/>
      <c r="J86" s="69">
        <f t="shared" si="21"/>
        <v>0</v>
      </c>
      <c r="K86" s="70" t="str">
        <f t="shared" si="22"/>
        <v/>
      </c>
      <c r="L86" s="100" t="str">
        <f t="shared" si="23"/>
        <v/>
      </c>
      <c r="M86" s="60"/>
      <c r="N86" s="61" t="s">
        <v>20</v>
      </c>
      <c r="O86" s="198"/>
      <c r="P86" s="71">
        <f t="shared" si="24"/>
        <v>0</v>
      </c>
      <c r="Q86" s="72">
        <f t="shared" si="25"/>
        <v>0</v>
      </c>
      <c r="R86" s="72">
        <f t="shared" si="26"/>
        <v>0</v>
      </c>
      <c r="S86" s="72">
        <f t="shared" si="27"/>
        <v>0</v>
      </c>
      <c r="T86" s="73">
        <f t="shared" si="28"/>
        <v>0</v>
      </c>
      <c r="U86" s="74">
        <f t="shared" si="19"/>
        <v>0</v>
      </c>
      <c r="V86" s="75">
        <f t="shared" si="29"/>
        <v>0</v>
      </c>
      <c r="W86" s="62">
        <f t="shared" si="30"/>
        <v>0</v>
      </c>
      <c r="X86" s="75">
        <f t="shared" si="31"/>
        <v>0</v>
      </c>
      <c r="Y86" s="76">
        <f t="shared" si="32"/>
        <v>0</v>
      </c>
      <c r="Z86" s="75">
        <f t="shared" si="33"/>
        <v>0</v>
      </c>
      <c r="AA86" s="75">
        <f t="shared" si="34"/>
        <v>0</v>
      </c>
      <c r="AB86" s="76">
        <f t="shared" si="20"/>
        <v>0</v>
      </c>
      <c r="AC86" s="77">
        <f t="shared" si="35"/>
        <v>0</v>
      </c>
      <c r="AD86" s="81">
        <f t="shared" si="36"/>
        <v>0</v>
      </c>
      <c r="AE86" s="78"/>
    </row>
    <row r="87" spans="1:31" ht="15.75" x14ac:dyDescent="0.25">
      <c r="A87" s="54"/>
      <c r="B87" s="55"/>
      <c r="C87" s="55"/>
      <c r="D87" s="57"/>
      <c r="E87" s="57"/>
      <c r="F87" s="58"/>
      <c r="G87" s="58"/>
      <c r="H87" s="59"/>
      <c r="I87" s="59"/>
      <c r="J87" s="69">
        <f t="shared" si="21"/>
        <v>0</v>
      </c>
      <c r="K87" s="70" t="str">
        <f t="shared" si="22"/>
        <v/>
      </c>
      <c r="L87" s="100" t="str">
        <f t="shared" si="23"/>
        <v/>
      </c>
      <c r="M87" s="60"/>
      <c r="N87" s="61" t="s">
        <v>20</v>
      </c>
      <c r="O87" s="198"/>
      <c r="P87" s="71">
        <f t="shared" si="24"/>
        <v>0</v>
      </c>
      <c r="Q87" s="72">
        <f t="shared" si="25"/>
        <v>0</v>
      </c>
      <c r="R87" s="72">
        <f t="shared" si="26"/>
        <v>0</v>
      </c>
      <c r="S87" s="72">
        <f t="shared" si="27"/>
        <v>0</v>
      </c>
      <c r="T87" s="73">
        <f t="shared" si="28"/>
        <v>0</v>
      </c>
      <c r="U87" s="74">
        <f t="shared" si="19"/>
        <v>0</v>
      </c>
      <c r="V87" s="75">
        <f t="shared" si="29"/>
        <v>0</v>
      </c>
      <c r="W87" s="62">
        <f t="shared" si="30"/>
        <v>0</v>
      </c>
      <c r="X87" s="75">
        <f t="shared" si="31"/>
        <v>0</v>
      </c>
      <c r="Y87" s="76">
        <f t="shared" si="32"/>
        <v>0</v>
      </c>
      <c r="Z87" s="75">
        <f t="shared" si="33"/>
        <v>0</v>
      </c>
      <c r="AA87" s="75">
        <f t="shared" si="34"/>
        <v>0</v>
      </c>
      <c r="AB87" s="76">
        <f t="shared" si="20"/>
        <v>0</v>
      </c>
      <c r="AC87" s="77">
        <f t="shared" si="35"/>
        <v>0</v>
      </c>
      <c r="AD87" s="81">
        <f t="shared" si="36"/>
        <v>0</v>
      </c>
      <c r="AE87" s="78"/>
    </row>
    <row r="88" spans="1:31" ht="15.75" x14ac:dyDescent="0.25">
      <c r="A88" s="54"/>
      <c r="B88" s="55"/>
      <c r="C88" s="55"/>
      <c r="D88" s="57"/>
      <c r="E88" s="57"/>
      <c r="F88" s="58"/>
      <c r="G88" s="58"/>
      <c r="H88" s="59"/>
      <c r="I88" s="59"/>
      <c r="J88" s="69">
        <f t="shared" si="21"/>
        <v>0</v>
      </c>
      <c r="K88" s="70" t="str">
        <f t="shared" si="22"/>
        <v/>
      </c>
      <c r="L88" s="100" t="str">
        <f t="shared" si="23"/>
        <v/>
      </c>
      <c r="M88" s="60"/>
      <c r="N88" s="61" t="s">
        <v>20</v>
      </c>
      <c r="O88" s="198"/>
      <c r="P88" s="71">
        <f t="shared" si="24"/>
        <v>0</v>
      </c>
      <c r="Q88" s="72">
        <f t="shared" si="25"/>
        <v>0</v>
      </c>
      <c r="R88" s="72">
        <f t="shared" si="26"/>
        <v>0</v>
      </c>
      <c r="S88" s="72">
        <f t="shared" si="27"/>
        <v>0</v>
      </c>
      <c r="T88" s="73">
        <f t="shared" si="28"/>
        <v>0</v>
      </c>
      <c r="U88" s="74">
        <f t="shared" si="19"/>
        <v>0</v>
      </c>
      <c r="V88" s="75">
        <f t="shared" si="29"/>
        <v>0</v>
      </c>
      <c r="W88" s="62">
        <f t="shared" si="30"/>
        <v>0</v>
      </c>
      <c r="X88" s="75">
        <f t="shared" si="31"/>
        <v>0</v>
      </c>
      <c r="Y88" s="76">
        <f t="shared" si="32"/>
        <v>0</v>
      </c>
      <c r="Z88" s="75">
        <f t="shared" si="33"/>
        <v>0</v>
      </c>
      <c r="AA88" s="75">
        <f t="shared" si="34"/>
        <v>0</v>
      </c>
      <c r="AB88" s="76">
        <f t="shared" si="20"/>
        <v>0</v>
      </c>
      <c r="AC88" s="77">
        <f t="shared" si="35"/>
        <v>0</v>
      </c>
      <c r="AD88" s="81">
        <f t="shared" si="36"/>
        <v>0</v>
      </c>
      <c r="AE88" s="78"/>
    </row>
    <row r="89" spans="1:31" ht="15.75" x14ac:dyDescent="0.25">
      <c r="A89" s="54"/>
      <c r="B89" s="55"/>
      <c r="C89" s="55"/>
      <c r="D89" s="57"/>
      <c r="E89" s="57"/>
      <c r="F89" s="58"/>
      <c r="G89" s="58"/>
      <c r="H89" s="59"/>
      <c r="I89" s="59"/>
      <c r="J89" s="69">
        <f t="shared" si="21"/>
        <v>0</v>
      </c>
      <c r="K89" s="70" t="str">
        <f t="shared" si="22"/>
        <v/>
      </c>
      <c r="L89" s="100" t="str">
        <f t="shared" si="23"/>
        <v/>
      </c>
      <c r="M89" s="60"/>
      <c r="N89" s="61" t="s">
        <v>20</v>
      </c>
      <c r="O89" s="198"/>
      <c r="P89" s="71">
        <f t="shared" si="24"/>
        <v>0</v>
      </c>
      <c r="Q89" s="72">
        <f t="shared" si="25"/>
        <v>0</v>
      </c>
      <c r="R89" s="72">
        <f t="shared" si="26"/>
        <v>0</v>
      </c>
      <c r="S89" s="72">
        <f t="shared" si="27"/>
        <v>0</v>
      </c>
      <c r="T89" s="73">
        <f t="shared" si="28"/>
        <v>0</v>
      </c>
      <c r="U89" s="74">
        <f t="shared" si="19"/>
        <v>0</v>
      </c>
      <c r="V89" s="75">
        <f t="shared" si="29"/>
        <v>0</v>
      </c>
      <c r="W89" s="62">
        <f t="shared" si="30"/>
        <v>0</v>
      </c>
      <c r="X89" s="75">
        <f t="shared" si="31"/>
        <v>0</v>
      </c>
      <c r="Y89" s="76">
        <f t="shared" si="32"/>
        <v>0</v>
      </c>
      <c r="Z89" s="75">
        <f t="shared" si="33"/>
        <v>0</v>
      </c>
      <c r="AA89" s="75">
        <f t="shared" si="34"/>
        <v>0</v>
      </c>
      <c r="AB89" s="76">
        <f t="shared" si="20"/>
        <v>0</v>
      </c>
      <c r="AC89" s="77">
        <f t="shared" si="35"/>
        <v>0</v>
      </c>
      <c r="AD89" s="81">
        <f t="shared" si="36"/>
        <v>0</v>
      </c>
      <c r="AE89" s="78"/>
    </row>
    <row r="90" spans="1:31" ht="15.75" x14ac:dyDescent="0.25">
      <c r="A90" s="54"/>
      <c r="B90" s="55"/>
      <c r="C90" s="55"/>
      <c r="D90" s="57"/>
      <c r="E90" s="57"/>
      <c r="F90" s="58"/>
      <c r="G90" s="58"/>
      <c r="H90" s="59"/>
      <c r="I90" s="59"/>
      <c r="J90" s="69">
        <f t="shared" si="21"/>
        <v>0</v>
      </c>
      <c r="K90" s="70" t="str">
        <f t="shared" si="22"/>
        <v/>
      </c>
      <c r="L90" s="100" t="str">
        <f t="shared" si="23"/>
        <v/>
      </c>
      <c r="M90" s="60"/>
      <c r="N90" s="61" t="s">
        <v>20</v>
      </c>
      <c r="O90" s="198"/>
      <c r="P90" s="71">
        <f t="shared" si="24"/>
        <v>0</v>
      </c>
      <c r="Q90" s="72">
        <f t="shared" si="25"/>
        <v>0</v>
      </c>
      <c r="R90" s="72">
        <f t="shared" si="26"/>
        <v>0</v>
      </c>
      <c r="S90" s="72">
        <f t="shared" si="27"/>
        <v>0</v>
      </c>
      <c r="T90" s="73">
        <f t="shared" si="28"/>
        <v>0</v>
      </c>
      <c r="U90" s="74">
        <f t="shared" si="19"/>
        <v>0</v>
      </c>
      <c r="V90" s="75">
        <f t="shared" si="29"/>
        <v>0</v>
      </c>
      <c r="W90" s="62">
        <f t="shared" si="30"/>
        <v>0</v>
      </c>
      <c r="X90" s="75">
        <f t="shared" si="31"/>
        <v>0</v>
      </c>
      <c r="Y90" s="76">
        <f t="shared" si="32"/>
        <v>0</v>
      </c>
      <c r="Z90" s="75">
        <f t="shared" si="33"/>
        <v>0</v>
      </c>
      <c r="AA90" s="75">
        <f t="shared" si="34"/>
        <v>0</v>
      </c>
      <c r="AB90" s="76">
        <f t="shared" si="20"/>
        <v>0</v>
      </c>
      <c r="AC90" s="77">
        <f t="shared" si="35"/>
        <v>0</v>
      </c>
      <c r="AD90" s="81">
        <f t="shared" si="36"/>
        <v>0</v>
      </c>
      <c r="AE90" s="78"/>
    </row>
    <row r="91" spans="1:31" ht="15.75" x14ac:dyDescent="0.25">
      <c r="A91" s="54"/>
      <c r="B91" s="55"/>
      <c r="C91" s="55"/>
      <c r="D91" s="57"/>
      <c r="E91" s="57"/>
      <c r="F91" s="58"/>
      <c r="G91" s="58"/>
      <c r="H91" s="59"/>
      <c r="I91" s="59"/>
      <c r="J91" s="69">
        <f t="shared" si="21"/>
        <v>0</v>
      </c>
      <c r="K91" s="70" t="str">
        <f t="shared" si="22"/>
        <v/>
      </c>
      <c r="L91" s="100" t="str">
        <f t="shared" si="23"/>
        <v/>
      </c>
      <c r="M91" s="60"/>
      <c r="N91" s="61" t="s">
        <v>20</v>
      </c>
      <c r="O91" s="198"/>
      <c r="P91" s="71">
        <f t="shared" si="24"/>
        <v>0</v>
      </c>
      <c r="Q91" s="72">
        <f t="shared" si="25"/>
        <v>0</v>
      </c>
      <c r="R91" s="72">
        <f t="shared" si="26"/>
        <v>0</v>
      </c>
      <c r="S91" s="72">
        <f t="shared" si="27"/>
        <v>0</v>
      </c>
      <c r="T91" s="73">
        <f t="shared" si="28"/>
        <v>0</v>
      </c>
      <c r="U91" s="74">
        <f t="shared" si="19"/>
        <v>0</v>
      </c>
      <c r="V91" s="75">
        <f t="shared" si="29"/>
        <v>0</v>
      </c>
      <c r="W91" s="62">
        <f t="shared" si="30"/>
        <v>0</v>
      </c>
      <c r="X91" s="75">
        <f t="shared" si="31"/>
        <v>0</v>
      </c>
      <c r="Y91" s="76">
        <f t="shared" si="32"/>
        <v>0</v>
      </c>
      <c r="Z91" s="75">
        <f t="shared" si="33"/>
        <v>0</v>
      </c>
      <c r="AA91" s="75">
        <f t="shared" si="34"/>
        <v>0</v>
      </c>
      <c r="AB91" s="76">
        <f t="shared" si="20"/>
        <v>0</v>
      </c>
      <c r="AC91" s="77">
        <f t="shared" si="35"/>
        <v>0</v>
      </c>
      <c r="AD91" s="81">
        <f t="shared" si="36"/>
        <v>0</v>
      </c>
      <c r="AE91" s="78"/>
    </row>
    <row r="92" spans="1:31" ht="15.75" x14ac:dyDescent="0.25">
      <c r="A92" s="54"/>
      <c r="B92" s="55"/>
      <c r="C92" s="55"/>
      <c r="D92" s="57"/>
      <c r="E92" s="57"/>
      <c r="F92" s="58"/>
      <c r="G92" s="58"/>
      <c r="H92" s="59"/>
      <c r="I92" s="59"/>
      <c r="J92" s="69">
        <f t="shared" si="21"/>
        <v>0</v>
      </c>
      <c r="K92" s="70" t="str">
        <f t="shared" si="22"/>
        <v/>
      </c>
      <c r="L92" s="100" t="str">
        <f t="shared" si="23"/>
        <v/>
      </c>
      <c r="M92" s="60"/>
      <c r="N92" s="61" t="s">
        <v>20</v>
      </c>
      <c r="O92" s="198"/>
      <c r="P92" s="71">
        <f t="shared" si="24"/>
        <v>0</v>
      </c>
      <c r="Q92" s="72">
        <f t="shared" si="25"/>
        <v>0</v>
      </c>
      <c r="R92" s="72">
        <f t="shared" si="26"/>
        <v>0</v>
      </c>
      <c r="S92" s="72">
        <f t="shared" si="27"/>
        <v>0</v>
      </c>
      <c r="T92" s="73">
        <f t="shared" si="28"/>
        <v>0</v>
      </c>
      <c r="U92" s="74">
        <f t="shared" si="19"/>
        <v>0</v>
      </c>
      <c r="V92" s="75">
        <f t="shared" si="29"/>
        <v>0</v>
      </c>
      <c r="W92" s="62">
        <f t="shared" si="30"/>
        <v>0</v>
      </c>
      <c r="X92" s="75">
        <f t="shared" si="31"/>
        <v>0</v>
      </c>
      <c r="Y92" s="76">
        <f t="shared" si="32"/>
        <v>0</v>
      </c>
      <c r="Z92" s="75">
        <f t="shared" si="33"/>
        <v>0</v>
      </c>
      <c r="AA92" s="75">
        <f t="shared" si="34"/>
        <v>0</v>
      </c>
      <c r="AB92" s="76">
        <f t="shared" si="20"/>
        <v>0</v>
      </c>
      <c r="AC92" s="77">
        <f t="shared" si="35"/>
        <v>0</v>
      </c>
      <c r="AD92" s="81">
        <f t="shared" si="36"/>
        <v>0</v>
      </c>
      <c r="AE92" s="78"/>
    </row>
    <row r="93" spans="1:31" ht="15.75" x14ac:dyDescent="0.25">
      <c r="A93" s="54"/>
      <c r="B93" s="55"/>
      <c r="C93" s="55"/>
      <c r="D93" s="57"/>
      <c r="E93" s="57"/>
      <c r="F93" s="58"/>
      <c r="G93" s="58"/>
      <c r="H93" s="59"/>
      <c r="I93" s="59"/>
      <c r="J93" s="69">
        <f t="shared" si="21"/>
        <v>0</v>
      </c>
      <c r="K93" s="70" t="str">
        <f t="shared" si="22"/>
        <v/>
      </c>
      <c r="L93" s="100" t="str">
        <f t="shared" si="23"/>
        <v/>
      </c>
      <c r="M93" s="60"/>
      <c r="N93" s="61" t="s">
        <v>20</v>
      </c>
      <c r="O93" s="198"/>
      <c r="P93" s="71">
        <f t="shared" si="24"/>
        <v>0</v>
      </c>
      <c r="Q93" s="72">
        <f t="shared" si="25"/>
        <v>0</v>
      </c>
      <c r="R93" s="72">
        <f t="shared" si="26"/>
        <v>0</v>
      </c>
      <c r="S93" s="72">
        <f t="shared" si="27"/>
        <v>0</v>
      </c>
      <c r="T93" s="73">
        <f t="shared" si="28"/>
        <v>0</v>
      </c>
      <c r="U93" s="74">
        <f t="shared" si="19"/>
        <v>0</v>
      </c>
      <c r="V93" s="75">
        <f t="shared" si="29"/>
        <v>0</v>
      </c>
      <c r="W93" s="62">
        <f t="shared" si="30"/>
        <v>0</v>
      </c>
      <c r="X93" s="75">
        <f t="shared" si="31"/>
        <v>0</v>
      </c>
      <c r="Y93" s="76">
        <f t="shared" si="32"/>
        <v>0</v>
      </c>
      <c r="Z93" s="75">
        <f t="shared" si="33"/>
        <v>0</v>
      </c>
      <c r="AA93" s="75">
        <f t="shared" si="34"/>
        <v>0</v>
      </c>
      <c r="AB93" s="76">
        <f t="shared" si="20"/>
        <v>0</v>
      </c>
      <c r="AC93" s="77">
        <f t="shared" si="35"/>
        <v>0</v>
      </c>
      <c r="AD93" s="81">
        <f t="shared" si="36"/>
        <v>0</v>
      </c>
      <c r="AE93" s="78"/>
    </row>
    <row r="94" spans="1:31" ht="15.75" x14ac:dyDescent="0.25">
      <c r="A94" s="54"/>
      <c r="B94" s="55"/>
      <c r="C94" s="55"/>
      <c r="D94" s="57"/>
      <c r="E94" s="57"/>
      <c r="F94" s="58"/>
      <c r="G94" s="58"/>
      <c r="H94" s="59"/>
      <c r="I94" s="59"/>
      <c r="J94" s="69">
        <f t="shared" si="21"/>
        <v>0</v>
      </c>
      <c r="K94" s="70" t="str">
        <f t="shared" si="22"/>
        <v/>
      </c>
      <c r="L94" s="100" t="str">
        <f t="shared" si="23"/>
        <v/>
      </c>
      <c r="M94" s="60"/>
      <c r="N94" s="61" t="s">
        <v>20</v>
      </c>
      <c r="O94" s="198"/>
      <c r="P94" s="71">
        <f t="shared" si="24"/>
        <v>0</v>
      </c>
      <c r="Q94" s="72">
        <f t="shared" si="25"/>
        <v>0</v>
      </c>
      <c r="R94" s="72">
        <f t="shared" si="26"/>
        <v>0</v>
      </c>
      <c r="S94" s="72">
        <f t="shared" si="27"/>
        <v>0</v>
      </c>
      <c r="T94" s="73">
        <f t="shared" si="28"/>
        <v>0</v>
      </c>
      <c r="U94" s="74">
        <f t="shared" si="19"/>
        <v>0</v>
      </c>
      <c r="V94" s="75">
        <f t="shared" si="29"/>
        <v>0</v>
      </c>
      <c r="W94" s="62">
        <f t="shared" si="30"/>
        <v>0</v>
      </c>
      <c r="X94" s="75">
        <f t="shared" si="31"/>
        <v>0</v>
      </c>
      <c r="Y94" s="76">
        <f t="shared" si="32"/>
        <v>0</v>
      </c>
      <c r="Z94" s="75">
        <f t="shared" si="33"/>
        <v>0</v>
      </c>
      <c r="AA94" s="75">
        <f t="shared" si="34"/>
        <v>0</v>
      </c>
      <c r="AB94" s="76">
        <f t="shared" si="20"/>
        <v>0</v>
      </c>
      <c r="AC94" s="77">
        <f t="shared" si="35"/>
        <v>0</v>
      </c>
      <c r="AD94" s="81">
        <f t="shared" si="36"/>
        <v>0</v>
      </c>
      <c r="AE94" s="78"/>
    </row>
    <row r="95" spans="1:31" ht="15.75" x14ac:dyDescent="0.25">
      <c r="A95" s="54"/>
      <c r="B95" s="55"/>
      <c r="C95" s="55"/>
      <c r="D95" s="57"/>
      <c r="E95" s="57"/>
      <c r="F95" s="58"/>
      <c r="G95" s="58"/>
      <c r="H95" s="59"/>
      <c r="I95" s="59"/>
      <c r="J95" s="69">
        <f t="shared" si="21"/>
        <v>0</v>
      </c>
      <c r="K95" s="70" t="str">
        <f t="shared" si="22"/>
        <v/>
      </c>
      <c r="L95" s="100" t="str">
        <f t="shared" si="23"/>
        <v/>
      </c>
      <c r="M95" s="60"/>
      <c r="N95" s="61" t="s">
        <v>20</v>
      </c>
      <c r="O95" s="198"/>
      <c r="P95" s="71">
        <f t="shared" si="24"/>
        <v>0</v>
      </c>
      <c r="Q95" s="72">
        <f t="shared" si="25"/>
        <v>0</v>
      </c>
      <c r="R95" s="72">
        <f t="shared" si="26"/>
        <v>0</v>
      </c>
      <c r="S95" s="72">
        <f t="shared" si="27"/>
        <v>0</v>
      </c>
      <c r="T95" s="73">
        <f t="shared" si="28"/>
        <v>0</v>
      </c>
      <c r="U95" s="74">
        <f t="shared" si="19"/>
        <v>0</v>
      </c>
      <c r="V95" s="75">
        <f t="shared" si="29"/>
        <v>0</v>
      </c>
      <c r="W95" s="62">
        <f t="shared" si="30"/>
        <v>0</v>
      </c>
      <c r="X95" s="75">
        <f t="shared" si="31"/>
        <v>0</v>
      </c>
      <c r="Y95" s="76">
        <f t="shared" si="32"/>
        <v>0</v>
      </c>
      <c r="Z95" s="75">
        <f t="shared" si="33"/>
        <v>0</v>
      </c>
      <c r="AA95" s="75">
        <f t="shared" si="34"/>
        <v>0</v>
      </c>
      <c r="AB95" s="76">
        <f t="shared" si="20"/>
        <v>0</v>
      </c>
      <c r="AC95" s="77">
        <f t="shared" si="35"/>
        <v>0</v>
      </c>
      <c r="AD95" s="81">
        <f t="shared" si="36"/>
        <v>0</v>
      </c>
      <c r="AE95" s="78"/>
    </row>
    <row r="96" spans="1:31" ht="15.75" x14ac:dyDescent="0.25">
      <c r="A96" s="54"/>
      <c r="B96" s="55"/>
      <c r="C96" s="55"/>
      <c r="D96" s="57"/>
      <c r="E96" s="57"/>
      <c r="F96" s="58"/>
      <c r="G96" s="58"/>
      <c r="H96" s="59"/>
      <c r="I96" s="59"/>
      <c r="J96" s="69">
        <f t="shared" si="21"/>
        <v>0</v>
      </c>
      <c r="K96" s="70" t="str">
        <f t="shared" si="22"/>
        <v/>
      </c>
      <c r="L96" s="100" t="str">
        <f t="shared" si="23"/>
        <v/>
      </c>
      <c r="M96" s="60"/>
      <c r="N96" s="61" t="s">
        <v>20</v>
      </c>
      <c r="O96" s="198"/>
      <c r="P96" s="71">
        <f t="shared" si="24"/>
        <v>0</v>
      </c>
      <c r="Q96" s="72">
        <f t="shared" si="25"/>
        <v>0</v>
      </c>
      <c r="R96" s="72">
        <f t="shared" si="26"/>
        <v>0</v>
      </c>
      <c r="S96" s="72">
        <f t="shared" si="27"/>
        <v>0</v>
      </c>
      <c r="T96" s="73">
        <f t="shared" si="28"/>
        <v>0</v>
      </c>
      <c r="U96" s="74">
        <f t="shared" si="19"/>
        <v>0</v>
      </c>
      <c r="V96" s="75">
        <f t="shared" si="29"/>
        <v>0</v>
      </c>
      <c r="W96" s="62">
        <f t="shared" si="30"/>
        <v>0</v>
      </c>
      <c r="X96" s="75">
        <f t="shared" si="31"/>
        <v>0</v>
      </c>
      <c r="Y96" s="76">
        <f t="shared" si="32"/>
        <v>0</v>
      </c>
      <c r="Z96" s="75">
        <f t="shared" si="33"/>
        <v>0</v>
      </c>
      <c r="AA96" s="75">
        <f t="shared" si="34"/>
        <v>0</v>
      </c>
      <c r="AB96" s="76">
        <f t="shared" si="20"/>
        <v>0</v>
      </c>
      <c r="AC96" s="77">
        <f t="shared" si="35"/>
        <v>0</v>
      </c>
      <c r="AD96" s="81">
        <f t="shared" si="36"/>
        <v>0</v>
      </c>
      <c r="AE96" s="78"/>
    </row>
    <row r="97" spans="1:31" ht="15.75" x14ac:dyDescent="0.25">
      <c r="A97" s="54"/>
      <c r="B97" s="55"/>
      <c r="C97" s="55"/>
      <c r="D97" s="57"/>
      <c r="E97" s="57"/>
      <c r="F97" s="58"/>
      <c r="G97" s="58"/>
      <c r="H97" s="59"/>
      <c r="I97" s="59"/>
      <c r="J97" s="69">
        <f t="shared" si="21"/>
        <v>0</v>
      </c>
      <c r="K97" s="70" t="str">
        <f t="shared" si="22"/>
        <v/>
      </c>
      <c r="L97" s="100" t="str">
        <f t="shared" si="23"/>
        <v/>
      </c>
      <c r="M97" s="60"/>
      <c r="N97" s="61" t="s">
        <v>20</v>
      </c>
      <c r="O97" s="198"/>
      <c r="P97" s="71">
        <f t="shared" si="24"/>
        <v>0</v>
      </c>
      <c r="Q97" s="72">
        <f t="shared" si="25"/>
        <v>0</v>
      </c>
      <c r="R97" s="72">
        <f t="shared" si="26"/>
        <v>0</v>
      </c>
      <c r="S97" s="72">
        <f t="shared" si="27"/>
        <v>0</v>
      </c>
      <c r="T97" s="73">
        <f t="shared" si="28"/>
        <v>0</v>
      </c>
      <c r="U97" s="74">
        <f t="shared" si="19"/>
        <v>0</v>
      </c>
      <c r="V97" s="75">
        <f t="shared" si="29"/>
        <v>0</v>
      </c>
      <c r="W97" s="62">
        <f t="shared" si="30"/>
        <v>0</v>
      </c>
      <c r="X97" s="75">
        <f t="shared" si="31"/>
        <v>0</v>
      </c>
      <c r="Y97" s="76">
        <f t="shared" si="32"/>
        <v>0</v>
      </c>
      <c r="Z97" s="75">
        <f t="shared" si="33"/>
        <v>0</v>
      </c>
      <c r="AA97" s="75">
        <f t="shared" si="34"/>
        <v>0</v>
      </c>
      <c r="AB97" s="76">
        <f t="shared" si="20"/>
        <v>0</v>
      </c>
      <c r="AC97" s="77">
        <f t="shared" si="35"/>
        <v>0</v>
      </c>
      <c r="AD97" s="81">
        <f t="shared" si="36"/>
        <v>0</v>
      </c>
      <c r="AE97" s="78"/>
    </row>
    <row r="98" spans="1:31" ht="15.75" x14ac:dyDescent="0.25">
      <c r="A98" s="54"/>
      <c r="B98" s="55"/>
      <c r="C98" s="55"/>
      <c r="D98" s="57"/>
      <c r="E98" s="57"/>
      <c r="F98" s="58"/>
      <c r="G98" s="58"/>
      <c r="H98" s="59"/>
      <c r="I98" s="59"/>
      <c r="J98" s="69">
        <f t="shared" si="21"/>
        <v>0</v>
      </c>
      <c r="K98" s="70" t="str">
        <f t="shared" si="22"/>
        <v/>
      </c>
      <c r="L98" s="100" t="str">
        <f t="shared" si="23"/>
        <v/>
      </c>
      <c r="M98" s="60"/>
      <c r="N98" s="61" t="s">
        <v>20</v>
      </c>
      <c r="O98" s="198"/>
      <c r="P98" s="71">
        <f t="shared" si="24"/>
        <v>0</v>
      </c>
      <c r="Q98" s="72">
        <f t="shared" si="25"/>
        <v>0</v>
      </c>
      <c r="R98" s="72">
        <f t="shared" si="26"/>
        <v>0</v>
      </c>
      <c r="S98" s="72">
        <f t="shared" si="27"/>
        <v>0</v>
      </c>
      <c r="T98" s="73">
        <f t="shared" si="28"/>
        <v>0</v>
      </c>
      <c r="U98" s="74">
        <f t="shared" si="19"/>
        <v>0</v>
      </c>
      <c r="V98" s="75">
        <f t="shared" si="29"/>
        <v>0</v>
      </c>
      <c r="W98" s="62">
        <f t="shared" si="30"/>
        <v>0</v>
      </c>
      <c r="X98" s="75">
        <f t="shared" si="31"/>
        <v>0</v>
      </c>
      <c r="Y98" s="76">
        <f t="shared" si="32"/>
        <v>0</v>
      </c>
      <c r="Z98" s="75">
        <f t="shared" si="33"/>
        <v>0</v>
      </c>
      <c r="AA98" s="75">
        <f t="shared" si="34"/>
        <v>0</v>
      </c>
      <c r="AB98" s="76">
        <f t="shared" si="20"/>
        <v>0</v>
      </c>
      <c r="AC98" s="77">
        <f t="shared" si="35"/>
        <v>0</v>
      </c>
      <c r="AD98" s="81">
        <f t="shared" si="36"/>
        <v>0</v>
      </c>
      <c r="AE98" s="78"/>
    </row>
    <row r="99" spans="1:31" ht="15.75" x14ac:dyDescent="0.25">
      <c r="A99" s="54"/>
      <c r="B99" s="55"/>
      <c r="C99" s="55"/>
      <c r="D99" s="57"/>
      <c r="E99" s="57"/>
      <c r="F99" s="58"/>
      <c r="G99" s="58"/>
      <c r="H99" s="59"/>
      <c r="I99" s="59"/>
      <c r="J99" s="69">
        <f t="shared" si="21"/>
        <v>0</v>
      </c>
      <c r="K99" s="70" t="str">
        <f t="shared" si="22"/>
        <v/>
      </c>
      <c r="L99" s="100" t="str">
        <f t="shared" si="23"/>
        <v/>
      </c>
      <c r="M99" s="60"/>
      <c r="N99" s="61" t="s">
        <v>20</v>
      </c>
      <c r="O99" s="198"/>
      <c r="P99" s="71">
        <f t="shared" si="24"/>
        <v>0</v>
      </c>
      <c r="Q99" s="72">
        <f t="shared" si="25"/>
        <v>0</v>
      </c>
      <c r="R99" s="72">
        <f t="shared" si="26"/>
        <v>0</v>
      </c>
      <c r="S99" s="72">
        <f t="shared" si="27"/>
        <v>0</v>
      </c>
      <c r="T99" s="73">
        <f t="shared" si="28"/>
        <v>0</v>
      </c>
      <c r="U99" s="74">
        <f t="shared" si="19"/>
        <v>0</v>
      </c>
      <c r="V99" s="75">
        <f t="shared" si="29"/>
        <v>0</v>
      </c>
      <c r="W99" s="62">
        <f t="shared" si="30"/>
        <v>0</v>
      </c>
      <c r="X99" s="75">
        <f t="shared" si="31"/>
        <v>0</v>
      </c>
      <c r="Y99" s="76">
        <f t="shared" si="32"/>
        <v>0</v>
      </c>
      <c r="Z99" s="75">
        <f t="shared" si="33"/>
        <v>0</v>
      </c>
      <c r="AA99" s="75">
        <f t="shared" si="34"/>
        <v>0</v>
      </c>
      <c r="AB99" s="76">
        <f t="shared" si="20"/>
        <v>0</v>
      </c>
      <c r="AC99" s="77">
        <f t="shared" si="35"/>
        <v>0</v>
      </c>
      <c r="AD99" s="81">
        <f t="shared" si="36"/>
        <v>0</v>
      </c>
      <c r="AE99" s="78"/>
    </row>
    <row r="100" spans="1:31" ht="15.75" x14ac:dyDescent="0.25">
      <c r="A100" s="54"/>
      <c r="B100" s="55"/>
      <c r="C100" s="55"/>
      <c r="D100" s="57"/>
      <c r="E100" s="57"/>
      <c r="F100" s="58"/>
      <c r="G100" s="58"/>
      <c r="H100" s="59"/>
      <c r="I100" s="59"/>
      <c r="J100" s="69">
        <f t="shared" si="21"/>
        <v>0</v>
      </c>
      <c r="K100" s="70" t="str">
        <f t="shared" si="22"/>
        <v/>
      </c>
      <c r="L100" s="100" t="str">
        <f t="shared" si="23"/>
        <v/>
      </c>
      <c r="M100" s="60"/>
      <c r="N100" s="61" t="s">
        <v>20</v>
      </c>
      <c r="O100" s="198"/>
      <c r="P100" s="71">
        <f t="shared" si="24"/>
        <v>0</v>
      </c>
      <c r="Q100" s="72">
        <f t="shared" si="25"/>
        <v>0</v>
      </c>
      <c r="R100" s="72">
        <f t="shared" si="26"/>
        <v>0</v>
      </c>
      <c r="S100" s="72">
        <f t="shared" si="27"/>
        <v>0</v>
      </c>
      <c r="T100" s="73">
        <f t="shared" si="28"/>
        <v>0</v>
      </c>
      <c r="U100" s="74">
        <f t="shared" si="19"/>
        <v>0</v>
      </c>
      <c r="V100" s="75">
        <f t="shared" si="29"/>
        <v>0</v>
      </c>
      <c r="W100" s="62">
        <f t="shared" si="30"/>
        <v>0</v>
      </c>
      <c r="X100" s="75">
        <f t="shared" si="31"/>
        <v>0</v>
      </c>
      <c r="Y100" s="76">
        <f t="shared" si="32"/>
        <v>0</v>
      </c>
      <c r="Z100" s="75">
        <f t="shared" si="33"/>
        <v>0</v>
      </c>
      <c r="AA100" s="75">
        <f t="shared" si="34"/>
        <v>0</v>
      </c>
      <c r="AB100" s="76">
        <f t="shared" si="20"/>
        <v>0</v>
      </c>
      <c r="AC100" s="77">
        <f t="shared" si="35"/>
        <v>0</v>
      </c>
      <c r="AD100" s="81">
        <f t="shared" si="36"/>
        <v>0</v>
      </c>
      <c r="AE100" s="78"/>
    </row>
    <row r="101" spans="1:31" ht="15.75" x14ac:dyDescent="0.25">
      <c r="A101" s="54"/>
      <c r="B101" s="55"/>
      <c r="C101" s="55"/>
      <c r="D101" s="57"/>
      <c r="E101" s="57"/>
      <c r="F101" s="58"/>
      <c r="G101" s="58"/>
      <c r="H101" s="59"/>
      <c r="I101" s="59"/>
      <c r="J101" s="69">
        <f t="shared" si="21"/>
        <v>0</v>
      </c>
      <c r="K101" s="70" t="str">
        <f t="shared" si="22"/>
        <v/>
      </c>
      <c r="L101" s="100" t="str">
        <f t="shared" si="23"/>
        <v/>
      </c>
      <c r="M101" s="60"/>
      <c r="N101" s="61" t="s">
        <v>20</v>
      </c>
      <c r="O101" s="198"/>
      <c r="P101" s="71">
        <f t="shared" si="24"/>
        <v>0</v>
      </c>
      <c r="Q101" s="72">
        <f t="shared" si="25"/>
        <v>0</v>
      </c>
      <c r="R101" s="72">
        <f t="shared" si="26"/>
        <v>0</v>
      </c>
      <c r="S101" s="72">
        <f t="shared" si="27"/>
        <v>0</v>
      </c>
      <c r="T101" s="73">
        <f t="shared" si="28"/>
        <v>0</v>
      </c>
      <c r="U101" s="74">
        <f t="shared" si="19"/>
        <v>0</v>
      </c>
      <c r="V101" s="75">
        <f t="shared" si="29"/>
        <v>0</v>
      </c>
      <c r="W101" s="62">
        <f t="shared" si="30"/>
        <v>0</v>
      </c>
      <c r="X101" s="75">
        <f t="shared" si="31"/>
        <v>0</v>
      </c>
      <c r="Y101" s="76">
        <f t="shared" si="32"/>
        <v>0</v>
      </c>
      <c r="Z101" s="75">
        <f t="shared" si="33"/>
        <v>0</v>
      </c>
      <c r="AA101" s="75">
        <f t="shared" si="34"/>
        <v>0</v>
      </c>
      <c r="AB101" s="76">
        <f t="shared" si="20"/>
        <v>0</v>
      </c>
      <c r="AC101" s="77">
        <f t="shared" si="35"/>
        <v>0</v>
      </c>
      <c r="AD101" s="81">
        <f t="shared" si="36"/>
        <v>0</v>
      </c>
      <c r="AE101" s="78"/>
    </row>
    <row r="102" spans="1:31" ht="15.75" x14ac:dyDescent="0.25">
      <c r="A102" s="54"/>
      <c r="B102" s="55"/>
      <c r="C102" s="55"/>
      <c r="D102" s="57"/>
      <c r="E102" s="57"/>
      <c r="F102" s="58"/>
      <c r="G102" s="58"/>
      <c r="H102" s="59"/>
      <c r="I102" s="59"/>
      <c r="J102" s="69">
        <f t="shared" si="21"/>
        <v>0</v>
      </c>
      <c r="K102" s="70" t="str">
        <f t="shared" si="22"/>
        <v/>
      </c>
      <c r="L102" s="100" t="str">
        <f t="shared" si="23"/>
        <v/>
      </c>
      <c r="M102" s="60"/>
      <c r="N102" s="61" t="s">
        <v>20</v>
      </c>
      <c r="O102" s="198"/>
      <c r="P102" s="71">
        <f t="shared" si="24"/>
        <v>0</v>
      </c>
      <c r="Q102" s="72">
        <f t="shared" si="25"/>
        <v>0</v>
      </c>
      <c r="R102" s="72">
        <f t="shared" si="26"/>
        <v>0</v>
      </c>
      <c r="S102" s="72">
        <f t="shared" si="27"/>
        <v>0</v>
      </c>
      <c r="T102" s="73">
        <f t="shared" si="28"/>
        <v>0</v>
      </c>
      <c r="U102" s="74">
        <f t="shared" si="19"/>
        <v>0</v>
      </c>
      <c r="V102" s="75">
        <f t="shared" si="29"/>
        <v>0</v>
      </c>
      <c r="W102" s="62">
        <f t="shared" si="30"/>
        <v>0</v>
      </c>
      <c r="X102" s="75">
        <f t="shared" si="31"/>
        <v>0</v>
      </c>
      <c r="Y102" s="76">
        <f t="shared" si="32"/>
        <v>0</v>
      </c>
      <c r="Z102" s="75">
        <f t="shared" si="33"/>
        <v>0</v>
      </c>
      <c r="AA102" s="75">
        <f t="shared" si="34"/>
        <v>0</v>
      </c>
      <c r="AB102" s="76">
        <f t="shared" si="20"/>
        <v>0</v>
      </c>
      <c r="AC102" s="77">
        <f t="shared" si="35"/>
        <v>0</v>
      </c>
      <c r="AD102" s="81">
        <f t="shared" si="36"/>
        <v>0</v>
      </c>
      <c r="AE102" s="78"/>
    </row>
    <row r="103" spans="1:31" ht="15.75" x14ac:dyDescent="0.25">
      <c r="A103" s="54"/>
      <c r="B103" s="55"/>
      <c r="C103" s="55"/>
      <c r="D103" s="57"/>
      <c r="E103" s="57"/>
      <c r="F103" s="58"/>
      <c r="G103" s="58"/>
      <c r="H103" s="59"/>
      <c r="I103" s="59"/>
      <c r="J103" s="69">
        <f t="shared" si="21"/>
        <v>0</v>
      </c>
      <c r="K103" s="70" t="str">
        <f t="shared" si="22"/>
        <v/>
      </c>
      <c r="L103" s="100" t="str">
        <f t="shared" si="23"/>
        <v/>
      </c>
      <c r="M103" s="60"/>
      <c r="N103" s="61" t="s">
        <v>20</v>
      </c>
      <c r="O103" s="198"/>
      <c r="P103" s="71">
        <f t="shared" si="24"/>
        <v>0</v>
      </c>
      <c r="Q103" s="72">
        <f t="shared" si="25"/>
        <v>0</v>
      </c>
      <c r="R103" s="72">
        <f t="shared" si="26"/>
        <v>0</v>
      </c>
      <c r="S103" s="72">
        <f t="shared" si="27"/>
        <v>0</v>
      </c>
      <c r="T103" s="73">
        <f t="shared" si="28"/>
        <v>0</v>
      </c>
      <c r="U103" s="74">
        <f t="shared" si="19"/>
        <v>0</v>
      </c>
      <c r="V103" s="75">
        <f t="shared" si="29"/>
        <v>0</v>
      </c>
      <c r="W103" s="62">
        <f t="shared" si="30"/>
        <v>0</v>
      </c>
      <c r="X103" s="75">
        <f t="shared" si="31"/>
        <v>0</v>
      </c>
      <c r="Y103" s="76">
        <f t="shared" si="32"/>
        <v>0</v>
      </c>
      <c r="Z103" s="75">
        <f t="shared" si="33"/>
        <v>0</v>
      </c>
      <c r="AA103" s="75">
        <f t="shared" si="34"/>
        <v>0</v>
      </c>
      <c r="AB103" s="76">
        <f t="shared" si="20"/>
        <v>0</v>
      </c>
      <c r="AC103" s="77">
        <f t="shared" si="35"/>
        <v>0</v>
      </c>
      <c r="AD103" s="81">
        <f t="shared" si="36"/>
        <v>0</v>
      </c>
      <c r="AE103" s="78"/>
    </row>
    <row r="104" spans="1:31" ht="15.75" x14ac:dyDescent="0.25">
      <c r="A104" s="54"/>
      <c r="B104" s="55"/>
      <c r="C104" s="55"/>
      <c r="D104" s="57"/>
      <c r="E104" s="57"/>
      <c r="F104" s="58"/>
      <c r="G104" s="58"/>
      <c r="H104" s="59"/>
      <c r="I104" s="59"/>
      <c r="J104" s="69">
        <f t="shared" si="21"/>
        <v>0</v>
      </c>
      <c r="K104" s="70" t="str">
        <f t="shared" si="22"/>
        <v/>
      </c>
      <c r="L104" s="100" t="str">
        <f t="shared" si="23"/>
        <v/>
      </c>
      <c r="M104" s="60"/>
      <c r="N104" s="61" t="s">
        <v>20</v>
      </c>
      <c r="O104" s="198"/>
      <c r="P104" s="71">
        <f t="shared" si="24"/>
        <v>0</v>
      </c>
      <c r="Q104" s="72">
        <f t="shared" si="25"/>
        <v>0</v>
      </c>
      <c r="R104" s="72">
        <f t="shared" si="26"/>
        <v>0</v>
      </c>
      <c r="S104" s="72">
        <f t="shared" si="27"/>
        <v>0</v>
      </c>
      <c r="T104" s="73">
        <f t="shared" si="28"/>
        <v>0</v>
      </c>
      <c r="U104" s="74">
        <f t="shared" si="19"/>
        <v>0</v>
      </c>
      <c r="V104" s="75">
        <f t="shared" si="29"/>
        <v>0</v>
      </c>
      <c r="W104" s="62">
        <f t="shared" si="30"/>
        <v>0</v>
      </c>
      <c r="X104" s="75">
        <f t="shared" si="31"/>
        <v>0</v>
      </c>
      <c r="Y104" s="76">
        <f t="shared" si="32"/>
        <v>0</v>
      </c>
      <c r="Z104" s="75">
        <f t="shared" si="33"/>
        <v>0</v>
      </c>
      <c r="AA104" s="75">
        <f t="shared" si="34"/>
        <v>0</v>
      </c>
      <c r="AB104" s="76">
        <f t="shared" si="20"/>
        <v>0</v>
      </c>
      <c r="AC104" s="77">
        <f t="shared" si="35"/>
        <v>0</v>
      </c>
      <c r="AD104" s="81">
        <f t="shared" si="36"/>
        <v>0</v>
      </c>
      <c r="AE104" s="78"/>
    </row>
    <row r="105" spans="1:31" ht="15.75" x14ac:dyDescent="0.25">
      <c r="A105" s="54"/>
      <c r="B105" s="55"/>
      <c r="C105" s="55"/>
      <c r="D105" s="57"/>
      <c r="E105" s="57"/>
      <c r="F105" s="58"/>
      <c r="G105" s="58"/>
      <c r="H105" s="59"/>
      <c r="I105" s="59"/>
      <c r="J105" s="69">
        <f t="shared" si="21"/>
        <v>0</v>
      </c>
      <c r="K105" s="70" t="str">
        <f t="shared" si="22"/>
        <v/>
      </c>
      <c r="L105" s="100" t="str">
        <f t="shared" si="23"/>
        <v/>
      </c>
      <c r="M105" s="60"/>
      <c r="N105" s="61" t="s">
        <v>20</v>
      </c>
      <c r="O105" s="198"/>
      <c r="P105" s="71">
        <f t="shared" si="24"/>
        <v>0</v>
      </c>
      <c r="Q105" s="72">
        <f t="shared" si="25"/>
        <v>0</v>
      </c>
      <c r="R105" s="72">
        <f t="shared" si="26"/>
        <v>0</v>
      </c>
      <c r="S105" s="72">
        <f t="shared" si="27"/>
        <v>0</v>
      </c>
      <c r="T105" s="73">
        <f t="shared" si="28"/>
        <v>0</v>
      </c>
      <c r="U105" s="74">
        <f t="shared" si="19"/>
        <v>0</v>
      </c>
      <c r="V105" s="75">
        <f t="shared" si="29"/>
        <v>0</v>
      </c>
      <c r="W105" s="62">
        <f t="shared" si="30"/>
        <v>0</v>
      </c>
      <c r="X105" s="75">
        <f t="shared" si="31"/>
        <v>0</v>
      </c>
      <c r="Y105" s="76">
        <f t="shared" si="32"/>
        <v>0</v>
      </c>
      <c r="Z105" s="75">
        <f t="shared" si="33"/>
        <v>0</v>
      </c>
      <c r="AA105" s="75">
        <f t="shared" si="34"/>
        <v>0</v>
      </c>
      <c r="AB105" s="76">
        <f t="shared" si="20"/>
        <v>0</v>
      </c>
      <c r="AC105" s="77">
        <f t="shared" si="35"/>
        <v>0</v>
      </c>
      <c r="AD105" s="81">
        <f t="shared" si="36"/>
        <v>0</v>
      </c>
      <c r="AE105" s="78"/>
    </row>
    <row r="106" spans="1:31" ht="15.75" x14ac:dyDescent="0.25">
      <c r="A106" s="54"/>
      <c r="B106" s="55"/>
      <c r="C106" s="55"/>
      <c r="D106" s="57"/>
      <c r="E106" s="57"/>
      <c r="F106" s="58"/>
      <c r="G106" s="58"/>
      <c r="H106" s="59"/>
      <c r="I106" s="59"/>
      <c r="J106" s="69">
        <f t="shared" si="21"/>
        <v>0</v>
      </c>
      <c r="K106" s="70" t="str">
        <f t="shared" si="22"/>
        <v/>
      </c>
      <c r="L106" s="100" t="str">
        <f t="shared" si="23"/>
        <v/>
      </c>
      <c r="M106" s="60"/>
      <c r="N106" s="61" t="s">
        <v>20</v>
      </c>
      <c r="O106" s="198"/>
      <c r="P106" s="71">
        <f t="shared" si="24"/>
        <v>0</v>
      </c>
      <c r="Q106" s="72">
        <f t="shared" si="25"/>
        <v>0</v>
      </c>
      <c r="R106" s="72">
        <f t="shared" si="26"/>
        <v>0</v>
      </c>
      <c r="S106" s="72">
        <f t="shared" si="27"/>
        <v>0</v>
      </c>
      <c r="T106" s="73">
        <f t="shared" si="28"/>
        <v>0</v>
      </c>
      <c r="U106" s="74">
        <f t="shared" si="19"/>
        <v>0</v>
      </c>
      <c r="V106" s="75">
        <f t="shared" si="29"/>
        <v>0</v>
      </c>
      <c r="W106" s="62">
        <f t="shared" si="30"/>
        <v>0</v>
      </c>
      <c r="X106" s="75">
        <f t="shared" si="31"/>
        <v>0</v>
      </c>
      <c r="Y106" s="76">
        <f t="shared" si="32"/>
        <v>0</v>
      </c>
      <c r="Z106" s="75">
        <f t="shared" si="33"/>
        <v>0</v>
      </c>
      <c r="AA106" s="75">
        <f t="shared" si="34"/>
        <v>0</v>
      </c>
      <c r="AB106" s="76">
        <f t="shared" si="20"/>
        <v>0</v>
      </c>
      <c r="AC106" s="77">
        <f t="shared" si="35"/>
        <v>0</v>
      </c>
      <c r="AD106" s="81">
        <f t="shared" si="36"/>
        <v>0</v>
      </c>
      <c r="AE106" s="78"/>
    </row>
    <row r="107" spans="1:31" ht="15.75" x14ac:dyDescent="0.25">
      <c r="A107" s="54"/>
      <c r="B107" s="55"/>
      <c r="C107" s="55"/>
      <c r="D107" s="57"/>
      <c r="E107" s="57"/>
      <c r="F107" s="58"/>
      <c r="G107" s="58"/>
      <c r="H107" s="59"/>
      <c r="I107" s="59"/>
      <c r="J107" s="69">
        <f t="shared" si="21"/>
        <v>0</v>
      </c>
      <c r="K107" s="70" t="str">
        <f t="shared" si="22"/>
        <v/>
      </c>
      <c r="L107" s="100" t="str">
        <f t="shared" si="23"/>
        <v/>
      </c>
      <c r="M107" s="60"/>
      <c r="N107" s="61" t="s">
        <v>20</v>
      </c>
      <c r="O107" s="198"/>
      <c r="P107" s="71">
        <f t="shared" si="24"/>
        <v>0</v>
      </c>
      <c r="Q107" s="72">
        <f t="shared" si="25"/>
        <v>0</v>
      </c>
      <c r="R107" s="72">
        <f t="shared" si="26"/>
        <v>0</v>
      </c>
      <c r="S107" s="72">
        <f t="shared" si="27"/>
        <v>0</v>
      </c>
      <c r="T107" s="73">
        <f t="shared" si="28"/>
        <v>0</v>
      </c>
      <c r="U107" s="74">
        <f t="shared" si="19"/>
        <v>0</v>
      </c>
      <c r="V107" s="75">
        <f t="shared" si="29"/>
        <v>0</v>
      </c>
      <c r="W107" s="62">
        <f t="shared" si="30"/>
        <v>0</v>
      </c>
      <c r="X107" s="75">
        <f t="shared" si="31"/>
        <v>0</v>
      </c>
      <c r="Y107" s="76">
        <f t="shared" si="32"/>
        <v>0</v>
      </c>
      <c r="Z107" s="75">
        <f t="shared" si="33"/>
        <v>0</v>
      </c>
      <c r="AA107" s="75">
        <f t="shared" si="34"/>
        <v>0</v>
      </c>
      <c r="AB107" s="76">
        <f t="shared" si="20"/>
        <v>0</v>
      </c>
      <c r="AC107" s="77">
        <f t="shared" si="35"/>
        <v>0</v>
      </c>
      <c r="AD107" s="81">
        <f t="shared" si="36"/>
        <v>0</v>
      </c>
      <c r="AE107" s="78"/>
    </row>
    <row r="108" spans="1:31" ht="15.75" x14ac:dyDescent="0.25">
      <c r="A108" s="54"/>
      <c r="B108" s="55"/>
      <c r="C108" s="55"/>
      <c r="D108" s="57"/>
      <c r="E108" s="57"/>
      <c r="F108" s="58"/>
      <c r="G108" s="58"/>
      <c r="H108" s="59"/>
      <c r="I108" s="59"/>
      <c r="J108" s="69">
        <f t="shared" si="21"/>
        <v>0</v>
      </c>
      <c r="K108" s="70" t="str">
        <f t="shared" si="22"/>
        <v/>
      </c>
      <c r="L108" s="100" t="str">
        <f t="shared" si="23"/>
        <v/>
      </c>
      <c r="M108" s="60"/>
      <c r="N108" s="61" t="s">
        <v>20</v>
      </c>
      <c r="O108" s="198"/>
      <c r="P108" s="71">
        <f t="shared" si="24"/>
        <v>0</v>
      </c>
      <c r="Q108" s="72">
        <f t="shared" si="25"/>
        <v>0</v>
      </c>
      <c r="R108" s="72">
        <f t="shared" si="26"/>
        <v>0</v>
      </c>
      <c r="S108" s="72">
        <f t="shared" si="27"/>
        <v>0</v>
      </c>
      <c r="T108" s="73">
        <f t="shared" si="28"/>
        <v>0</v>
      </c>
      <c r="U108" s="74">
        <f t="shared" si="19"/>
        <v>0</v>
      </c>
      <c r="V108" s="75">
        <f t="shared" si="29"/>
        <v>0</v>
      </c>
      <c r="W108" s="62">
        <f t="shared" si="30"/>
        <v>0</v>
      </c>
      <c r="X108" s="75">
        <f t="shared" si="31"/>
        <v>0</v>
      </c>
      <c r="Y108" s="76">
        <f t="shared" si="32"/>
        <v>0</v>
      </c>
      <c r="Z108" s="75">
        <f t="shared" si="33"/>
        <v>0</v>
      </c>
      <c r="AA108" s="75">
        <f t="shared" si="34"/>
        <v>0</v>
      </c>
      <c r="AB108" s="76">
        <f t="shared" si="20"/>
        <v>0</v>
      </c>
      <c r="AC108" s="77">
        <f t="shared" si="35"/>
        <v>0</v>
      </c>
      <c r="AD108" s="81">
        <f t="shared" si="36"/>
        <v>0</v>
      </c>
      <c r="AE108" s="78"/>
    </row>
    <row r="109" spans="1:31" ht="15.75" x14ac:dyDescent="0.25">
      <c r="A109" s="54"/>
      <c r="B109" s="55"/>
      <c r="C109" s="55"/>
      <c r="D109" s="57"/>
      <c r="E109" s="57"/>
      <c r="F109" s="58"/>
      <c r="G109" s="58"/>
      <c r="H109" s="59"/>
      <c r="I109" s="59"/>
      <c r="J109" s="69">
        <f t="shared" si="21"/>
        <v>0</v>
      </c>
      <c r="K109" s="70" t="str">
        <f t="shared" si="22"/>
        <v/>
      </c>
      <c r="L109" s="100" t="str">
        <f t="shared" si="23"/>
        <v/>
      </c>
      <c r="M109" s="60"/>
      <c r="N109" s="61" t="s">
        <v>20</v>
      </c>
      <c r="O109" s="198"/>
      <c r="P109" s="71">
        <f t="shared" si="24"/>
        <v>0</v>
      </c>
      <c r="Q109" s="72">
        <f t="shared" si="25"/>
        <v>0</v>
      </c>
      <c r="R109" s="72">
        <f t="shared" si="26"/>
        <v>0</v>
      </c>
      <c r="S109" s="72">
        <f t="shared" si="27"/>
        <v>0</v>
      </c>
      <c r="T109" s="73">
        <f t="shared" si="28"/>
        <v>0</v>
      </c>
      <c r="U109" s="74">
        <f t="shared" si="19"/>
        <v>0</v>
      </c>
      <c r="V109" s="75">
        <f t="shared" si="29"/>
        <v>0</v>
      </c>
      <c r="W109" s="62">
        <f t="shared" si="30"/>
        <v>0</v>
      </c>
      <c r="X109" s="75">
        <f t="shared" si="31"/>
        <v>0</v>
      </c>
      <c r="Y109" s="76">
        <f t="shared" si="32"/>
        <v>0</v>
      </c>
      <c r="Z109" s="75">
        <f t="shared" si="33"/>
        <v>0</v>
      </c>
      <c r="AA109" s="75">
        <f t="shared" si="34"/>
        <v>0</v>
      </c>
      <c r="AB109" s="76">
        <f t="shared" si="20"/>
        <v>0</v>
      </c>
      <c r="AC109" s="77">
        <f t="shared" si="35"/>
        <v>0</v>
      </c>
      <c r="AD109" s="81">
        <f t="shared" si="36"/>
        <v>0</v>
      </c>
      <c r="AE109" s="78"/>
    </row>
    <row r="110" spans="1:31" ht="15.75" x14ac:dyDescent="0.25">
      <c r="A110" s="54"/>
      <c r="B110" s="55"/>
      <c r="C110" s="55"/>
      <c r="D110" s="57"/>
      <c r="E110" s="57"/>
      <c r="F110" s="58"/>
      <c r="G110" s="58"/>
      <c r="H110" s="59"/>
      <c r="I110" s="59"/>
      <c r="J110" s="69">
        <f t="shared" si="21"/>
        <v>0</v>
      </c>
      <c r="K110" s="70" t="str">
        <f t="shared" si="22"/>
        <v/>
      </c>
      <c r="L110" s="100" t="str">
        <f t="shared" si="23"/>
        <v/>
      </c>
      <c r="M110" s="60"/>
      <c r="N110" s="61" t="s">
        <v>20</v>
      </c>
      <c r="O110" s="198"/>
      <c r="P110" s="71">
        <f t="shared" si="24"/>
        <v>0</v>
      </c>
      <c r="Q110" s="72">
        <f t="shared" si="25"/>
        <v>0</v>
      </c>
      <c r="R110" s="72">
        <f t="shared" si="26"/>
        <v>0</v>
      </c>
      <c r="S110" s="72">
        <f t="shared" si="27"/>
        <v>0</v>
      </c>
      <c r="T110" s="73">
        <f t="shared" si="28"/>
        <v>0</v>
      </c>
      <c r="U110" s="74">
        <f t="shared" si="19"/>
        <v>0</v>
      </c>
      <c r="V110" s="75">
        <f t="shared" si="29"/>
        <v>0</v>
      </c>
      <c r="W110" s="62">
        <f t="shared" si="30"/>
        <v>0</v>
      </c>
      <c r="X110" s="75">
        <f t="shared" si="31"/>
        <v>0</v>
      </c>
      <c r="Y110" s="76">
        <f t="shared" si="32"/>
        <v>0</v>
      </c>
      <c r="Z110" s="75">
        <f t="shared" si="33"/>
        <v>0</v>
      </c>
      <c r="AA110" s="75">
        <f t="shared" si="34"/>
        <v>0</v>
      </c>
      <c r="AB110" s="76">
        <f t="shared" si="20"/>
        <v>0</v>
      </c>
      <c r="AC110" s="77">
        <f t="shared" si="35"/>
        <v>0</v>
      </c>
      <c r="AD110" s="81">
        <f t="shared" si="36"/>
        <v>0</v>
      </c>
      <c r="AE110" s="78"/>
    </row>
    <row r="111" spans="1:31" ht="15.75" x14ac:dyDescent="0.25">
      <c r="A111" s="54"/>
      <c r="B111" s="55"/>
      <c r="C111" s="55"/>
      <c r="D111" s="57"/>
      <c r="E111" s="57"/>
      <c r="F111" s="58"/>
      <c r="G111" s="58"/>
      <c r="H111" s="59"/>
      <c r="I111" s="59"/>
      <c r="J111" s="69">
        <f t="shared" si="21"/>
        <v>0</v>
      </c>
      <c r="K111" s="70" t="str">
        <f t="shared" si="22"/>
        <v/>
      </c>
      <c r="L111" s="100" t="str">
        <f t="shared" si="23"/>
        <v/>
      </c>
      <c r="M111" s="60"/>
      <c r="N111" s="61" t="s">
        <v>20</v>
      </c>
      <c r="O111" s="198"/>
      <c r="P111" s="71">
        <f t="shared" si="24"/>
        <v>0</v>
      </c>
      <c r="Q111" s="72">
        <f t="shared" si="25"/>
        <v>0</v>
      </c>
      <c r="R111" s="72">
        <f t="shared" si="26"/>
        <v>0</v>
      </c>
      <c r="S111" s="72">
        <f t="shared" si="27"/>
        <v>0</v>
      </c>
      <c r="T111" s="73">
        <f t="shared" si="28"/>
        <v>0</v>
      </c>
      <c r="U111" s="74">
        <f t="shared" si="19"/>
        <v>0</v>
      </c>
      <c r="V111" s="75">
        <f t="shared" si="29"/>
        <v>0</v>
      </c>
      <c r="W111" s="62">
        <f t="shared" si="30"/>
        <v>0</v>
      </c>
      <c r="X111" s="75">
        <f t="shared" si="31"/>
        <v>0</v>
      </c>
      <c r="Y111" s="76">
        <f t="shared" si="32"/>
        <v>0</v>
      </c>
      <c r="Z111" s="75">
        <f t="shared" si="33"/>
        <v>0</v>
      </c>
      <c r="AA111" s="75">
        <f t="shared" si="34"/>
        <v>0</v>
      </c>
      <c r="AB111" s="76">
        <f t="shared" si="20"/>
        <v>0</v>
      </c>
      <c r="AC111" s="77">
        <f t="shared" si="35"/>
        <v>0</v>
      </c>
      <c r="AD111" s="81">
        <f t="shared" si="36"/>
        <v>0</v>
      </c>
      <c r="AE111" s="78"/>
    </row>
    <row r="112" spans="1:31" ht="15.75" x14ac:dyDescent="0.25">
      <c r="A112" s="54"/>
      <c r="B112" s="55"/>
      <c r="C112" s="55"/>
      <c r="D112" s="57"/>
      <c r="E112" s="57"/>
      <c r="F112" s="58"/>
      <c r="G112" s="58"/>
      <c r="H112" s="59"/>
      <c r="I112" s="59"/>
      <c r="J112" s="69">
        <f t="shared" si="21"/>
        <v>0</v>
      </c>
      <c r="K112" s="70" t="str">
        <f t="shared" si="22"/>
        <v/>
      </c>
      <c r="L112" s="100" t="str">
        <f t="shared" si="23"/>
        <v/>
      </c>
      <c r="M112" s="60"/>
      <c r="N112" s="61" t="s">
        <v>20</v>
      </c>
      <c r="O112" s="198"/>
      <c r="P112" s="71">
        <f t="shared" si="24"/>
        <v>0</v>
      </c>
      <c r="Q112" s="72">
        <f t="shared" si="25"/>
        <v>0</v>
      </c>
      <c r="R112" s="72">
        <f t="shared" si="26"/>
        <v>0</v>
      </c>
      <c r="S112" s="72">
        <f t="shared" si="27"/>
        <v>0</v>
      </c>
      <c r="T112" s="73">
        <f t="shared" si="28"/>
        <v>0</v>
      </c>
      <c r="U112" s="74">
        <f t="shared" si="19"/>
        <v>0</v>
      </c>
      <c r="V112" s="75">
        <f t="shared" si="29"/>
        <v>0</v>
      </c>
      <c r="W112" s="62">
        <f t="shared" si="30"/>
        <v>0</v>
      </c>
      <c r="X112" s="75">
        <f t="shared" si="31"/>
        <v>0</v>
      </c>
      <c r="Y112" s="76">
        <f t="shared" si="32"/>
        <v>0</v>
      </c>
      <c r="Z112" s="75">
        <f t="shared" si="33"/>
        <v>0</v>
      </c>
      <c r="AA112" s="75">
        <f t="shared" si="34"/>
        <v>0</v>
      </c>
      <c r="AB112" s="76">
        <f t="shared" si="20"/>
        <v>0</v>
      </c>
      <c r="AC112" s="77">
        <f t="shared" si="35"/>
        <v>0</v>
      </c>
      <c r="AD112" s="81">
        <f t="shared" si="36"/>
        <v>0</v>
      </c>
      <c r="AE112" s="78"/>
    </row>
    <row r="113" spans="1:31" ht="15.75" x14ac:dyDescent="0.25">
      <c r="A113" s="54"/>
      <c r="B113" s="55"/>
      <c r="C113" s="55"/>
      <c r="D113" s="57"/>
      <c r="E113" s="57"/>
      <c r="F113" s="58"/>
      <c r="G113" s="58"/>
      <c r="H113" s="59"/>
      <c r="I113" s="59"/>
      <c r="J113" s="69">
        <f t="shared" si="21"/>
        <v>0</v>
      </c>
      <c r="K113" s="70" t="str">
        <f t="shared" si="22"/>
        <v/>
      </c>
      <c r="L113" s="100" t="str">
        <f t="shared" si="23"/>
        <v/>
      </c>
      <c r="M113" s="60"/>
      <c r="N113" s="61" t="s">
        <v>20</v>
      </c>
      <c r="O113" s="198"/>
      <c r="P113" s="71">
        <f t="shared" si="24"/>
        <v>0</v>
      </c>
      <c r="Q113" s="72">
        <f t="shared" si="25"/>
        <v>0</v>
      </c>
      <c r="R113" s="72">
        <f t="shared" si="26"/>
        <v>0</v>
      </c>
      <c r="S113" s="72">
        <f t="shared" si="27"/>
        <v>0</v>
      </c>
      <c r="T113" s="73">
        <f t="shared" si="28"/>
        <v>0</v>
      </c>
      <c r="U113" s="74">
        <f t="shared" si="19"/>
        <v>0</v>
      </c>
      <c r="V113" s="75">
        <f t="shared" si="29"/>
        <v>0</v>
      </c>
      <c r="W113" s="62">
        <f t="shared" si="30"/>
        <v>0</v>
      </c>
      <c r="X113" s="75">
        <f t="shared" si="31"/>
        <v>0</v>
      </c>
      <c r="Y113" s="76">
        <f t="shared" si="32"/>
        <v>0</v>
      </c>
      <c r="Z113" s="75">
        <f t="shared" si="33"/>
        <v>0</v>
      </c>
      <c r="AA113" s="75">
        <f t="shared" si="34"/>
        <v>0</v>
      </c>
      <c r="AB113" s="76">
        <f t="shared" si="20"/>
        <v>0</v>
      </c>
      <c r="AC113" s="77">
        <f t="shared" si="35"/>
        <v>0</v>
      </c>
      <c r="AD113" s="81">
        <f t="shared" si="36"/>
        <v>0</v>
      </c>
      <c r="AE113" s="78"/>
    </row>
    <row r="114" spans="1:31" ht="15.75" x14ac:dyDescent="0.25">
      <c r="A114" s="54"/>
      <c r="B114" s="55"/>
      <c r="C114" s="55"/>
      <c r="D114" s="57"/>
      <c r="E114" s="57"/>
      <c r="F114" s="58"/>
      <c r="G114" s="58"/>
      <c r="H114" s="59"/>
      <c r="I114" s="59"/>
      <c r="J114" s="69">
        <f t="shared" si="21"/>
        <v>0</v>
      </c>
      <c r="K114" s="70" t="str">
        <f t="shared" si="22"/>
        <v/>
      </c>
      <c r="L114" s="100" t="str">
        <f t="shared" si="23"/>
        <v/>
      </c>
      <c r="M114" s="60"/>
      <c r="N114" s="61" t="s">
        <v>20</v>
      </c>
      <c r="O114" s="198"/>
      <c r="P114" s="71">
        <f t="shared" si="24"/>
        <v>0</v>
      </c>
      <c r="Q114" s="72">
        <f t="shared" si="25"/>
        <v>0</v>
      </c>
      <c r="R114" s="72">
        <f t="shared" si="26"/>
        <v>0</v>
      </c>
      <c r="S114" s="72">
        <f t="shared" si="27"/>
        <v>0</v>
      </c>
      <c r="T114" s="73">
        <f t="shared" si="28"/>
        <v>0</v>
      </c>
      <c r="U114" s="74">
        <f t="shared" si="19"/>
        <v>0</v>
      </c>
      <c r="V114" s="75">
        <f t="shared" si="29"/>
        <v>0</v>
      </c>
      <c r="W114" s="62">
        <f t="shared" si="30"/>
        <v>0</v>
      </c>
      <c r="X114" s="75">
        <f t="shared" si="31"/>
        <v>0</v>
      </c>
      <c r="Y114" s="76">
        <f t="shared" si="32"/>
        <v>0</v>
      </c>
      <c r="Z114" s="75">
        <f t="shared" si="33"/>
        <v>0</v>
      </c>
      <c r="AA114" s="75">
        <f t="shared" si="34"/>
        <v>0</v>
      </c>
      <c r="AB114" s="76">
        <f t="shared" si="20"/>
        <v>0</v>
      </c>
      <c r="AC114" s="77">
        <f t="shared" si="35"/>
        <v>0</v>
      </c>
      <c r="AD114" s="81">
        <f t="shared" si="36"/>
        <v>0</v>
      </c>
      <c r="AE114" s="78"/>
    </row>
    <row r="115" spans="1:31" ht="15.75" x14ac:dyDescent="0.25">
      <c r="A115" s="54"/>
      <c r="B115" s="55"/>
      <c r="C115" s="55"/>
      <c r="D115" s="57"/>
      <c r="E115" s="57"/>
      <c r="F115" s="58"/>
      <c r="G115" s="58"/>
      <c r="H115" s="59"/>
      <c r="I115" s="59"/>
      <c r="J115" s="69">
        <f t="shared" si="21"/>
        <v>0</v>
      </c>
      <c r="K115" s="70" t="str">
        <f t="shared" si="22"/>
        <v/>
      </c>
      <c r="L115" s="100" t="str">
        <f t="shared" si="23"/>
        <v/>
      </c>
      <c r="M115" s="60"/>
      <c r="N115" s="61" t="s">
        <v>20</v>
      </c>
      <c r="O115" s="198"/>
      <c r="P115" s="71">
        <f t="shared" si="24"/>
        <v>0</v>
      </c>
      <c r="Q115" s="72">
        <f t="shared" si="25"/>
        <v>0</v>
      </c>
      <c r="R115" s="72">
        <f t="shared" si="26"/>
        <v>0</v>
      </c>
      <c r="S115" s="72">
        <f t="shared" si="27"/>
        <v>0</v>
      </c>
      <c r="T115" s="73">
        <f t="shared" si="28"/>
        <v>0</v>
      </c>
      <c r="U115" s="74">
        <f t="shared" si="19"/>
        <v>0</v>
      </c>
      <c r="V115" s="75">
        <f t="shared" si="29"/>
        <v>0</v>
      </c>
      <c r="W115" s="62">
        <f t="shared" si="30"/>
        <v>0</v>
      </c>
      <c r="X115" s="75">
        <f t="shared" si="31"/>
        <v>0</v>
      </c>
      <c r="Y115" s="76">
        <f t="shared" si="32"/>
        <v>0</v>
      </c>
      <c r="Z115" s="75">
        <f t="shared" si="33"/>
        <v>0</v>
      </c>
      <c r="AA115" s="75">
        <f t="shared" si="34"/>
        <v>0</v>
      </c>
      <c r="AB115" s="76">
        <f t="shared" si="20"/>
        <v>0</v>
      </c>
      <c r="AC115" s="77">
        <f t="shared" si="35"/>
        <v>0</v>
      </c>
      <c r="AD115" s="81">
        <f t="shared" si="36"/>
        <v>0</v>
      </c>
      <c r="AE115" s="78"/>
    </row>
    <row r="116" spans="1:31" ht="15.75" x14ac:dyDescent="0.25">
      <c r="A116" s="54"/>
      <c r="B116" s="55"/>
      <c r="C116" s="55"/>
      <c r="D116" s="57"/>
      <c r="E116" s="57"/>
      <c r="F116" s="58"/>
      <c r="G116" s="58"/>
      <c r="H116" s="59"/>
      <c r="I116" s="59"/>
      <c r="J116" s="69">
        <f t="shared" si="21"/>
        <v>0</v>
      </c>
      <c r="K116" s="70" t="str">
        <f t="shared" si="22"/>
        <v/>
      </c>
      <c r="L116" s="100" t="str">
        <f t="shared" si="23"/>
        <v/>
      </c>
      <c r="M116" s="60"/>
      <c r="N116" s="61" t="s">
        <v>20</v>
      </c>
      <c r="O116" s="198"/>
      <c r="P116" s="71">
        <f t="shared" si="24"/>
        <v>0</v>
      </c>
      <c r="Q116" s="72">
        <f t="shared" si="25"/>
        <v>0</v>
      </c>
      <c r="R116" s="72">
        <f t="shared" si="26"/>
        <v>0</v>
      </c>
      <c r="S116" s="72">
        <f t="shared" si="27"/>
        <v>0</v>
      </c>
      <c r="T116" s="73">
        <f t="shared" si="28"/>
        <v>0</v>
      </c>
      <c r="U116" s="74">
        <f t="shared" si="19"/>
        <v>0</v>
      </c>
      <c r="V116" s="75">
        <f t="shared" si="29"/>
        <v>0</v>
      </c>
      <c r="W116" s="62">
        <f t="shared" si="30"/>
        <v>0</v>
      </c>
      <c r="X116" s="75">
        <f t="shared" si="31"/>
        <v>0</v>
      </c>
      <c r="Y116" s="76">
        <f t="shared" si="32"/>
        <v>0</v>
      </c>
      <c r="Z116" s="75">
        <f t="shared" si="33"/>
        <v>0</v>
      </c>
      <c r="AA116" s="75">
        <f t="shared" si="34"/>
        <v>0</v>
      </c>
      <c r="AB116" s="76">
        <f t="shared" si="20"/>
        <v>0</v>
      </c>
      <c r="AC116" s="77">
        <f t="shared" si="35"/>
        <v>0</v>
      </c>
      <c r="AD116" s="81">
        <f t="shared" si="36"/>
        <v>0</v>
      </c>
      <c r="AE116" s="78"/>
    </row>
    <row r="117" spans="1:31" ht="15.75" x14ac:dyDescent="0.25">
      <c r="A117" s="54"/>
      <c r="B117" s="55"/>
      <c r="C117" s="55"/>
      <c r="D117" s="57"/>
      <c r="E117" s="57"/>
      <c r="F117" s="58"/>
      <c r="G117" s="58"/>
      <c r="H117" s="59"/>
      <c r="I117" s="59"/>
      <c r="J117" s="69">
        <f t="shared" si="21"/>
        <v>0</v>
      </c>
      <c r="K117" s="70" t="str">
        <f t="shared" si="22"/>
        <v/>
      </c>
      <c r="L117" s="100" t="str">
        <f t="shared" si="23"/>
        <v/>
      </c>
      <c r="M117" s="60"/>
      <c r="N117" s="61" t="s">
        <v>20</v>
      </c>
      <c r="O117" s="198"/>
      <c r="P117" s="71">
        <f t="shared" si="24"/>
        <v>0</v>
      </c>
      <c r="Q117" s="72">
        <f t="shared" si="25"/>
        <v>0</v>
      </c>
      <c r="R117" s="72">
        <f t="shared" si="26"/>
        <v>0</v>
      </c>
      <c r="S117" s="72">
        <f t="shared" si="27"/>
        <v>0</v>
      </c>
      <c r="T117" s="73">
        <f t="shared" si="28"/>
        <v>0</v>
      </c>
      <c r="U117" s="74">
        <f t="shared" si="19"/>
        <v>0</v>
      </c>
      <c r="V117" s="75">
        <f t="shared" si="29"/>
        <v>0</v>
      </c>
      <c r="W117" s="62">
        <f t="shared" si="30"/>
        <v>0</v>
      </c>
      <c r="X117" s="75">
        <f t="shared" si="31"/>
        <v>0</v>
      </c>
      <c r="Y117" s="76">
        <f t="shared" si="32"/>
        <v>0</v>
      </c>
      <c r="Z117" s="75">
        <f t="shared" si="33"/>
        <v>0</v>
      </c>
      <c r="AA117" s="75">
        <f t="shared" si="34"/>
        <v>0</v>
      </c>
      <c r="AB117" s="76">
        <f t="shared" si="20"/>
        <v>0</v>
      </c>
      <c r="AC117" s="77">
        <f t="shared" si="35"/>
        <v>0</v>
      </c>
      <c r="AD117" s="81">
        <f t="shared" si="36"/>
        <v>0</v>
      </c>
      <c r="AE117" s="78"/>
    </row>
    <row r="118" spans="1:31" ht="15.75" x14ac:dyDescent="0.25">
      <c r="A118" s="54"/>
      <c r="B118" s="55"/>
      <c r="C118" s="55"/>
      <c r="D118" s="57"/>
      <c r="E118" s="57"/>
      <c r="F118" s="58"/>
      <c r="G118" s="58"/>
      <c r="H118" s="59"/>
      <c r="I118" s="59"/>
      <c r="J118" s="69">
        <f t="shared" si="21"/>
        <v>0</v>
      </c>
      <c r="K118" s="70" t="str">
        <f t="shared" si="22"/>
        <v/>
      </c>
      <c r="L118" s="100" t="str">
        <f t="shared" si="23"/>
        <v/>
      </c>
      <c r="M118" s="60"/>
      <c r="N118" s="61" t="s">
        <v>20</v>
      </c>
      <c r="O118" s="198"/>
      <c r="P118" s="71">
        <f t="shared" si="24"/>
        <v>0</v>
      </c>
      <c r="Q118" s="72">
        <f t="shared" si="25"/>
        <v>0</v>
      </c>
      <c r="R118" s="72">
        <f t="shared" si="26"/>
        <v>0</v>
      </c>
      <c r="S118" s="72">
        <f t="shared" si="27"/>
        <v>0</v>
      </c>
      <c r="T118" s="73">
        <f t="shared" si="28"/>
        <v>0</v>
      </c>
      <c r="U118" s="74">
        <f t="shared" si="19"/>
        <v>0</v>
      </c>
      <c r="V118" s="75">
        <f t="shared" si="29"/>
        <v>0</v>
      </c>
      <c r="W118" s="62">
        <f t="shared" si="30"/>
        <v>0</v>
      </c>
      <c r="X118" s="75">
        <f t="shared" si="31"/>
        <v>0</v>
      </c>
      <c r="Y118" s="76">
        <f t="shared" si="32"/>
        <v>0</v>
      </c>
      <c r="Z118" s="75">
        <f t="shared" si="33"/>
        <v>0</v>
      </c>
      <c r="AA118" s="75">
        <f t="shared" si="34"/>
        <v>0</v>
      </c>
      <c r="AB118" s="76">
        <f t="shared" si="20"/>
        <v>0</v>
      </c>
      <c r="AC118" s="77">
        <f t="shared" si="35"/>
        <v>0</v>
      </c>
      <c r="AD118" s="81">
        <f t="shared" si="36"/>
        <v>0</v>
      </c>
      <c r="AE118" s="78"/>
    </row>
    <row r="119" spans="1:31" ht="15.75" x14ac:dyDescent="0.25">
      <c r="A119" s="54"/>
      <c r="B119" s="55"/>
      <c r="C119" s="55"/>
      <c r="D119" s="57"/>
      <c r="E119" s="57"/>
      <c r="F119" s="58"/>
      <c r="G119" s="58"/>
      <c r="H119" s="59"/>
      <c r="I119" s="59"/>
      <c r="J119" s="69">
        <f t="shared" si="21"/>
        <v>0</v>
      </c>
      <c r="K119" s="70" t="str">
        <f t="shared" si="22"/>
        <v/>
      </c>
      <c r="L119" s="100" t="str">
        <f t="shared" si="23"/>
        <v/>
      </c>
      <c r="M119" s="60"/>
      <c r="N119" s="61" t="s">
        <v>20</v>
      </c>
      <c r="O119" s="198"/>
      <c r="P119" s="71">
        <f t="shared" si="24"/>
        <v>0</v>
      </c>
      <c r="Q119" s="72">
        <f t="shared" si="25"/>
        <v>0</v>
      </c>
      <c r="R119" s="72">
        <f t="shared" si="26"/>
        <v>0</v>
      </c>
      <c r="S119" s="72">
        <f t="shared" si="27"/>
        <v>0</v>
      </c>
      <c r="T119" s="73">
        <f t="shared" si="28"/>
        <v>0</v>
      </c>
      <c r="U119" s="74">
        <f t="shared" si="19"/>
        <v>0</v>
      </c>
      <c r="V119" s="75">
        <f t="shared" si="29"/>
        <v>0</v>
      </c>
      <c r="W119" s="62">
        <f t="shared" si="30"/>
        <v>0</v>
      </c>
      <c r="X119" s="75">
        <f t="shared" si="31"/>
        <v>0</v>
      </c>
      <c r="Y119" s="76">
        <f t="shared" si="32"/>
        <v>0</v>
      </c>
      <c r="Z119" s="75">
        <f t="shared" si="33"/>
        <v>0</v>
      </c>
      <c r="AA119" s="75">
        <f t="shared" si="34"/>
        <v>0</v>
      </c>
      <c r="AB119" s="76">
        <f t="shared" si="20"/>
        <v>0</v>
      </c>
      <c r="AC119" s="77">
        <f t="shared" si="35"/>
        <v>0</v>
      </c>
      <c r="AD119" s="81">
        <f t="shared" si="36"/>
        <v>0</v>
      </c>
      <c r="AE119" s="78"/>
    </row>
    <row r="120" spans="1:31" ht="15.75" x14ac:dyDescent="0.25">
      <c r="A120" s="54"/>
      <c r="B120" s="55"/>
      <c r="C120" s="55"/>
      <c r="D120" s="57"/>
      <c r="E120" s="57"/>
      <c r="F120" s="58"/>
      <c r="G120" s="58"/>
      <c r="H120" s="59"/>
      <c r="I120" s="59"/>
      <c r="J120" s="69">
        <f t="shared" si="21"/>
        <v>0</v>
      </c>
      <c r="K120" s="70" t="str">
        <f t="shared" si="22"/>
        <v/>
      </c>
      <c r="L120" s="100" t="str">
        <f t="shared" si="23"/>
        <v/>
      </c>
      <c r="M120" s="60"/>
      <c r="N120" s="61" t="s">
        <v>20</v>
      </c>
      <c r="O120" s="198"/>
      <c r="P120" s="71">
        <f t="shared" si="24"/>
        <v>0</v>
      </c>
      <c r="Q120" s="72">
        <f t="shared" si="25"/>
        <v>0</v>
      </c>
      <c r="R120" s="72">
        <f t="shared" si="26"/>
        <v>0</v>
      </c>
      <c r="S120" s="72">
        <f t="shared" si="27"/>
        <v>0</v>
      </c>
      <c r="T120" s="73">
        <f t="shared" si="28"/>
        <v>0</v>
      </c>
      <c r="U120" s="74">
        <f t="shared" si="19"/>
        <v>0</v>
      </c>
      <c r="V120" s="75">
        <f t="shared" si="29"/>
        <v>0</v>
      </c>
      <c r="W120" s="62">
        <f t="shared" si="30"/>
        <v>0</v>
      </c>
      <c r="X120" s="75">
        <f t="shared" si="31"/>
        <v>0</v>
      </c>
      <c r="Y120" s="76">
        <f t="shared" si="32"/>
        <v>0</v>
      </c>
      <c r="Z120" s="75">
        <f t="shared" si="33"/>
        <v>0</v>
      </c>
      <c r="AA120" s="75">
        <f t="shared" si="34"/>
        <v>0</v>
      </c>
      <c r="AB120" s="76">
        <f t="shared" si="20"/>
        <v>0</v>
      </c>
      <c r="AC120" s="77">
        <f t="shared" si="35"/>
        <v>0</v>
      </c>
      <c r="AD120" s="81">
        <f t="shared" si="36"/>
        <v>0</v>
      </c>
      <c r="AE120" s="78"/>
    </row>
    <row r="121" spans="1:31" ht="15.75" x14ac:dyDescent="0.25">
      <c r="A121" s="54"/>
      <c r="B121" s="55"/>
      <c r="C121" s="55"/>
      <c r="D121" s="57"/>
      <c r="E121" s="57"/>
      <c r="F121" s="58"/>
      <c r="G121" s="58"/>
      <c r="H121" s="59"/>
      <c r="I121" s="59"/>
      <c r="J121" s="69">
        <f t="shared" si="21"/>
        <v>0</v>
      </c>
      <c r="K121" s="70" t="str">
        <f t="shared" si="22"/>
        <v/>
      </c>
      <c r="L121" s="100" t="str">
        <f t="shared" si="23"/>
        <v/>
      </c>
      <c r="M121" s="60"/>
      <c r="N121" s="61" t="s">
        <v>20</v>
      </c>
      <c r="O121" s="198"/>
      <c r="P121" s="71">
        <f t="shared" si="24"/>
        <v>0</v>
      </c>
      <c r="Q121" s="72">
        <f t="shared" si="25"/>
        <v>0</v>
      </c>
      <c r="R121" s="72">
        <f t="shared" si="26"/>
        <v>0</v>
      </c>
      <c r="S121" s="72">
        <f t="shared" si="27"/>
        <v>0</v>
      </c>
      <c r="T121" s="73">
        <f t="shared" si="28"/>
        <v>0</v>
      </c>
      <c r="U121" s="74">
        <f t="shared" si="19"/>
        <v>0</v>
      </c>
      <c r="V121" s="75">
        <f t="shared" si="29"/>
        <v>0</v>
      </c>
      <c r="W121" s="62">
        <f t="shared" si="30"/>
        <v>0</v>
      </c>
      <c r="X121" s="75">
        <f t="shared" si="31"/>
        <v>0</v>
      </c>
      <c r="Y121" s="76">
        <f t="shared" si="32"/>
        <v>0</v>
      </c>
      <c r="Z121" s="75">
        <f t="shared" si="33"/>
        <v>0</v>
      </c>
      <c r="AA121" s="75">
        <f t="shared" si="34"/>
        <v>0</v>
      </c>
      <c r="AB121" s="76">
        <f t="shared" si="20"/>
        <v>0</v>
      </c>
      <c r="AC121" s="77">
        <f t="shared" si="35"/>
        <v>0</v>
      </c>
      <c r="AD121" s="81">
        <f t="shared" si="36"/>
        <v>0</v>
      </c>
      <c r="AE121" s="78"/>
    </row>
    <row r="122" spans="1:31" ht="15.75" x14ac:dyDescent="0.25">
      <c r="A122" s="54"/>
      <c r="B122" s="55"/>
      <c r="C122" s="55"/>
      <c r="D122" s="57"/>
      <c r="E122" s="57"/>
      <c r="F122" s="58"/>
      <c r="G122" s="58"/>
      <c r="H122" s="59"/>
      <c r="I122" s="59"/>
      <c r="J122" s="69">
        <f t="shared" si="21"/>
        <v>0</v>
      </c>
      <c r="K122" s="70" t="str">
        <f t="shared" si="22"/>
        <v/>
      </c>
      <c r="L122" s="100" t="str">
        <f t="shared" si="23"/>
        <v/>
      </c>
      <c r="M122" s="60"/>
      <c r="N122" s="61" t="s">
        <v>20</v>
      </c>
      <c r="O122" s="198"/>
      <c r="P122" s="71">
        <f t="shared" si="24"/>
        <v>0</v>
      </c>
      <c r="Q122" s="72">
        <f t="shared" si="25"/>
        <v>0</v>
      </c>
      <c r="R122" s="72">
        <f t="shared" si="26"/>
        <v>0</v>
      </c>
      <c r="S122" s="72">
        <f t="shared" si="27"/>
        <v>0</v>
      </c>
      <c r="T122" s="73">
        <f t="shared" si="28"/>
        <v>0</v>
      </c>
      <c r="U122" s="74">
        <f t="shared" si="19"/>
        <v>0</v>
      </c>
      <c r="V122" s="75">
        <f t="shared" si="29"/>
        <v>0</v>
      </c>
      <c r="W122" s="62">
        <f t="shared" si="30"/>
        <v>0</v>
      </c>
      <c r="X122" s="75">
        <f t="shared" si="31"/>
        <v>0</v>
      </c>
      <c r="Y122" s="76">
        <f t="shared" si="32"/>
        <v>0</v>
      </c>
      <c r="Z122" s="75">
        <f t="shared" si="33"/>
        <v>0</v>
      </c>
      <c r="AA122" s="75">
        <f t="shared" si="34"/>
        <v>0</v>
      </c>
      <c r="AB122" s="76">
        <f t="shared" si="20"/>
        <v>0</v>
      </c>
      <c r="AC122" s="77">
        <f t="shared" si="35"/>
        <v>0</v>
      </c>
      <c r="AD122" s="81">
        <f t="shared" si="36"/>
        <v>0</v>
      </c>
      <c r="AE122" s="78"/>
    </row>
    <row r="123" spans="1:31" ht="15.75" x14ac:dyDescent="0.25">
      <c r="A123" s="54"/>
      <c r="B123" s="55"/>
      <c r="C123" s="55"/>
      <c r="D123" s="57"/>
      <c r="E123" s="57"/>
      <c r="F123" s="58"/>
      <c r="G123" s="58"/>
      <c r="H123" s="59"/>
      <c r="I123" s="59"/>
      <c r="J123" s="69">
        <f t="shared" si="21"/>
        <v>0</v>
      </c>
      <c r="K123" s="70" t="str">
        <f t="shared" si="22"/>
        <v/>
      </c>
      <c r="L123" s="100" t="str">
        <f t="shared" si="23"/>
        <v/>
      </c>
      <c r="M123" s="60"/>
      <c r="N123" s="61" t="s">
        <v>20</v>
      </c>
      <c r="O123" s="198"/>
      <c r="P123" s="71">
        <f t="shared" si="24"/>
        <v>0</v>
      </c>
      <c r="Q123" s="72">
        <f t="shared" si="25"/>
        <v>0</v>
      </c>
      <c r="R123" s="72">
        <f t="shared" si="26"/>
        <v>0</v>
      </c>
      <c r="S123" s="72">
        <f t="shared" si="27"/>
        <v>0</v>
      </c>
      <c r="T123" s="73">
        <f t="shared" si="28"/>
        <v>0</v>
      </c>
      <c r="U123" s="74">
        <f t="shared" si="19"/>
        <v>0</v>
      </c>
      <c r="V123" s="75">
        <f t="shared" si="29"/>
        <v>0</v>
      </c>
      <c r="W123" s="62">
        <f t="shared" si="30"/>
        <v>0</v>
      </c>
      <c r="X123" s="75">
        <f t="shared" si="31"/>
        <v>0</v>
      </c>
      <c r="Y123" s="76">
        <f t="shared" si="32"/>
        <v>0</v>
      </c>
      <c r="Z123" s="75">
        <f t="shared" si="33"/>
        <v>0</v>
      </c>
      <c r="AA123" s="75">
        <f t="shared" si="34"/>
        <v>0</v>
      </c>
      <c r="AB123" s="76">
        <f t="shared" si="20"/>
        <v>0</v>
      </c>
      <c r="AC123" s="77">
        <f t="shared" si="35"/>
        <v>0</v>
      </c>
      <c r="AD123" s="81">
        <f t="shared" si="36"/>
        <v>0</v>
      </c>
      <c r="AE123" s="78"/>
    </row>
    <row r="124" spans="1:31" ht="15.75" x14ac:dyDescent="0.25">
      <c r="A124" s="54"/>
      <c r="B124" s="55"/>
      <c r="C124" s="55"/>
      <c r="D124" s="57"/>
      <c r="E124" s="57"/>
      <c r="F124" s="58"/>
      <c r="G124" s="58"/>
      <c r="H124" s="59"/>
      <c r="I124" s="59"/>
      <c r="J124" s="69">
        <f t="shared" si="21"/>
        <v>0</v>
      </c>
      <c r="K124" s="70" t="str">
        <f t="shared" si="22"/>
        <v/>
      </c>
      <c r="L124" s="100" t="str">
        <f t="shared" si="23"/>
        <v/>
      </c>
      <c r="M124" s="60"/>
      <c r="N124" s="61" t="s">
        <v>20</v>
      </c>
      <c r="O124" s="198"/>
      <c r="P124" s="71">
        <f t="shared" si="24"/>
        <v>0</v>
      </c>
      <c r="Q124" s="72">
        <f t="shared" si="25"/>
        <v>0</v>
      </c>
      <c r="R124" s="72">
        <f t="shared" si="26"/>
        <v>0</v>
      </c>
      <c r="S124" s="72">
        <f t="shared" si="27"/>
        <v>0</v>
      </c>
      <c r="T124" s="73">
        <f t="shared" si="28"/>
        <v>0</v>
      </c>
      <c r="U124" s="74">
        <f t="shared" si="19"/>
        <v>0</v>
      </c>
      <c r="V124" s="75">
        <f t="shared" si="29"/>
        <v>0</v>
      </c>
      <c r="W124" s="62">
        <f t="shared" si="30"/>
        <v>0</v>
      </c>
      <c r="X124" s="75">
        <f t="shared" si="31"/>
        <v>0</v>
      </c>
      <c r="Y124" s="76">
        <f t="shared" si="32"/>
        <v>0</v>
      </c>
      <c r="Z124" s="75">
        <f t="shared" si="33"/>
        <v>0</v>
      </c>
      <c r="AA124" s="75">
        <f t="shared" si="34"/>
        <v>0</v>
      </c>
      <c r="AB124" s="76">
        <f t="shared" si="20"/>
        <v>0</v>
      </c>
      <c r="AC124" s="77">
        <f t="shared" si="35"/>
        <v>0</v>
      </c>
      <c r="AD124" s="81">
        <f t="shared" si="36"/>
        <v>0</v>
      </c>
      <c r="AE124" s="78"/>
    </row>
    <row r="125" spans="1:31" ht="15.75" x14ac:dyDescent="0.25">
      <c r="A125" s="54"/>
      <c r="B125" s="55"/>
      <c r="C125" s="55"/>
      <c r="D125" s="57"/>
      <c r="E125" s="57"/>
      <c r="F125" s="58"/>
      <c r="G125" s="58"/>
      <c r="H125" s="59"/>
      <c r="I125" s="59"/>
      <c r="J125" s="69">
        <f t="shared" si="21"/>
        <v>0</v>
      </c>
      <c r="K125" s="70" t="str">
        <f t="shared" si="22"/>
        <v/>
      </c>
      <c r="L125" s="100" t="str">
        <f t="shared" si="23"/>
        <v/>
      </c>
      <c r="M125" s="60"/>
      <c r="N125" s="61" t="s">
        <v>20</v>
      </c>
      <c r="O125" s="198"/>
      <c r="P125" s="71">
        <f t="shared" si="24"/>
        <v>0</v>
      </c>
      <c r="Q125" s="72">
        <f t="shared" si="25"/>
        <v>0</v>
      </c>
      <c r="R125" s="72">
        <f t="shared" si="26"/>
        <v>0</v>
      </c>
      <c r="S125" s="72">
        <f t="shared" si="27"/>
        <v>0</v>
      </c>
      <c r="T125" s="73">
        <f t="shared" si="28"/>
        <v>0</v>
      </c>
      <c r="U125" s="74">
        <f t="shared" si="19"/>
        <v>0</v>
      </c>
      <c r="V125" s="75">
        <f t="shared" si="29"/>
        <v>0</v>
      </c>
      <c r="W125" s="62">
        <f t="shared" si="30"/>
        <v>0</v>
      </c>
      <c r="X125" s="75">
        <f t="shared" si="31"/>
        <v>0</v>
      </c>
      <c r="Y125" s="76">
        <f t="shared" si="32"/>
        <v>0</v>
      </c>
      <c r="Z125" s="75">
        <f t="shared" si="33"/>
        <v>0</v>
      </c>
      <c r="AA125" s="75">
        <f t="shared" si="34"/>
        <v>0</v>
      </c>
      <c r="AB125" s="76">
        <f t="shared" si="20"/>
        <v>0</v>
      </c>
      <c r="AC125" s="77">
        <f t="shared" si="35"/>
        <v>0</v>
      </c>
      <c r="AD125" s="81">
        <f t="shared" si="36"/>
        <v>0</v>
      </c>
      <c r="AE125" s="78"/>
    </row>
    <row r="126" spans="1:31" ht="15.75" x14ac:dyDescent="0.25">
      <c r="A126" s="54"/>
      <c r="B126" s="55"/>
      <c r="C126" s="55"/>
      <c r="D126" s="57"/>
      <c r="E126" s="57"/>
      <c r="F126" s="58"/>
      <c r="G126" s="58"/>
      <c r="H126" s="59"/>
      <c r="I126" s="59"/>
      <c r="J126" s="69">
        <f t="shared" si="21"/>
        <v>0</v>
      </c>
      <c r="K126" s="70" t="str">
        <f t="shared" si="22"/>
        <v/>
      </c>
      <c r="L126" s="100" t="str">
        <f t="shared" si="23"/>
        <v/>
      </c>
      <c r="M126" s="60"/>
      <c r="N126" s="61" t="s">
        <v>20</v>
      </c>
      <c r="O126" s="198"/>
      <c r="P126" s="71">
        <f t="shared" si="24"/>
        <v>0</v>
      </c>
      <c r="Q126" s="72">
        <f t="shared" si="25"/>
        <v>0</v>
      </c>
      <c r="R126" s="72">
        <f t="shared" si="26"/>
        <v>0</v>
      </c>
      <c r="S126" s="72">
        <f t="shared" si="27"/>
        <v>0</v>
      </c>
      <c r="T126" s="73">
        <f t="shared" si="28"/>
        <v>0</v>
      </c>
      <c r="U126" s="74">
        <f t="shared" si="19"/>
        <v>0</v>
      </c>
      <c r="V126" s="75">
        <f t="shared" si="29"/>
        <v>0</v>
      </c>
      <c r="W126" s="62">
        <f t="shared" si="30"/>
        <v>0</v>
      </c>
      <c r="X126" s="75">
        <f t="shared" si="31"/>
        <v>0</v>
      </c>
      <c r="Y126" s="76">
        <f t="shared" si="32"/>
        <v>0</v>
      </c>
      <c r="Z126" s="75">
        <f t="shared" si="33"/>
        <v>0</v>
      </c>
      <c r="AA126" s="75">
        <f t="shared" si="34"/>
        <v>0</v>
      </c>
      <c r="AB126" s="76">
        <f t="shared" si="20"/>
        <v>0</v>
      </c>
      <c r="AC126" s="77">
        <f t="shared" si="35"/>
        <v>0</v>
      </c>
      <c r="AD126" s="81">
        <f t="shared" si="36"/>
        <v>0</v>
      </c>
      <c r="AE126" s="78"/>
    </row>
    <row r="127" spans="1:31" ht="15.75" x14ac:dyDescent="0.25">
      <c r="A127" s="54"/>
      <c r="B127" s="55"/>
      <c r="C127" s="55"/>
      <c r="D127" s="57"/>
      <c r="E127" s="57"/>
      <c r="F127" s="58"/>
      <c r="G127" s="58"/>
      <c r="H127" s="59"/>
      <c r="I127" s="59"/>
      <c r="J127" s="69">
        <f t="shared" si="21"/>
        <v>0</v>
      </c>
      <c r="K127" s="70" t="str">
        <f t="shared" si="22"/>
        <v/>
      </c>
      <c r="L127" s="100" t="str">
        <f t="shared" si="23"/>
        <v/>
      </c>
      <c r="M127" s="60"/>
      <c r="N127" s="61" t="s">
        <v>20</v>
      </c>
      <c r="O127" s="198"/>
      <c r="P127" s="71">
        <f t="shared" si="24"/>
        <v>0</v>
      </c>
      <c r="Q127" s="72">
        <f t="shared" si="25"/>
        <v>0</v>
      </c>
      <c r="R127" s="72">
        <f t="shared" si="26"/>
        <v>0</v>
      </c>
      <c r="S127" s="72">
        <f t="shared" si="27"/>
        <v>0</v>
      </c>
      <c r="T127" s="73">
        <f t="shared" si="28"/>
        <v>0</v>
      </c>
      <c r="U127" s="74">
        <f t="shared" si="19"/>
        <v>0</v>
      </c>
      <c r="V127" s="75">
        <f t="shared" si="29"/>
        <v>0</v>
      </c>
      <c r="W127" s="62">
        <f t="shared" si="30"/>
        <v>0</v>
      </c>
      <c r="X127" s="75">
        <f t="shared" si="31"/>
        <v>0</v>
      </c>
      <c r="Y127" s="76">
        <f t="shared" si="32"/>
        <v>0</v>
      </c>
      <c r="Z127" s="75">
        <f t="shared" si="33"/>
        <v>0</v>
      </c>
      <c r="AA127" s="75">
        <f t="shared" si="34"/>
        <v>0</v>
      </c>
      <c r="AB127" s="76">
        <f t="shared" si="20"/>
        <v>0</v>
      </c>
      <c r="AC127" s="77">
        <f t="shared" si="35"/>
        <v>0</v>
      </c>
      <c r="AD127" s="81">
        <f t="shared" si="36"/>
        <v>0</v>
      </c>
      <c r="AE127" s="78"/>
    </row>
    <row r="128" spans="1:31" ht="15.75" x14ac:dyDescent="0.25">
      <c r="A128" s="54"/>
      <c r="B128" s="55"/>
      <c r="C128" s="55"/>
      <c r="D128" s="57"/>
      <c r="E128" s="57"/>
      <c r="F128" s="58"/>
      <c r="G128" s="58"/>
      <c r="H128" s="59"/>
      <c r="I128" s="59"/>
      <c r="J128" s="69">
        <f t="shared" si="21"/>
        <v>0</v>
      </c>
      <c r="K128" s="70" t="str">
        <f t="shared" si="22"/>
        <v/>
      </c>
      <c r="L128" s="100" t="str">
        <f t="shared" si="23"/>
        <v/>
      </c>
      <c r="M128" s="60"/>
      <c r="N128" s="61" t="s">
        <v>20</v>
      </c>
      <c r="O128" s="198"/>
      <c r="P128" s="71">
        <f t="shared" si="24"/>
        <v>0</v>
      </c>
      <c r="Q128" s="72">
        <f t="shared" si="25"/>
        <v>0</v>
      </c>
      <c r="R128" s="72">
        <f t="shared" si="26"/>
        <v>0</v>
      </c>
      <c r="S128" s="72">
        <f t="shared" si="27"/>
        <v>0</v>
      </c>
      <c r="T128" s="73">
        <f t="shared" si="28"/>
        <v>0</v>
      </c>
      <c r="U128" s="74">
        <f t="shared" si="19"/>
        <v>0</v>
      </c>
      <c r="V128" s="75">
        <f t="shared" si="29"/>
        <v>0</v>
      </c>
      <c r="W128" s="62">
        <f t="shared" si="30"/>
        <v>0</v>
      </c>
      <c r="X128" s="75">
        <f t="shared" si="31"/>
        <v>0</v>
      </c>
      <c r="Y128" s="76">
        <f t="shared" si="32"/>
        <v>0</v>
      </c>
      <c r="Z128" s="75">
        <f t="shared" si="33"/>
        <v>0</v>
      </c>
      <c r="AA128" s="75">
        <f t="shared" si="34"/>
        <v>0</v>
      </c>
      <c r="AB128" s="76">
        <f t="shared" si="20"/>
        <v>0</v>
      </c>
      <c r="AC128" s="77">
        <f t="shared" si="35"/>
        <v>0</v>
      </c>
      <c r="AD128" s="81">
        <f t="shared" si="36"/>
        <v>0</v>
      </c>
      <c r="AE128" s="78"/>
    </row>
    <row r="129" spans="1:31" ht="15.75" x14ac:dyDescent="0.25">
      <c r="A129" s="54"/>
      <c r="B129" s="55"/>
      <c r="C129" s="55"/>
      <c r="D129" s="57"/>
      <c r="E129" s="57"/>
      <c r="F129" s="58"/>
      <c r="G129" s="58"/>
      <c r="H129" s="59"/>
      <c r="I129" s="59"/>
      <c r="J129" s="69">
        <f t="shared" si="21"/>
        <v>0</v>
      </c>
      <c r="K129" s="70" t="str">
        <f t="shared" si="22"/>
        <v/>
      </c>
      <c r="L129" s="100" t="str">
        <f t="shared" si="23"/>
        <v/>
      </c>
      <c r="M129" s="60"/>
      <c r="N129" s="61" t="s">
        <v>20</v>
      </c>
      <c r="O129" s="198"/>
      <c r="P129" s="71">
        <f t="shared" si="24"/>
        <v>0</v>
      </c>
      <c r="Q129" s="72">
        <f t="shared" si="25"/>
        <v>0</v>
      </c>
      <c r="R129" s="72">
        <f t="shared" si="26"/>
        <v>0</v>
      </c>
      <c r="S129" s="72">
        <f t="shared" si="27"/>
        <v>0</v>
      </c>
      <c r="T129" s="73">
        <f t="shared" si="28"/>
        <v>0</v>
      </c>
      <c r="U129" s="74">
        <f t="shared" si="19"/>
        <v>0</v>
      </c>
      <c r="V129" s="75">
        <f t="shared" si="29"/>
        <v>0</v>
      </c>
      <c r="W129" s="62">
        <f t="shared" si="30"/>
        <v>0</v>
      </c>
      <c r="X129" s="75">
        <f t="shared" si="31"/>
        <v>0</v>
      </c>
      <c r="Y129" s="76">
        <f t="shared" si="32"/>
        <v>0</v>
      </c>
      <c r="Z129" s="75">
        <f t="shared" si="33"/>
        <v>0</v>
      </c>
      <c r="AA129" s="75">
        <f t="shared" si="34"/>
        <v>0</v>
      </c>
      <c r="AB129" s="76">
        <f t="shared" si="20"/>
        <v>0</v>
      </c>
      <c r="AC129" s="77">
        <f t="shared" si="35"/>
        <v>0</v>
      </c>
      <c r="AD129" s="81">
        <f t="shared" si="36"/>
        <v>0</v>
      </c>
      <c r="AE129" s="78"/>
    </row>
    <row r="130" spans="1:31" ht="15.75" x14ac:dyDescent="0.25">
      <c r="A130" s="54"/>
      <c r="B130" s="55"/>
      <c r="C130" s="55"/>
      <c r="D130" s="57"/>
      <c r="E130" s="57"/>
      <c r="F130" s="58"/>
      <c r="G130" s="58"/>
      <c r="H130" s="59"/>
      <c r="I130" s="59"/>
      <c r="J130" s="69">
        <f t="shared" si="21"/>
        <v>0</v>
      </c>
      <c r="K130" s="70" t="str">
        <f t="shared" si="22"/>
        <v/>
      </c>
      <c r="L130" s="100" t="str">
        <f t="shared" si="23"/>
        <v/>
      </c>
      <c r="M130" s="60"/>
      <c r="N130" s="61" t="s">
        <v>20</v>
      </c>
      <c r="O130" s="198"/>
      <c r="P130" s="71">
        <f t="shared" si="24"/>
        <v>0</v>
      </c>
      <c r="Q130" s="72">
        <f t="shared" si="25"/>
        <v>0</v>
      </c>
      <c r="R130" s="72">
        <f t="shared" si="26"/>
        <v>0</v>
      </c>
      <c r="S130" s="72">
        <f t="shared" si="27"/>
        <v>0</v>
      </c>
      <c r="T130" s="73">
        <f t="shared" si="28"/>
        <v>0</v>
      </c>
      <c r="U130" s="74">
        <f t="shared" si="19"/>
        <v>0</v>
      </c>
      <c r="V130" s="75">
        <f t="shared" si="29"/>
        <v>0</v>
      </c>
      <c r="W130" s="62">
        <f t="shared" si="30"/>
        <v>0</v>
      </c>
      <c r="X130" s="75">
        <f t="shared" si="31"/>
        <v>0</v>
      </c>
      <c r="Y130" s="76">
        <f t="shared" si="32"/>
        <v>0</v>
      </c>
      <c r="Z130" s="75">
        <f t="shared" si="33"/>
        <v>0</v>
      </c>
      <c r="AA130" s="75">
        <f t="shared" si="34"/>
        <v>0</v>
      </c>
      <c r="AB130" s="76">
        <f t="shared" si="20"/>
        <v>0</v>
      </c>
      <c r="AC130" s="77">
        <f t="shared" si="35"/>
        <v>0</v>
      </c>
      <c r="AD130" s="81">
        <f t="shared" si="36"/>
        <v>0</v>
      </c>
      <c r="AE130" s="78"/>
    </row>
    <row r="131" spans="1:31" ht="15.75" x14ac:dyDescent="0.25">
      <c r="A131" s="54"/>
      <c r="B131" s="55"/>
      <c r="C131" s="55"/>
      <c r="D131" s="57"/>
      <c r="E131" s="57"/>
      <c r="F131" s="58"/>
      <c r="G131" s="58"/>
      <c r="H131" s="59"/>
      <c r="I131" s="59"/>
      <c r="J131" s="69">
        <f t="shared" si="21"/>
        <v>0</v>
      </c>
      <c r="K131" s="70" t="str">
        <f t="shared" si="22"/>
        <v/>
      </c>
      <c r="L131" s="100" t="str">
        <f t="shared" si="23"/>
        <v/>
      </c>
      <c r="M131" s="60"/>
      <c r="N131" s="61" t="s">
        <v>20</v>
      </c>
      <c r="O131" s="198"/>
      <c r="P131" s="71">
        <f t="shared" si="24"/>
        <v>0</v>
      </c>
      <c r="Q131" s="72">
        <f t="shared" si="25"/>
        <v>0</v>
      </c>
      <c r="R131" s="72">
        <f t="shared" si="26"/>
        <v>0</v>
      </c>
      <c r="S131" s="72">
        <f t="shared" si="27"/>
        <v>0</v>
      </c>
      <c r="T131" s="73">
        <f t="shared" si="28"/>
        <v>0</v>
      </c>
      <c r="U131" s="74">
        <f t="shared" si="19"/>
        <v>0</v>
      </c>
      <c r="V131" s="75">
        <f t="shared" si="29"/>
        <v>0</v>
      </c>
      <c r="W131" s="62">
        <f t="shared" si="30"/>
        <v>0</v>
      </c>
      <c r="X131" s="75">
        <f t="shared" si="31"/>
        <v>0</v>
      </c>
      <c r="Y131" s="76">
        <f t="shared" si="32"/>
        <v>0</v>
      </c>
      <c r="Z131" s="75">
        <f t="shared" si="33"/>
        <v>0</v>
      </c>
      <c r="AA131" s="75">
        <f t="shared" si="34"/>
        <v>0</v>
      </c>
      <c r="AB131" s="76">
        <f t="shared" si="20"/>
        <v>0</v>
      </c>
      <c r="AC131" s="77">
        <f t="shared" si="35"/>
        <v>0</v>
      </c>
      <c r="AD131" s="81">
        <f t="shared" si="36"/>
        <v>0</v>
      </c>
      <c r="AE131" s="78"/>
    </row>
    <row r="132" spans="1:31" ht="15.75" x14ac:dyDescent="0.25">
      <c r="A132" s="54"/>
      <c r="B132" s="55"/>
      <c r="C132" s="55"/>
      <c r="D132" s="57"/>
      <c r="E132" s="57"/>
      <c r="F132" s="58"/>
      <c r="G132" s="58"/>
      <c r="H132" s="59"/>
      <c r="I132" s="59"/>
      <c r="J132" s="69">
        <f t="shared" si="21"/>
        <v>0</v>
      </c>
      <c r="K132" s="70" t="str">
        <f t="shared" si="22"/>
        <v/>
      </c>
      <c r="L132" s="100" t="str">
        <f t="shared" si="23"/>
        <v/>
      </c>
      <c r="M132" s="60"/>
      <c r="N132" s="61" t="s">
        <v>20</v>
      </c>
      <c r="O132" s="198"/>
      <c r="P132" s="71">
        <f t="shared" si="24"/>
        <v>0</v>
      </c>
      <c r="Q132" s="72">
        <f t="shared" si="25"/>
        <v>0</v>
      </c>
      <c r="R132" s="72">
        <f t="shared" si="26"/>
        <v>0</v>
      </c>
      <c r="S132" s="72">
        <f t="shared" si="27"/>
        <v>0</v>
      </c>
      <c r="T132" s="73">
        <f t="shared" si="28"/>
        <v>0</v>
      </c>
      <c r="U132" s="74">
        <f t="shared" si="19"/>
        <v>0</v>
      </c>
      <c r="V132" s="75">
        <f t="shared" si="29"/>
        <v>0</v>
      </c>
      <c r="W132" s="62">
        <f t="shared" si="30"/>
        <v>0</v>
      </c>
      <c r="X132" s="75">
        <f t="shared" si="31"/>
        <v>0</v>
      </c>
      <c r="Y132" s="76">
        <f t="shared" si="32"/>
        <v>0</v>
      </c>
      <c r="Z132" s="75">
        <f t="shared" si="33"/>
        <v>0</v>
      </c>
      <c r="AA132" s="75">
        <f t="shared" si="34"/>
        <v>0</v>
      </c>
      <c r="AB132" s="76">
        <f t="shared" si="20"/>
        <v>0</v>
      </c>
      <c r="AC132" s="77">
        <f t="shared" si="35"/>
        <v>0</v>
      </c>
      <c r="AD132" s="81">
        <f t="shared" si="36"/>
        <v>0</v>
      </c>
      <c r="AE132" s="78"/>
    </row>
    <row r="133" spans="1:31" ht="15.75" x14ac:dyDescent="0.25">
      <c r="A133" s="54"/>
      <c r="B133" s="55"/>
      <c r="C133" s="55"/>
      <c r="D133" s="57"/>
      <c r="E133" s="57"/>
      <c r="F133" s="58"/>
      <c r="G133" s="58"/>
      <c r="H133" s="59"/>
      <c r="I133" s="59"/>
      <c r="J133" s="69">
        <f t="shared" si="21"/>
        <v>0</v>
      </c>
      <c r="K133" s="70" t="str">
        <f t="shared" si="22"/>
        <v/>
      </c>
      <c r="L133" s="100" t="str">
        <f t="shared" si="23"/>
        <v/>
      </c>
      <c r="M133" s="60"/>
      <c r="N133" s="61" t="s">
        <v>20</v>
      </c>
      <c r="O133" s="198"/>
      <c r="P133" s="71">
        <f t="shared" si="24"/>
        <v>0</v>
      </c>
      <c r="Q133" s="72">
        <f t="shared" si="25"/>
        <v>0</v>
      </c>
      <c r="R133" s="72">
        <f t="shared" si="26"/>
        <v>0</v>
      </c>
      <c r="S133" s="72">
        <f t="shared" si="27"/>
        <v>0</v>
      </c>
      <c r="T133" s="73">
        <f t="shared" si="28"/>
        <v>0</v>
      </c>
      <c r="U133" s="74">
        <f t="shared" si="19"/>
        <v>0</v>
      </c>
      <c r="V133" s="75">
        <f t="shared" si="29"/>
        <v>0</v>
      </c>
      <c r="W133" s="62">
        <f t="shared" si="30"/>
        <v>0</v>
      </c>
      <c r="X133" s="75">
        <f t="shared" si="31"/>
        <v>0</v>
      </c>
      <c r="Y133" s="76">
        <f t="shared" si="32"/>
        <v>0</v>
      </c>
      <c r="Z133" s="75">
        <f t="shared" si="33"/>
        <v>0</v>
      </c>
      <c r="AA133" s="75">
        <f t="shared" si="34"/>
        <v>0</v>
      </c>
      <c r="AB133" s="76">
        <f t="shared" si="20"/>
        <v>0</v>
      </c>
      <c r="AC133" s="77">
        <f t="shared" si="35"/>
        <v>0</v>
      </c>
      <c r="AD133" s="81">
        <f t="shared" si="36"/>
        <v>0</v>
      </c>
      <c r="AE133" s="78"/>
    </row>
    <row r="134" spans="1:31" ht="15.75" x14ac:dyDescent="0.25">
      <c r="A134" s="54"/>
      <c r="B134" s="55"/>
      <c r="C134" s="55"/>
      <c r="D134" s="57"/>
      <c r="E134" s="57"/>
      <c r="F134" s="58"/>
      <c r="G134" s="58"/>
      <c r="H134" s="59"/>
      <c r="I134" s="59"/>
      <c r="J134" s="69">
        <f t="shared" si="21"/>
        <v>0</v>
      </c>
      <c r="K134" s="70" t="str">
        <f t="shared" si="22"/>
        <v/>
      </c>
      <c r="L134" s="100" t="str">
        <f t="shared" si="23"/>
        <v/>
      </c>
      <c r="M134" s="60"/>
      <c r="N134" s="61" t="s">
        <v>20</v>
      </c>
      <c r="O134" s="198"/>
      <c r="P134" s="71">
        <f t="shared" si="24"/>
        <v>0</v>
      </c>
      <c r="Q134" s="72">
        <f t="shared" si="25"/>
        <v>0</v>
      </c>
      <c r="R134" s="72">
        <f t="shared" si="26"/>
        <v>0</v>
      </c>
      <c r="S134" s="72">
        <f t="shared" si="27"/>
        <v>0</v>
      </c>
      <c r="T134" s="73">
        <f t="shared" si="28"/>
        <v>0</v>
      </c>
      <c r="U134" s="74">
        <f t="shared" si="19"/>
        <v>0</v>
      </c>
      <c r="V134" s="75">
        <f t="shared" si="29"/>
        <v>0</v>
      </c>
      <c r="W134" s="62">
        <f t="shared" si="30"/>
        <v>0</v>
      </c>
      <c r="X134" s="75">
        <f t="shared" si="31"/>
        <v>0</v>
      </c>
      <c r="Y134" s="76">
        <f t="shared" si="32"/>
        <v>0</v>
      </c>
      <c r="Z134" s="75">
        <f t="shared" si="33"/>
        <v>0</v>
      </c>
      <c r="AA134" s="75">
        <f t="shared" si="34"/>
        <v>0</v>
      </c>
      <c r="AB134" s="76">
        <f t="shared" si="20"/>
        <v>0</v>
      </c>
      <c r="AC134" s="77">
        <f t="shared" si="35"/>
        <v>0</v>
      </c>
      <c r="AD134" s="81">
        <f t="shared" si="36"/>
        <v>0</v>
      </c>
      <c r="AE134" s="78"/>
    </row>
    <row r="135" spans="1:31" ht="15.75" x14ac:dyDescent="0.25">
      <c r="A135" s="54"/>
      <c r="B135" s="55"/>
      <c r="C135" s="55"/>
      <c r="D135" s="57"/>
      <c r="E135" s="57"/>
      <c r="F135" s="58"/>
      <c r="G135" s="58"/>
      <c r="H135" s="59"/>
      <c r="I135" s="59"/>
      <c r="J135" s="69">
        <f t="shared" si="21"/>
        <v>0</v>
      </c>
      <c r="K135" s="70" t="str">
        <f t="shared" si="22"/>
        <v/>
      </c>
      <c r="L135" s="100" t="str">
        <f t="shared" si="23"/>
        <v/>
      </c>
      <c r="M135" s="60"/>
      <c r="N135" s="61" t="s">
        <v>20</v>
      </c>
      <c r="O135" s="198"/>
      <c r="P135" s="71">
        <f t="shared" si="24"/>
        <v>0</v>
      </c>
      <c r="Q135" s="72">
        <f t="shared" si="25"/>
        <v>0</v>
      </c>
      <c r="R135" s="72">
        <f t="shared" si="26"/>
        <v>0</v>
      </c>
      <c r="S135" s="72">
        <f t="shared" si="27"/>
        <v>0</v>
      </c>
      <c r="T135" s="73">
        <f t="shared" si="28"/>
        <v>0</v>
      </c>
      <c r="U135" s="74">
        <f t="shared" ref="U135:U149" si="37">IF(M135=0,0,IF((M135&lt;5000),5000,M135))</f>
        <v>0</v>
      </c>
      <c r="V135" s="75">
        <f t="shared" si="29"/>
        <v>0</v>
      </c>
      <c r="W135" s="62">
        <f t="shared" si="30"/>
        <v>0</v>
      </c>
      <c r="X135" s="75">
        <f t="shared" si="31"/>
        <v>0</v>
      </c>
      <c r="Y135" s="76">
        <f t="shared" si="32"/>
        <v>0</v>
      </c>
      <c r="Z135" s="75">
        <f t="shared" si="33"/>
        <v>0</v>
      </c>
      <c r="AA135" s="75">
        <f t="shared" si="34"/>
        <v>0</v>
      </c>
      <c r="AB135" s="76">
        <f t="shared" ref="AB135:AB149" si="38">IF(AND(O135&gt;0,I135&gt;0,Z135&lt;Q135),(ROUND(Q135-Z135,2)),0)</f>
        <v>0</v>
      </c>
      <c r="AC135" s="77">
        <f t="shared" si="35"/>
        <v>0</v>
      </c>
      <c r="AD135" s="81">
        <f t="shared" si="36"/>
        <v>0</v>
      </c>
      <c r="AE135" s="78"/>
    </row>
    <row r="136" spans="1:31" ht="15.75" x14ac:dyDescent="0.25">
      <c r="A136" s="54"/>
      <c r="B136" s="55"/>
      <c r="C136" s="55"/>
      <c r="D136" s="57"/>
      <c r="E136" s="57"/>
      <c r="F136" s="58"/>
      <c r="G136" s="58"/>
      <c r="H136" s="59"/>
      <c r="I136" s="59"/>
      <c r="J136" s="69">
        <f t="shared" ref="J136:J149" si="39">H136+I136</f>
        <v>0</v>
      </c>
      <c r="K136" s="70" t="str">
        <f t="shared" ref="K136:K149" si="40">IF(J136&gt;0,IF(J136&gt;(G136-F136+1),"Errore n. giorni! MAX 366",IF((G136-F136+1)=J136,"ok","")),"")</f>
        <v/>
      </c>
      <c r="L136" s="100" t="str">
        <f t="shared" ref="L136:L149" si="41">IF((J136&gt;0),(G136-F136+1)-I136,"")</f>
        <v/>
      </c>
      <c r="M136" s="60"/>
      <c r="N136" s="61" t="s">
        <v>20</v>
      </c>
      <c r="O136" s="198"/>
      <c r="P136" s="71">
        <f t="shared" ref="P136:P149" si="42">IF(O136&lt;59.2,O136,59.2)</f>
        <v>0</v>
      </c>
      <c r="Q136" s="72">
        <f t="shared" ref="Q136:Q149" si="43">IF(O136=0,0,P136-13.49)</f>
        <v>0</v>
      </c>
      <c r="R136" s="72">
        <f t="shared" ref="R136:R149" si="44">ROUND(H136*P136,2)</f>
        <v>0</v>
      </c>
      <c r="S136" s="72">
        <f t="shared" ref="S136:S149" si="45">ROUND(I136*Q136,2)</f>
        <v>0</v>
      </c>
      <c r="T136" s="73">
        <f t="shared" ref="T136:T149" si="46">ROUND(R136+S136,2)</f>
        <v>0</v>
      </c>
      <c r="U136" s="74">
        <f t="shared" si="37"/>
        <v>0</v>
      </c>
      <c r="V136" s="75">
        <f t="shared" ref="V136:V149" si="47">IF(U136=0,0,ROUND((U136-5000)/(20000-5000),2))</f>
        <v>0</v>
      </c>
      <c r="W136" s="62">
        <f t="shared" ref="W136:W149" si="48">IF(N136="NO",0,IF(N136="SI",17.06,0))</f>
        <v>0</v>
      </c>
      <c r="X136" s="75">
        <f t="shared" ref="X136:X149" si="49">IF(AND(O136&gt;0,H136&gt;0),ROUND((V136*(P136-W136)+W136),2),0)</f>
        <v>0</v>
      </c>
      <c r="Y136" s="76">
        <f t="shared" ref="Y136:Y149" si="50">IF(AND(O136&gt;0,H136&gt;0),ROUND(P136-X136,2),0)</f>
        <v>0</v>
      </c>
      <c r="Z136" s="75">
        <f t="shared" ref="Z136:Z149" si="51">IF(AND(O136&gt;0,I136&gt;0),(ROUND((V136*(Q136-W136)+W136),2)),0)</f>
        <v>0</v>
      </c>
      <c r="AA136" s="75">
        <f t="shared" ref="AA136:AA149" si="52">IF(Q136&lt;Z136,Q136,Z136)</f>
        <v>0</v>
      </c>
      <c r="AB136" s="76">
        <f t="shared" si="38"/>
        <v>0</v>
      </c>
      <c r="AC136" s="77">
        <f t="shared" ref="AC136:AC148" si="53">ROUND((X136*H136)+(AA136*I136),2)</f>
        <v>0</v>
      </c>
      <c r="AD136" s="81">
        <f t="shared" ref="AD136:AD149" si="54">IF(J136&gt;0,IF(M136="","Inserire Isee in colonna M",ROUND((Y136*H136)+(AB136*I136),2)),0)</f>
        <v>0</v>
      </c>
      <c r="AE136" s="78"/>
    </row>
    <row r="137" spans="1:31" ht="15.75" x14ac:dyDescent="0.25">
      <c r="A137" s="54"/>
      <c r="B137" s="55"/>
      <c r="C137" s="55"/>
      <c r="D137" s="57"/>
      <c r="E137" s="57"/>
      <c r="F137" s="58"/>
      <c r="G137" s="58"/>
      <c r="H137" s="59"/>
      <c r="I137" s="59"/>
      <c r="J137" s="69">
        <f t="shared" si="39"/>
        <v>0</v>
      </c>
      <c r="K137" s="70" t="str">
        <f t="shared" si="40"/>
        <v/>
      </c>
      <c r="L137" s="100" t="str">
        <f t="shared" si="41"/>
        <v/>
      </c>
      <c r="M137" s="60"/>
      <c r="N137" s="61" t="s">
        <v>20</v>
      </c>
      <c r="O137" s="198"/>
      <c r="P137" s="71">
        <f t="shared" si="42"/>
        <v>0</v>
      </c>
      <c r="Q137" s="72">
        <f t="shared" si="43"/>
        <v>0</v>
      </c>
      <c r="R137" s="72">
        <f t="shared" si="44"/>
        <v>0</v>
      </c>
      <c r="S137" s="72">
        <f t="shared" si="45"/>
        <v>0</v>
      </c>
      <c r="T137" s="73">
        <f t="shared" si="46"/>
        <v>0</v>
      </c>
      <c r="U137" s="74">
        <f t="shared" si="37"/>
        <v>0</v>
      </c>
      <c r="V137" s="75">
        <f t="shared" si="47"/>
        <v>0</v>
      </c>
      <c r="W137" s="62">
        <f t="shared" si="48"/>
        <v>0</v>
      </c>
      <c r="X137" s="75">
        <f t="shared" si="49"/>
        <v>0</v>
      </c>
      <c r="Y137" s="76">
        <f t="shared" si="50"/>
        <v>0</v>
      </c>
      <c r="Z137" s="75">
        <f t="shared" si="51"/>
        <v>0</v>
      </c>
      <c r="AA137" s="75">
        <f t="shared" si="52"/>
        <v>0</v>
      </c>
      <c r="AB137" s="76">
        <f t="shared" si="38"/>
        <v>0</v>
      </c>
      <c r="AC137" s="77">
        <f t="shared" si="53"/>
        <v>0</v>
      </c>
      <c r="AD137" s="81">
        <f t="shared" si="54"/>
        <v>0</v>
      </c>
      <c r="AE137" s="78"/>
    </row>
    <row r="138" spans="1:31" ht="15.75" x14ac:dyDescent="0.25">
      <c r="A138" s="54"/>
      <c r="B138" s="55"/>
      <c r="C138" s="55"/>
      <c r="D138" s="57"/>
      <c r="E138" s="57"/>
      <c r="F138" s="58"/>
      <c r="G138" s="58"/>
      <c r="H138" s="59"/>
      <c r="I138" s="59"/>
      <c r="J138" s="69">
        <f t="shared" si="39"/>
        <v>0</v>
      </c>
      <c r="K138" s="70" t="str">
        <f t="shared" si="40"/>
        <v/>
      </c>
      <c r="L138" s="100" t="str">
        <f t="shared" si="41"/>
        <v/>
      </c>
      <c r="M138" s="60"/>
      <c r="N138" s="61" t="s">
        <v>20</v>
      </c>
      <c r="O138" s="198"/>
      <c r="P138" s="71">
        <f t="shared" si="42"/>
        <v>0</v>
      </c>
      <c r="Q138" s="72">
        <f t="shared" si="43"/>
        <v>0</v>
      </c>
      <c r="R138" s="72">
        <f t="shared" si="44"/>
        <v>0</v>
      </c>
      <c r="S138" s="72">
        <f t="shared" si="45"/>
        <v>0</v>
      </c>
      <c r="T138" s="73">
        <f t="shared" si="46"/>
        <v>0</v>
      </c>
      <c r="U138" s="74">
        <f t="shared" si="37"/>
        <v>0</v>
      </c>
      <c r="V138" s="75">
        <f t="shared" si="47"/>
        <v>0</v>
      </c>
      <c r="W138" s="62">
        <f t="shared" si="48"/>
        <v>0</v>
      </c>
      <c r="X138" s="75">
        <f t="shared" si="49"/>
        <v>0</v>
      </c>
      <c r="Y138" s="76">
        <f t="shared" si="50"/>
        <v>0</v>
      </c>
      <c r="Z138" s="75">
        <f t="shared" si="51"/>
        <v>0</v>
      </c>
      <c r="AA138" s="75">
        <f t="shared" si="52"/>
        <v>0</v>
      </c>
      <c r="AB138" s="76">
        <f t="shared" si="38"/>
        <v>0</v>
      </c>
      <c r="AC138" s="77">
        <f t="shared" si="53"/>
        <v>0</v>
      </c>
      <c r="AD138" s="81">
        <f t="shared" si="54"/>
        <v>0</v>
      </c>
      <c r="AE138" s="78"/>
    </row>
    <row r="139" spans="1:31" ht="15.75" x14ac:dyDescent="0.25">
      <c r="A139" s="54"/>
      <c r="B139" s="55"/>
      <c r="C139" s="55"/>
      <c r="D139" s="57"/>
      <c r="E139" s="57"/>
      <c r="F139" s="58"/>
      <c r="G139" s="58"/>
      <c r="H139" s="59"/>
      <c r="I139" s="59"/>
      <c r="J139" s="69">
        <f t="shared" si="39"/>
        <v>0</v>
      </c>
      <c r="K139" s="70" t="str">
        <f t="shared" si="40"/>
        <v/>
      </c>
      <c r="L139" s="100" t="str">
        <f t="shared" si="41"/>
        <v/>
      </c>
      <c r="M139" s="60"/>
      <c r="N139" s="61" t="s">
        <v>20</v>
      </c>
      <c r="O139" s="198"/>
      <c r="P139" s="71">
        <f t="shared" si="42"/>
        <v>0</v>
      </c>
      <c r="Q139" s="72">
        <f t="shared" si="43"/>
        <v>0</v>
      </c>
      <c r="R139" s="72">
        <f t="shared" si="44"/>
        <v>0</v>
      </c>
      <c r="S139" s="72">
        <f t="shared" si="45"/>
        <v>0</v>
      </c>
      <c r="T139" s="73">
        <f t="shared" si="46"/>
        <v>0</v>
      </c>
      <c r="U139" s="74">
        <f t="shared" si="37"/>
        <v>0</v>
      </c>
      <c r="V139" s="75">
        <f t="shared" si="47"/>
        <v>0</v>
      </c>
      <c r="W139" s="62">
        <f t="shared" si="48"/>
        <v>0</v>
      </c>
      <c r="X139" s="75">
        <f t="shared" si="49"/>
        <v>0</v>
      </c>
      <c r="Y139" s="76">
        <f t="shared" si="50"/>
        <v>0</v>
      </c>
      <c r="Z139" s="75">
        <f t="shared" si="51"/>
        <v>0</v>
      </c>
      <c r="AA139" s="75">
        <f t="shared" si="52"/>
        <v>0</v>
      </c>
      <c r="AB139" s="76">
        <f t="shared" si="38"/>
        <v>0</v>
      </c>
      <c r="AC139" s="77">
        <f t="shared" si="53"/>
        <v>0</v>
      </c>
      <c r="AD139" s="81">
        <f t="shared" si="54"/>
        <v>0</v>
      </c>
      <c r="AE139" s="78"/>
    </row>
    <row r="140" spans="1:31" ht="15.75" x14ac:dyDescent="0.25">
      <c r="A140" s="54"/>
      <c r="B140" s="55"/>
      <c r="C140" s="55"/>
      <c r="D140" s="57"/>
      <c r="E140" s="57"/>
      <c r="F140" s="58"/>
      <c r="G140" s="58"/>
      <c r="H140" s="59"/>
      <c r="I140" s="59"/>
      <c r="J140" s="69">
        <f t="shared" si="39"/>
        <v>0</v>
      </c>
      <c r="K140" s="70" t="str">
        <f t="shared" si="40"/>
        <v/>
      </c>
      <c r="L140" s="100" t="str">
        <f t="shared" si="41"/>
        <v/>
      </c>
      <c r="M140" s="60"/>
      <c r="N140" s="61" t="s">
        <v>20</v>
      </c>
      <c r="O140" s="198"/>
      <c r="P140" s="71">
        <f t="shared" si="42"/>
        <v>0</v>
      </c>
      <c r="Q140" s="72">
        <f t="shared" si="43"/>
        <v>0</v>
      </c>
      <c r="R140" s="72">
        <f t="shared" si="44"/>
        <v>0</v>
      </c>
      <c r="S140" s="72">
        <f t="shared" si="45"/>
        <v>0</v>
      </c>
      <c r="T140" s="73">
        <f t="shared" si="46"/>
        <v>0</v>
      </c>
      <c r="U140" s="74">
        <f t="shared" si="37"/>
        <v>0</v>
      </c>
      <c r="V140" s="75">
        <f t="shared" si="47"/>
        <v>0</v>
      </c>
      <c r="W140" s="62">
        <f t="shared" si="48"/>
        <v>0</v>
      </c>
      <c r="X140" s="75">
        <f t="shared" si="49"/>
        <v>0</v>
      </c>
      <c r="Y140" s="76">
        <f t="shared" si="50"/>
        <v>0</v>
      </c>
      <c r="Z140" s="75">
        <f t="shared" si="51"/>
        <v>0</v>
      </c>
      <c r="AA140" s="75">
        <f t="shared" si="52"/>
        <v>0</v>
      </c>
      <c r="AB140" s="76">
        <f t="shared" si="38"/>
        <v>0</v>
      </c>
      <c r="AC140" s="77">
        <f t="shared" si="53"/>
        <v>0</v>
      </c>
      <c r="AD140" s="81">
        <f t="shared" si="54"/>
        <v>0</v>
      </c>
      <c r="AE140" s="78"/>
    </row>
    <row r="141" spans="1:31" ht="15.75" x14ac:dyDescent="0.25">
      <c r="A141" s="54"/>
      <c r="B141" s="55"/>
      <c r="C141" s="55"/>
      <c r="D141" s="57"/>
      <c r="E141" s="57"/>
      <c r="F141" s="58"/>
      <c r="G141" s="58"/>
      <c r="H141" s="59"/>
      <c r="I141" s="59"/>
      <c r="J141" s="69">
        <f t="shared" si="39"/>
        <v>0</v>
      </c>
      <c r="K141" s="70" t="str">
        <f t="shared" si="40"/>
        <v/>
      </c>
      <c r="L141" s="100" t="str">
        <f t="shared" si="41"/>
        <v/>
      </c>
      <c r="M141" s="60"/>
      <c r="N141" s="61" t="s">
        <v>20</v>
      </c>
      <c r="O141" s="198"/>
      <c r="P141" s="71">
        <f t="shared" si="42"/>
        <v>0</v>
      </c>
      <c r="Q141" s="72">
        <f t="shared" si="43"/>
        <v>0</v>
      </c>
      <c r="R141" s="72">
        <f t="shared" si="44"/>
        <v>0</v>
      </c>
      <c r="S141" s="72">
        <f t="shared" si="45"/>
        <v>0</v>
      </c>
      <c r="T141" s="73">
        <f t="shared" si="46"/>
        <v>0</v>
      </c>
      <c r="U141" s="74">
        <f t="shared" si="37"/>
        <v>0</v>
      </c>
      <c r="V141" s="75">
        <f t="shared" si="47"/>
        <v>0</v>
      </c>
      <c r="W141" s="62">
        <f t="shared" si="48"/>
        <v>0</v>
      </c>
      <c r="X141" s="75">
        <f t="shared" si="49"/>
        <v>0</v>
      </c>
      <c r="Y141" s="76">
        <f t="shared" si="50"/>
        <v>0</v>
      </c>
      <c r="Z141" s="75">
        <f t="shared" si="51"/>
        <v>0</v>
      </c>
      <c r="AA141" s="75">
        <f t="shared" si="52"/>
        <v>0</v>
      </c>
      <c r="AB141" s="76">
        <f t="shared" si="38"/>
        <v>0</v>
      </c>
      <c r="AC141" s="77">
        <f t="shared" si="53"/>
        <v>0</v>
      </c>
      <c r="AD141" s="81">
        <f t="shared" si="54"/>
        <v>0</v>
      </c>
      <c r="AE141" s="78"/>
    </row>
    <row r="142" spans="1:31" ht="15.75" x14ac:dyDescent="0.25">
      <c r="A142" s="54"/>
      <c r="B142" s="55"/>
      <c r="C142" s="55"/>
      <c r="D142" s="57"/>
      <c r="E142" s="57"/>
      <c r="F142" s="58"/>
      <c r="G142" s="58"/>
      <c r="H142" s="59"/>
      <c r="I142" s="59"/>
      <c r="J142" s="69">
        <f t="shared" si="39"/>
        <v>0</v>
      </c>
      <c r="K142" s="70" t="str">
        <f t="shared" si="40"/>
        <v/>
      </c>
      <c r="L142" s="100" t="str">
        <f t="shared" si="41"/>
        <v/>
      </c>
      <c r="M142" s="60"/>
      <c r="N142" s="61" t="s">
        <v>20</v>
      </c>
      <c r="O142" s="198"/>
      <c r="P142" s="71">
        <f t="shared" si="42"/>
        <v>0</v>
      </c>
      <c r="Q142" s="72">
        <f t="shared" si="43"/>
        <v>0</v>
      </c>
      <c r="R142" s="72">
        <f t="shared" si="44"/>
        <v>0</v>
      </c>
      <c r="S142" s="72">
        <f t="shared" si="45"/>
        <v>0</v>
      </c>
      <c r="T142" s="73">
        <f t="shared" si="46"/>
        <v>0</v>
      </c>
      <c r="U142" s="74">
        <f t="shared" si="37"/>
        <v>0</v>
      </c>
      <c r="V142" s="75">
        <f t="shared" si="47"/>
        <v>0</v>
      </c>
      <c r="W142" s="62">
        <f t="shared" si="48"/>
        <v>0</v>
      </c>
      <c r="X142" s="75">
        <f t="shared" si="49"/>
        <v>0</v>
      </c>
      <c r="Y142" s="76">
        <f t="shared" si="50"/>
        <v>0</v>
      </c>
      <c r="Z142" s="75">
        <f t="shared" si="51"/>
        <v>0</v>
      </c>
      <c r="AA142" s="75">
        <f t="shared" si="52"/>
        <v>0</v>
      </c>
      <c r="AB142" s="76">
        <f t="shared" si="38"/>
        <v>0</v>
      </c>
      <c r="AC142" s="77">
        <f t="shared" si="53"/>
        <v>0</v>
      </c>
      <c r="AD142" s="81">
        <f t="shared" si="54"/>
        <v>0</v>
      </c>
      <c r="AE142" s="78"/>
    </row>
    <row r="143" spans="1:31" ht="15.75" x14ac:dyDescent="0.25">
      <c r="A143" s="54"/>
      <c r="B143" s="55"/>
      <c r="C143" s="55"/>
      <c r="D143" s="57"/>
      <c r="E143" s="57"/>
      <c r="F143" s="58"/>
      <c r="G143" s="58"/>
      <c r="H143" s="59"/>
      <c r="I143" s="59"/>
      <c r="J143" s="69">
        <f t="shared" si="39"/>
        <v>0</v>
      </c>
      <c r="K143" s="70" t="str">
        <f t="shared" si="40"/>
        <v/>
      </c>
      <c r="L143" s="100" t="str">
        <f t="shared" si="41"/>
        <v/>
      </c>
      <c r="M143" s="60"/>
      <c r="N143" s="61" t="s">
        <v>20</v>
      </c>
      <c r="O143" s="198"/>
      <c r="P143" s="71">
        <f t="shared" si="42"/>
        <v>0</v>
      </c>
      <c r="Q143" s="72">
        <f t="shared" si="43"/>
        <v>0</v>
      </c>
      <c r="R143" s="72">
        <f t="shared" si="44"/>
        <v>0</v>
      </c>
      <c r="S143" s="72">
        <f t="shared" si="45"/>
        <v>0</v>
      </c>
      <c r="T143" s="73">
        <f t="shared" si="46"/>
        <v>0</v>
      </c>
      <c r="U143" s="74">
        <f t="shared" si="37"/>
        <v>0</v>
      </c>
      <c r="V143" s="75">
        <f t="shared" si="47"/>
        <v>0</v>
      </c>
      <c r="W143" s="62">
        <f t="shared" si="48"/>
        <v>0</v>
      </c>
      <c r="X143" s="75">
        <f t="shared" si="49"/>
        <v>0</v>
      </c>
      <c r="Y143" s="76">
        <f t="shared" si="50"/>
        <v>0</v>
      </c>
      <c r="Z143" s="75">
        <f t="shared" si="51"/>
        <v>0</v>
      </c>
      <c r="AA143" s="75">
        <f t="shared" si="52"/>
        <v>0</v>
      </c>
      <c r="AB143" s="76">
        <f t="shared" si="38"/>
        <v>0</v>
      </c>
      <c r="AC143" s="77">
        <f t="shared" si="53"/>
        <v>0</v>
      </c>
      <c r="AD143" s="81">
        <f t="shared" si="54"/>
        <v>0</v>
      </c>
      <c r="AE143" s="78"/>
    </row>
    <row r="144" spans="1:31" ht="15.75" x14ac:dyDescent="0.25">
      <c r="A144" s="54"/>
      <c r="B144" s="55"/>
      <c r="C144" s="55"/>
      <c r="D144" s="57"/>
      <c r="E144" s="57"/>
      <c r="F144" s="58"/>
      <c r="G144" s="58"/>
      <c r="H144" s="59"/>
      <c r="I144" s="59"/>
      <c r="J144" s="69">
        <f t="shared" si="39"/>
        <v>0</v>
      </c>
      <c r="K144" s="70" t="str">
        <f t="shared" si="40"/>
        <v/>
      </c>
      <c r="L144" s="100" t="str">
        <f t="shared" si="41"/>
        <v/>
      </c>
      <c r="M144" s="60"/>
      <c r="N144" s="61" t="s">
        <v>20</v>
      </c>
      <c r="O144" s="198"/>
      <c r="P144" s="71">
        <f t="shared" si="42"/>
        <v>0</v>
      </c>
      <c r="Q144" s="72">
        <f t="shared" si="43"/>
        <v>0</v>
      </c>
      <c r="R144" s="72">
        <f t="shared" si="44"/>
        <v>0</v>
      </c>
      <c r="S144" s="72">
        <f t="shared" si="45"/>
        <v>0</v>
      </c>
      <c r="T144" s="73">
        <f t="shared" si="46"/>
        <v>0</v>
      </c>
      <c r="U144" s="74">
        <f t="shared" si="37"/>
        <v>0</v>
      </c>
      <c r="V144" s="75">
        <f t="shared" si="47"/>
        <v>0</v>
      </c>
      <c r="W144" s="62">
        <f t="shared" si="48"/>
        <v>0</v>
      </c>
      <c r="X144" s="75">
        <f t="shared" si="49"/>
        <v>0</v>
      </c>
      <c r="Y144" s="76">
        <f t="shared" si="50"/>
        <v>0</v>
      </c>
      <c r="Z144" s="75">
        <f t="shared" si="51"/>
        <v>0</v>
      </c>
      <c r="AA144" s="75">
        <f t="shared" si="52"/>
        <v>0</v>
      </c>
      <c r="AB144" s="76">
        <f t="shared" si="38"/>
        <v>0</v>
      </c>
      <c r="AC144" s="77">
        <f t="shared" si="53"/>
        <v>0</v>
      </c>
      <c r="AD144" s="81">
        <f t="shared" si="54"/>
        <v>0</v>
      </c>
      <c r="AE144" s="78"/>
    </row>
    <row r="145" spans="1:31" ht="15.75" x14ac:dyDescent="0.25">
      <c r="A145" s="54"/>
      <c r="B145" s="55"/>
      <c r="C145" s="55"/>
      <c r="D145" s="57"/>
      <c r="E145" s="57"/>
      <c r="F145" s="58"/>
      <c r="G145" s="58"/>
      <c r="H145" s="59"/>
      <c r="I145" s="59"/>
      <c r="J145" s="69">
        <f t="shared" si="39"/>
        <v>0</v>
      </c>
      <c r="K145" s="70" t="str">
        <f t="shared" si="40"/>
        <v/>
      </c>
      <c r="L145" s="100" t="str">
        <f t="shared" si="41"/>
        <v/>
      </c>
      <c r="M145" s="60"/>
      <c r="N145" s="61" t="s">
        <v>20</v>
      </c>
      <c r="O145" s="198"/>
      <c r="P145" s="71">
        <f t="shared" si="42"/>
        <v>0</v>
      </c>
      <c r="Q145" s="72">
        <f t="shared" si="43"/>
        <v>0</v>
      </c>
      <c r="R145" s="72">
        <f t="shared" si="44"/>
        <v>0</v>
      </c>
      <c r="S145" s="72">
        <f t="shared" si="45"/>
        <v>0</v>
      </c>
      <c r="T145" s="73">
        <f t="shared" si="46"/>
        <v>0</v>
      </c>
      <c r="U145" s="74">
        <f t="shared" si="37"/>
        <v>0</v>
      </c>
      <c r="V145" s="75">
        <f t="shared" si="47"/>
        <v>0</v>
      </c>
      <c r="W145" s="62">
        <f t="shared" si="48"/>
        <v>0</v>
      </c>
      <c r="X145" s="75">
        <f t="shared" si="49"/>
        <v>0</v>
      </c>
      <c r="Y145" s="76">
        <f t="shared" si="50"/>
        <v>0</v>
      </c>
      <c r="Z145" s="75">
        <f t="shared" si="51"/>
        <v>0</v>
      </c>
      <c r="AA145" s="75">
        <f t="shared" si="52"/>
        <v>0</v>
      </c>
      <c r="AB145" s="76">
        <f t="shared" si="38"/>
        <v>0</v>
      </c>
      <c r="AC145" s="77">
        <f t="shared" si="53"/>
        <v>0</v>
      </c>
      <c r="AD145" s="81">
        <f t="shared" si="54"/>
        <v>0</v>
      </c>
      <c r="AE145" s="78"/>
    </row>
    <row r="146" spans="1:31" ht="15.75" x14ac:dyDescent="0.25">
      <c r="A146" s="54"/>
      <c r="B146" s="55"/>
      <c r="C146" s="55"/>
      <c r="D146" s="57"/>
      <c r="E146" s="57"/>
      <c r="F146" s="58"/>
      <c r="G146" s="58"/>
      <c r="H146" s="59"/>
      <c r="I146" s="59"/>
      <c r="J146" s="69">
        <f t="shared" si="39"/>
        <v>0</v>
      </c>
      <c r="K146" s="70" t="str">
        <f t="shared" si="40"/>
        <v/>
      </c>
      <c r="L146" s="100" t="str">
        <f t="shared" si="41"/>
        <v/>
      </c>
      <c r="M146" s="60"/>
      <c r="N146" s="61" t="s">
        <v>20</v>
      </c>
      <c r="O146" s="198"/>
      <c r="P146" s="71">
        <f t="shared" si="42"/>
        <v>0</v>
      </c>
      <c r="Q146" s="72">
        <f t="shared" si="43"/>
        <v>0</v>
      </c>
      <c r="R146" s="72">
        <f t="shared" si="44"/>
        <v>0</v>
      </c>
      <c r="S146" s="72">
        <f t="shared" si="45"/>
        <v>0</v>
      </c>
      <c r="T146" s="73">
        <f t="shared" si="46"/>
        <v>0</v>
      </c>
      <c r="U146" s="74">
        <f t="shared" si="37"/>
        <v>0</v>
      </c>
      <c r="V146" s="75">
        <f t="shared" si="47"/>
        <v>0</v>
      </c>
      <c r="W146" s="62">
        <f t="shared" si="48"/>
        <v>0</v>
      </c>
      <c r="X146" s="75">
        <f t="shared" si="49"/>
        <v>0</v>
      </c>
      <c r="Y146" s="76">
        <f t="shared" si="50"/>
        <v>0</v>
      </c>
      <c r="Z146" s="75">
        <f t="shared" si="51"/>
        <v>0</v>
      </c>
      <c r="AA146" s="75">
        <f t="shared" si="52"/>
        <v>0</v>
      </c>
      <c r="AB146" s="76">
        <f t="shared" si="38"/>
        <v>0</v>
      </c>
      <c r="AC146" s="77">
        <f t="shared" si="53"/>
        <v>0</v>
      </c>
      <c r="AD146" s="81">
        <f t="shared" si="54"/>
        <v>0</v>
      </c>
      <c r="AE146" s="78"/>
    </row>
    <row r="147" spans="1:31" ht="15.75" x14ac:dyDescent="0.25">
      <c r="A147" s="54"/>
      <c r="B147" s="55"/>
      <c r="C147" s="55"/>
      <c r="D147" s="57"/>
      <c r="E147" s="57"/>
      <c r="F147" s="58"/>
      <c r="G147" s="58"/>
      <c r="H147" s="59"/>
      <c r="I147" s="59"/>
      <c r="J147" s="69">
        <f t="shared" si="39"/>
        <v>0</v>
      </c>
      <c r="K147" s="70" t="str">
        <f t="shared" si="40"/>
        <v/>
      </c>
      <c r="L147" s="100" t="str">
        <f t="shared" si="41"/>
        <v/>
      </c>
      <c r="M147" s="60"/>
      <c r="N147" s="61" t="s">
        <v>20</v>
      </c>
      <c r="O147" s="198"/>
      <c r="P147" s="71">
        <f t="shared" si="42"/>
        <v>0</v>
      </c>
      <c r="Q147" s="72">
        <f t="shared" si="43"/>
        <v>0</v>
      </c>
      <c r="R147" s="72">
        <f t="shared" si="44"/>
        <v>0</v>
      </c>
      <c r="S147" s="72">
        <f t="shared" si="45"/>
        <v>0</v>
      </c>
      <c r="T147" s="73">
        <f t="shared" si="46"/>
        <v>0</v>
      </c>
      <c r="U147" s="74">
        <f t="shared" si="37"/>
        <v>0</v>
      </c>
      <c r="V147" s="75">
        <f t="shared" si="47"/>
        <v>0</v>
      </c>
      <c r="W147" s="62">
        <f t="shared" si="48"/>
        <v>0</v>
      </c>
      <c r="X147" s="75">
        <f t="shared" si="49"/>
        <v>0</v>
      </c>
      <c r="Y147" s="76">
        <f t="shared" si="50"/>
        <v>0</v>
      </c>
      <c r="Z147" s="75">
        <f t="shared" si="51"/>
        <v>0</v>
      </c>
      <c r="AA147" s="75">
        <f t="shared" si="52"/>
        <v>0</v>
      </c>
      <c r="AB147" s="76">
        <f t="shared" si="38"/>
        <v>0</v>
      </c>
      <c r="AC147" s="77">
        <f t="shared" si="53"/>
        <v>0</v>
      </c>
      <c r="AD147" s="81">
        <f t="shared" si="54"/>
        <v>0</v>
      </c>
      <c r="AE147" s="78"/>
    </row>
    <row r="148" spans="1:31" ht="15.75" x14ac:dyDescent="0.25">
      <c r="A148" s="54"/>
      <c r="B148" s="55"/>
      <c r="C148" s="55"/>
      <c r="D148" s="57"/>
      <c r="E148" s="57"/>
      <c r="F148" s="58"/>
      <c r="G148" s="58"/>
      <c r="H148" s="59"/>
      <c r="I148" s="59"/>
      <c r="J148" s="69">
        <f t="shared" si="39"/>
        <v>0</v>
      </c>
      <c r="K148" s="70" t="str">
        <f t="shared" si="40"/>
        <v/>
      </c>
      <c r="L148" s="100" t="str">
        <f t="shared" si="41"/>
        <v/>
      </c>
      <c r="M148" s="60"/>
      <c r="N148" s="61" t="s">
        <v>20</v>
      </c>
      <c r="O148" s="198"/>
      <c r="P148" s="71">
        <f t="shared" si="42"/>
        <v>0</v>
      </c>
      <c r="Q148" s="72">
        <f t="shared" si="43"/>
        <v>0</v>
      </c>
      <c r="R148" s="72">
        <f t="shared" si="44"/>
        <v>0</v>
      </c>
      <c r="S148" s="72">
        <f t="shared" si="45"/>
        <v>0</v>
      </c>
      <c r="T148" s="73">
        <f t="shared" si="46"/>
        <v>0</v>
      </c>
      <c r="U148" s="74">
        <f t="shared" si="37"/>
        <v>0</v>
      </c>
      <c r="V148" s="75">
        <f t="shared" si="47"/>
        <v>0</v>
      </c>
      <c r="W148" s="62">
        <f t="shared" si="48"/>
        <v>0</v>
      </c>
      <c r="X148" s="75">
        <f t="shared" si="49"/>
        <v>0</v>
      </c>
      <c r="Y148" s="76">
        <f t="shared" si="50"/>
        <v>0</v>
      </c>
      <c r="Z148" s="75">
        <f t="shared" si="51"/>
        <v>0</v>
      </c>
      <c r="AA148" s="75">
        <f t="shared" si="52"/>
        <v>0</v>
      </c>
      <c r="AB148" s="76">
        <f t="shared" si="38"/>
        <v>0</v>
      </c>
      <c r="AC148" s="77">
        <f t="shared" si="53"/>
        <v>0</v>
      </c>
      <c r="AD148" s="81">
        <f t="shared" si="54"/>
        <v>0</v>
      </c>
      <c r="AE148" s="78"/>
    </row>
    <row r="149" spans="1:31" ht="16.5" thickBot="1" x14ac:dyDescent="0.3">
      <c r="A149" s="103"/>
      <c r="B149" s="104"/>
      <c r="C149" s="104"/>
      <c r="D149" s="106"/>
      <c r="E149" s="106"/>
      <c r="F149" s="107"/>
      <c r="G149" s="107"/>
      <c r="H149" s="108"/>
      <c r="I149" s="108"/>
      <c r="J149" s="109">
        <f t="shared" si="39"/>
        <v>0</v>
      </c>
      <c r="K149" s="110" t="str">
        <f t="shared" si="40"/>
        <v/>
      </c>
      <c r="L149" s="111" t="str">
        <f t="shared" si="41"/>
        <v/>
      </c>
      <c r="M149" s="112"/>
      <c r="N149" s="113" t="s">
        <v>20</v>
      </c>
      <c r="O149" s="199"/>
      <c r="P149" s="114">
        <f t="shared" si="42"/>
        <v>0</v>
      </c>
      <c r="Q149" s="115">
        <f t="shared" si="43"/>
        <v>0</v>
      </c>
      <c r="R149" s="115">
        <f t="shared" si="44"/>
        <v>0</v>
      </c>
      <c r="S149" s="115">
        <f t="shared" si="45"/>
        <v>0</v>
      </c>
      <c r="T149" s="116">
        <f t="shared" si="46"/>
        <v>0</v>
      </c>
      <c r="U149" s="117">
        <f t="shared" si="37"/>
        <v>0</v>
      </c>
      <c r="V149" s="118">
        <f t="shared" si="47"/>
        <v>0</v>
      </c>
      <c r="W149" s="119">
        <f t="shared" si="48"/>
        <v>0</v>
      </c>
      <c r="X149" s="118">
        <f t="shared" si="49"/>
        <v>0</v>
      </c>
      <c r="Y149" s="120">
        <f t="shared" si="50"/>
        <v>0</v>
      </c>
      <c r="Z149" s="118">
        <f t="shared" si="51"/>
        <v>0</v>
      </c>
      <c r="AA149" s="118">
        <f t="shared" si="52"/>
        <v>0</v>
      </c>
      <c r="AB149" s="120">
        <f t="shared" si="38"/>
        <v>0</v>
      </c>
      <c r="AC149" s="121">
        <v>0</v>
      </c>
      <c r="AD149" s="122">
        <f t="shared" si="54"/>
        <v>0</v>
      </c>
      <c r="AE149" s="78"/>
    </row>
    <row r="150" spans="1:31" ht="23.65" customHeight="1" thickBot="1" x14ac:dyDescent="0.3">
      <c r="A150" s="123">
        <f>IF(SUM(A7:A149)&gt;0,LARGE($A$7:$A$149,1),0)</f>
        <v>0</v>
      </c>
      <c r="B150" s="127"/>
      <c r="C150" s="127"/>
      <c r="D150" s="128"/>
      <c r="E150" s="128"/>
      <c r="F150" s="129"/>
      <c r="G150" s="129"/>
      <c r="H150" s="124">
        <f>ROUND(SUM(H7:H149),2)</f>
        <v>0</v>
      </c>
      <c r="I150" s="124">
        <f>ROUND(SUM(I7:I149),2)</f>
        <v>0</v>
      </c>
      <c r="J150" s="130"/>
      <c r="K150" s="131"/>
      <c r="L150" s="132"/>
      <c r="M150" s="133"/>
      <c r="N150" s="134"/>
      <c r="O150" s="135"/>
      <c r="P150" s="136"/>
      <c r="Q150" s="136"/>
      <c r="R150" s="136"/>
      <c r="S150" s="136"/>
      <c r="T150" s="189">
        <f>ROUND(SUM(T7:T149),2)</f>
        <v>0</v>
      </c>
      <c r="U150" s="137"/>
      <c r="V150" s="138"/>
      <c r="W150" s="139"/>
      <c r="X150" s="138"/>
      <c r="Y150" s="140"/>
      <c r="Z150" s="138"/>
      <c r="AA150" s="138"/>
      <c r="AB150" s="140"/>
      <c r="AC150" s="189">
        <f>ROUND(SUM(AC7:AC149),2)</f>
        <v>0</v>
      </c>
      <c r="AD150" s="189">
        <f>ROUND(SUM(AD7:AD149),2)</f>
        <v>0</v>
      </c>
      <c r="AE150" s="78"/>
    </row>
  </sheetData>
  <sheetProtection sheet="1" objects="1" scenarios="1"/>
  <mergeCells count="10">
    <mergeCell ref="R5:T5"/>
    <mergeCell ref="U5:V5"/>
    <mergeCell ref="X5:AD5"/>
    <mergeCell ref="O5:Q5"/>
    <mergeCell ref="A4:AD4"/>
    <mergeCell ref="B5:C5"/>
    <mergeCell ref="F5:G5"/>
    <mergeCell ref="H5:I5"/>
    <mergeCell ref="J5:K5"/>
    <mergeCell ref="M5:N5"/>
  </mergeCells>
  <conditionalFormatting sqref="K7:K150">
    <cfRule type="cellIs" dxfId="12" priority="1" operator="equal">
      <formula>"Errore! Verificare Giorni"</formula>
    </cfRule>
  </conditionalFormatting>
  <dataValidations count="12">
    <dataValidation type="date" allowBlank="1" showInputMessage="1" showErrorMessage="1" sqref="WVP982846:WVQ983187 SZ7:TA149 ACV7:ACW149 AMR7:AMS149 AWN7:AWO149 BGJ7:BGK149 BQF7:BQG149 CAB7:CAC149 CJX7:CJY149 CTT7:CTU149 DDP7:DDQ149 DNL7:DNM149 DXH7:DXI149 EHD7:EHE149 EQZ7:ERA149 FAV7:FAW149 FKR7:FKS149 FUN7:FUO149 GEJ7:GEK149 GOF7:GOG149 GYB7:GYC149 HHX7:HHY149 HRT7:HRU149 IBP7:IBQ149 ILL7:ILM149 IVH7:IVI149 JFD7:JFE149 JOZ7:JPA149 JYV7:JYW149 KIR7:KIS149 KSN7:KSO149 LCJ7:LCK149 LMF7:LMG149 LWB7:LWC149 MFX7:MFY149 MPT7:MPU149 MZP7:MZQ149 NJL7:NJM149 NTH7:NTI149 ODD7:ODE149 OMZ7:ONA149 OWV7:OWW149 PGR7:PGS149 PQN7:PQO149 QAJ7:QAK149 QKF7:QKG149 QUB7:QUC149 RDX7:RDY149 RNT7:RNU149 RXP7:RXQ149 SHL7:SHM149 SRH7:SRI149 TBD7:TBE149 TKZ7:TLA149 TUV7:TUW149 UER7:UES149 UON7:UOO149 UYJ7:UYK149 VIF7:VIG149 VSB7:VSC149 WBX7:WBY149 WLT7:WLU149 WVP7:WVQ149 WLT982846:WLU983187 F65342:G65683 JD65342:JE65683 SZ65342:TA65683 ACV65342:ACW65683 AMR65342:AMS65683 AWN65342:AWO65683 BGJ65342:BGK65683 BQF65342:BQG65683 CAB65342:CAC65683 CJX65342:CJY65683 CTT65342:CTU65683 DDP65342:DDQ65683 DNL65342:DNM65683 DXH65342:DXI65683 EHD65342:EHE65683 EQZ65342:ERA65683 FAV65342:FAW65683 FKR65342:FKS65683 FUN65342:FUO65683 GEJ65342:GEK65683 GOF65342:GOG65683 GYB65342:GYC65683 HHX65342:HHY65683 HRT65342:HRU65683 IBP65342:IBQ65683 ILL65342:ILM65683 IVH65342:IVI65683 JFD65342:JFE65683 JOZ65342:JPA65683 JYV65342:JYW65683 KIR65342:KIS65683 KSN65342:KSO65683 LCJ65342:LCK65683 LMF65342:LMG65683 LWB65342:LWC65683 MFX65342:MFY65683 MPT65342:MPU65683 MZP65342:MZQ65683 NJL65342:NJM65683 NTH65342:NTI65683 ODD65342:ODE65683 OMZ65342:ONA65683 OWV65342:OWW65683 PGR65342:PGS65683 PQN65342:PQO65683 QAJ65342:QAK65683 QKF65342:QKG65683 QUB65342:QUC65683 RDX65342:RDY65683 RNT65342:RNU65683 RXP65342:RXQ65683 SHL65342:SHM65683 SRH65342:SRI65683 TBD65342:TBE65683 TKZ65342:TLA65683 TUV65342:TUW65683 UER65342:UES65683 UON65342:UOO65683 UYJ65342:UYK65683 VIF65342:VIG65683 VSB65342:VSC65683 WBX65342:WBY65683 WLT65342:WLU65683 WVP65342:WVQ65683 F130878:G131219 JD130878:JE131219 SZ130878:TA131219 ACV130878:ACW131219 AMR130878:AMS131219 AWN130878:AWO131219 BGJ130878:BGK131219 BQF130878:BQG131219 CAB130878:CAC131219 CJX130878:CJY131219 CTT130878:CTU131219 DDP130878:DDQ131219 DNL130878:DNM131219 DXH130878:DXI131219 EHD130878:EHE131219 EQZ130878:ERA131219 FAV130878:FAW131219 FKR130878:FKS131219 FUN130878:FUO131219 GEJ130878:GEK131219 GOF130878:GOG131219 GYB130878:GYC131219 HHX130878:HHY131219 HRT130878:HRU131219 IBP130878:IBQ131219 ILL130878:ILM131219 IVH130878:IVI131219 JFD130878:JFE131219 JOZ130878:JPA131219 JYV130878:JYW131219 KIR130878:KIS131219 KSN130878:KSO131219 LCJ130878:LCK131219 LMF130878:LMG131219 LWB130878:LWC131219 MFX130878:MFY131219 MPT130878:MPU131219 MZP130878:MZQ131219 NJL130878:NJM131219 NTH130878:NTI131219 ODD130878:ODE131219 OMZ130878:ONA131219 OWV130878:OWW131219 PGR130878:PGS131219 PQN130878:PQO131219 QAJ130878:QAK131219 QKF130878:QKG131219 QUB130878:QUC131219 RDX130878:RDY131219 RNT130878:RNU131219 RXP130878:RXQ131219 SHL130878:SHM131219 SRH130878:SRI131219 TBD130878:TBE131219 TKZ130878:TLA131219 TUV130878:TUW131219 UER130878:UES131219 UON130878:UOO131219 UYJ130878:UYK131219 VIF130878:VIG131219 VSB130878:VSC131219 WBX130878:WBY131219 WLT130878:WLU131219 WVP130878:WVQ131219 F196414:G196755 JD196414:JE196755 SZ196414:TA196755 ACV196414:ACW196755 AMR196414:AMS196755 AWN196414:AWO196755 BGJ196414:BGK196755 BQF196414:BQG196755 CAB196414:CAC196755 CJX196414:CJY196755 CTT196414:CTU196755 DDP196414:DDQ196755 DNL196414:DNM196755 DXH196414:DXI196755 EHD196414:EHE196755 EQZ196414:ERA196755 FAV196414:FAW196755 FKR196414:FKS196755 FUN196414:FUO196755 GEJ196414:GEK196755 GOF196414:GOG196755 GYB196414:GYC196755 HHX196414:HHY196755 HRT196414:HRU196755 IBP196414:IBQ196755 ILL196414:ILM196755 IVH196414:IVI196755 JFD196414:JFE196755 JOZ196414:JPA196755 JYV196414:JYW196755 KIR196414:KIS196755 KSN196414:KSO196755 LCJ196414:LCK196755 LMF196414:LMG196755 LWB196414:LWC196755 MFX196414:MFY196755 MPT196414:MPU196755 MZP196414:MZQ196755 NJL196414:NJM196755 NTH196414:NTI196755 ODD196414:ODE196755 OMZ196414:ONA196755 OWV196414:OWW196755 PGR196414:PGS196755 PQN196414:PQO196755 QAJ196414:QAK196755 QKF196414:QKG196755 QUB196414:QUC196755 RDX196414:RDY196755 RNT196414:RNU196755 RXP196414:RXQ196755 SHL196414:SHM196755 SRH196414:SRI196755 TBD196414:TBE196755 TKZ196414:TLA196755 TUV196414:TUW196755 UER196414:UES196755 UON196414:UOO196755 UYJ196414:UYK196755 VIF196414:VIG196755 VSB196414:VSC196755 WBX196414:WBY196755 WLT196414:WLU196755 WVP196414:WVQ196755 F261950:G262291 JD261950:JE262291 SZ261950:TA262291 ACV261950:ACW262291 AMR261950:AMS262291 AWN261950:AWO262291 BGJ261950:BGK262291 BQF261950:BQG262291 CAB261950:CAC262291 CJX261950:CJY262291 CTT261950:CTU262291 DDP261950:DDQ262291 DNL261950:DNM262291 DXH261950:DXI262291 EHD261950:EHE262291 EQZ261950:ERA262291 FAV261950:FAW262291 FKR261950:FKS262291 FUN261950:FUO262291 GEJ261950:GEK262291 GOF261950:GOG262291 GYB261950:GYC262291 HHX261950:HHY262291 HRT261950:HRU262291 IBP261950:IBQ262291 ILL261950:ILM262291 IVH261950:IVI262291 JFD261950:JFE262291 JOZ261950:JPA262291 JYV261950:JYW262291 KIR261950:KIS262291 KSN261950:KSO262291 LCJ261950:LCK262291 LMF261950:LMG262291 LWB261950:LWC262291 MFX261950:MFY262291 MPT261950:MPU262291 MZP261950:MZQ262291 NJL261950:NJM262291 NTH261950:NTI262291 ODD261950:ODE262291 OMZ261950:ONA262291 OWV261950:OWW262291 PGR261950:PGS262291 PQN261950:PQO262291 QAJ261950:QAK262291 QKF261950:QKG262291 QUB261950:QUC262291 RDX261950:RDY262291 RNT261950:RNU262291 RXP261950:RXQ262291 SHL261950:SHM262291 SRH261950:SRI262291 TBD261950:TBE262291 TKZ261950:TLA262291 TUV261950:TUW262291 UER261950:UES262291 UON261950:UOO262291 UYJ261950:UYK262291 VIF261950:VIG262291 VSB261950:VSC262291 WBX261950:WBY262291 WLT261950:WLU262291 WVP261950:WVQ262291 F327486:G327827 JD327486:JE327827 SZ327486:TA327827 ACV327486:ACW327827 AMR327486:AMS327827 AWN327486:AWO327827 BGJ327486:BGK327827 BQF327486:BQG327827 CAB327486:CAC327827 CJX327486:CJY327827 CTT327486:CTU327827 DDP327486:DDQ327827 DNL327486:DNM327827 DXH327486:DXI327827 EHD327486:EHE327827 EQZ327486:ERA327827 FAV327486:FAW327827 FKR327486:FKS327827 FUN327486:FUO327827 GEJ327486:GEK327827 GOF327486:GOG327827 GYB327486:GYC327827 HHX327486:HHY327827 HRT327486:HRU327827 IBP327486:IBQ327827 ILL327486:ILM327827 IVH327486:IVI327827 JFD327486:JFE327827 JOZ327486:JPA327827 JYV327486:JYW327827 KIR327486:KIS327827 KSN327486:KSO327827 LCJ327486:LCK327827 LMF327486:LMG327827 LWB327486:LWC327827 MFX327486:MFY327827 MPT327486:MPU327827 MZP327486:MZQ327827 NJL327486:NJM327827 NTH327486:NTI327827 ODD327486:ODE327827 OMZ327486:ONA327827 OWV327486:OWW327827 PGR327486:PGS327827 PQN327486:PQO327827 QAJ327486:QAK327827 QKF327486:QKG327827 QUB327486:QUC327827 RDX327486:RDY327827 RNT327486:RNU327827 RXP327486:RXQ327827 SHL327486:SHM327827 SRH327486:SRI327827 TBD327486:TBE327827 TKZ327486:TLA327827 TUV327486:TUW327827 UER327486:UES327827 UON327486:UOO327827 UYJ327486:UYK327827 VIF327486:VIG327827 VSB327486:VSC327827 WBX327486:WBY327827 WLT327486:WLU327827 WVP327486:WVQ327827 F393022:G393363 JD393022:JE393363 SZ393022:TA393363 ACV393022:ACW393363 AMR393022:AMS393363 AWN393022:AWO393363 BGJ393022:BGK393363 BQF393022:BQG393363 CAB393022:CAC393363 CJX393022:CJY393363 CTT393022:CTU393363 DDP393022:DDQ393363 DNL393022:DNM393363 DXH393022:DXI393363 EHD393022:EHE393363 EQZ393022:ERA393363 FAV393022:FAW393363 FKR393022:FKS393363 FUN393022:FUO393363 GEJ393022:GEK393363 GOF393022:GOG393363 GYB393022:GYC393363 HHX393022:HHY393363 HRT393022:HRU393363 IBP393022:IBQ393363 ILL393022:ILM393363 IVH393022:IVI393363 JFD393022:JFE393363 JOZ393022:JPA393363 JYV393022:JYW393363 KIR393022:KIS393363 KSN393022:KSO393363 LCJ393022:LCK393363 LMF393022:LMG393363 LWB393022:LWC393363 MFX393022:MFY393363 MPT393022:MPU393363 MZP393022:MZQ393363 NJL393022:NJM393363 NTH393022:NTI393363 ODD393022:ODE393363 OMZ393022:ONA393363 OWV393022:OWW393363 PGR393022:PGS393363 PQN393022:PQO393363 QAJ393022:QAK393363 QKF393022:QKG393363 QUB393022:QUC393363 RDX393022:RDY393363 RNT393022:RNU393363 RXP393022:RXQ393363 SHL393022:SHM393363 SRH393022:SRI393363 TBD393022:TBE393363 TKZ393022:TLA393363 TUV393022:TUW393363 UER393022:UES393363 UON393022:UOO393363 UYJ393022:UYK393363 VIF393022:VIG393363 VSB393022:VSC393363 WBX393022:WBY393363 WLT393022:WLU393363 WVP393022:WVQ393363 F458558:G458899 JD458558:JE458899 SZ458558:TA458899 ACV458558:ACW458899 AMR458558:AMS458899 AWN458558:AWO458899 BGJ458558:BGK458899 BQF458558:BQG458899 CAB458558:CAC458899 CJX458558:CJY458899 CTT458558:CTU458899 DDP458558:DDQ458899 DNL458558:DNM458899 DXH458558:DXI458899 EHD458558:EHE458899 EQZ458558:ERA458899 FAV458558:FAW458899 FKR458558:FKS458899 FUN458558:FUO458899 GEJ458558:GEK458899 GOF458558:GOG458899 GYB458558:GYC458899 HHX458558:HHY458899 HRT458558:HRU458899 IBP458558:IBQ458899 ILL458558:ILM458899 IVH458558:IVI458899 JFD458558:JFE458899 JOZ458558:JPA458899 JYV458558:JYW458899 KIR458558:KIS458899 KSN458558:KSO458899 LCJ458558:LCK458899 LMF458558:LMG458899 LWB458558:LWC458899 MFX458558:MFY458899 MPT458558:MPU458899 MZP458558:MZQ458899 NJL458558:NJM458899 NTH458558:NTI458899 ODD458558:ODE458899 OMZ458558:ONA458899 OWV458558:OWW458899 PGR458558:PGS458899 PQN458558:PQO458899 QAJ458558:QAK458899 QKF458558:QKG458899 QUB458558:QUC458899 RDX458558:RDY458899 RNT458558:RNU458899 RXP458558:RXQ458899 SHL458558:SHM458899 SRH458558:SRI458899 TBD458558:TBE458899 TKZ458558:TLA458899 TUV458558:TUW458899 UER458558:UES458899 UON458558:UOO458899 UYJ458558:UYK458899 VIF458558:VIG458899 VSB458558:VSC458899 WBX458558:WBY458899 WLT458558:WLU458899 WVP458558:WVQ458899 F524094:G524435 JD524094:JE524435 SZ524094:TA524435 ACV524094:ACW524435 AMR524094:AMS524435 AWN524094:AWO524435 BGJ524094:BGK524435 BQF524094:BQG524435 CAB524094:CAC524435 CJX524094:CJY524435 CTT524094:CTU524435 DDP524094:DDQ524435 DNL524094:DNM524435 DXH524094:DXI524435 EHD524094:EHE524435 EQZ524094:ERA524435 FAV524094:FAW524435 FKR524094:FKS524435 FUN524094:FUO524435 GEJ524094:GEK524435 GOF524094:GOG524435 GYB524094:GYC524435 HHX524094:HHY524435 HRT524094:HRU524435 IBP524094:IBQ524435 ILL524094:ILM524435 IVH524094:IVI524435 JFD524094:JFE524435 JOZ524094:JPA524435 JYV524094:JYW524435 KIR524094:KIS524435 KSN524094:KSO524435 LCJ524094:LCK524435 LMF524094:LMG524435 LWB524094:LWC524435 MFX524094:MFY524435 MPT524094:MPU524435 MZP524094:MZQ524435 NJL524094:NJM524435 NTH524094:NTI524435 ODD524094:ODE524435 OMZ524094:ONA524435 OWV524094:OWW524435 PGR524094:PGS524435 PQN524094:PQO524435 QAJ524094:QAK524435 QKF524094:QKG524435 QUB524094:QUC524435 RDX524094:RDY524435 RNT524094:RNU524435 RXP524094:RXQ524435 SHL524094:SHM524435 SRH524094:SRI524435 TBD524094:TBE524435 TKZ524094:TLA524435 TUV524094:TUW524435 UER524094:UES524435 UON524094:UOO524435 UYJ524094:UYK524435 VIF524094:VIG524435 VSB524094:VSC524435 WBX524094:WBY524435 WLT524094:WLU524435 WVP524094:WVQ524435 F589630:G589971 JD589630:JE589971 SZ589630:TA589971 ACV589630:ACW589971 AMR589630:AMS589971 AWN589630:AWO589971 BGJ589630:BGK589971 BQF589630:BQG589971 CAB589630:CAC589971 CJX589630:CJY589971 CTT589630:CTU589971 DDP589630:DDQ589971 DNL589630:DNM589971 DXH589630:DXI589971 EHD589630:EHE589971 EQZ589630:ERA589971 FAV589630:FAW589971 FKR589630:FKS589971 FUN589630:FUO589971 GEJ589630:GEK589971 GOF589630:GOG589971 GYB589630:GYC589971 HHX589630:HHY589971 HRT589630:HRU589971 IBP589630:IBQ589971 ILL589630:ILM589971 IVH589630:IVI589971 JFD589630:JFE589971 JOZ589630:JPA589971 JYV589630:JYW589971 KIR589630:KIS589971 KSN589630:KSO589971 LCJ589630:LCK589971 LMF589630:LMG589971 LWB589630:LWC589971 MFX589630:MFY589971 MPT589630:MPU589971 MZP589630:MZQ589971 NJL589630:NJM589971 NTH589630:NTI589971 ODD589630:ODE589971 OMZ589630:ONA589971 OWV589630:OWW589971 PGR589630:PGS589971 PQN589630:PQO589971 QAJ589630:QAK589971 QKF589630:QKG589971 QUB589630:QUC589971 RDX589630:RDY589971 RNT589630:RNU589971 RXP589630:RXQ589971 SHL589630:SHM589971 SRH589630:SRI589971 TBD589630:TBE589971 TKZ589630:TLA589971 TUV589630:TUW589971 UER589630:UES589971 UON589630:UOO589971 UYJ589630:UYK589971 VIF589630:VIG589971 VSB589630:VSC589971 WBX589630:WBY589971 WLT589630:WLU589971 WVP589630:WVQ589971 F655166:G655507 JD655166:JE655507 SZ655166:TA655507 ACV655166:ACW655507 AMR655166:AMS655507 AWN655166:AWO655507 BGJ655166:BGK655507 BQF655166:BQG655507 CAB655166:CAC655507 CJX655166:CJY655507 CTT655166:CTU655507 DDP655166:DDQ655507 DNL655166:DNM655507 DXH655166:DXI655507 EHD655166:EHE655507 EQZ655166:ERA655507 FAV655166:FAW655507 FKR655166:FKS655507 FUN655166:FUO655507 GEJ655166:GEK655507 GOF655166:GOG655507 GYB655166:GYC655507 HHX655166:HHY655507 HRT655166:HRU655507 IBP655166:IBQ655507 ILL655166:ILM655507 IVH655166:IVI655507 JFD655166:JFE655507 JOZ655166:JPA655507 JYV655166:JYW655507 KIR655166:KIS655507 KSN655166:KSO655507 LCJ655166:LCK655507 LMF655166:LMG655507 LWB655166:LWC655507 MFX655166:MFY655507 MPT655166:MPU655507 MZP655166:MZQ655507 NJL655166:NJM655507 NTH655166:NTI655507 ODD655166:ODE655507 OMZ655166:ONA655507 OWV655166:OWW655507 PGR655166:PGS655507 PQN655166:PQO655507 QAJ655166:QAK655507 QKF655166:QKG655507 QUB655166:QUC655507 RDX655166:RDY655507 RNT655166:RNU655507 RXP655166:RXQ655507 SHL655166:SHM655507 SRH655166:SRI655507 TBD655166:TBE655507 TKZ655166:TLA655507 TUV655166:TUW655507 UER655166:UES655507 UON655166:UOO655507 UYJ655166:UYK655507 VIF655166:VIG655507 VSB655166:VSC655507 WBX655166:WBY655507 WLT655166:WLU655507 WVP655166:WVQ655507 F720702:G721043 JD720702:JE721043 SZ720702:TA721043 ACV720702:ACW721043 AMR720702:AMS721043 AWN720702:AWO721043 BGJ720702:BGK721043 BQF720702:BQG721043 CAB720702:CAC721043 CJX720702:CJY721043 CTT720702:CTU721043 DDP720702:DDQ721043 DNL720702:DNM721043 DXH720702:DXI721043 EHD720702:EHE721043 EQZ720702:ERA721043 FAV720702:FAW721043 FKR720702:FKS721043 FUN720702:FUO721043 GEJ720702:GEK721043 GOF720702:GOG721043 GYB720702:GYC721043 HHX720702:HHY721043 HRT720702:HRU721043 IBP720702:IBQ721043 ILL720702:ILM721043 IVH720702:IVI721043 JFD720702:JFE721043 JOZ720702:JPA721043 JYV720702:JYW721043 KIR720702:KIS721043 KSN720702:KSO721043 LCJ720702:LCK721043 LMF720702:LMG721043 LWB720702:LWC721043 MFX720702:MFY721043 MPT720702:MPU721043 MZP720702:MZQ721043 NJL720702:NJM721043 NTH720702:NTI721043 ODD720702:ODE721043 OMZ720702:ONA721043 OWV720702:OWW721043 PGR720702:PGS721043 PQN720702:PQO721043 QAJ720702:QAK721043 QKF720702:QKG721043 QUB720702:QUC721043 RDX720702:RDY721043 RNT720702:RNU721043 RXP720702:RXQ721043 SHL720702:SHM721043 SRH720702:SRI721043 TBD720702:TBE721043 TKZ720702:TLA721043 TUV720702:TUW721043 UER720702:UES721043 UON720702:UOO721043 UYJ720702:UYK721043 VIF720702:VIG721043 VSB720702:VSC721043 WBX720702:WBY721043 WLT720702:WLU721043 WVP720702:WVQ721043 F786238:G786579 JD786238:JE786579 SZ786238:TA786579 ACV786238:ACW786579 AMR786238:AMS786579 AWN786238:AWO786579 BGJ786238:BGK786579 BQF786238:BQG786579 CAB786238:CAC786579 CJX786238:CJY786579 CTT786238:CTU786579 DDP786238:DDQ786579 DNL786238:DNM786579 DXH786238:DXI786579 EHD786238:EHE786579 EQZ786238:ERA786579 FAV786238:FAW786579 FKR786238:FKS786579 FUN786238:FUO786579 GEJ786238:GEK786579 GOF786238:GOG786579 GYB786238:GYC786579 HHX786238:HHY786579 HRT786238:HRU786579 IBP786238:IBQ786579 ILL786238:ILM786579 IVH786238:IVI786579 JFD786238:JFE786579 JOZ786238:JPA786579 JYV786238:JYW786579 KIR786238:KIS786579 KSN786238:KSO786579 LCJ786238:LCK786579 LMF786238:LMG786579 LWB786238:LWC786579 MFX786238:MFY786579 MPT786238:MPU786579 MZP786238:MZQ786579 NJL786238:NJM786579 NTH786238:NTI786579 ODD786238:ODE786579 OMZ786238:ONA786579 OWV786238:OWW786579 PGR786238:PGS786579 PQN786238:PQO786579 QAJ786238:QAK786579 QKF786238:QKG786579 QUB786238:QUC786579 RDX786238:RDY786579 RNT786238:RNU786579 RXP786238:RXQ786579 SHL786238:SHM786579 SRH786238:SRI786579 TBD786238:TBE786579 TKZ786238:TLA786579 TUV786238:TUW786579 UER786238:UES786579 UON786238:UOO786579 UYJ786238:UYK786579 VIF786238:VIG786579 VSB786238:VSC786579 WBX786238:WBY786579 WLT786238:WLU786579 WVP786238:WVQ786579 F851774:G852115 JD851774:JE852115 SZ851774:TA852115 ACV851774:ACW852115 AMR851774:AMS852115 AWN851774:AWO852115 BGJ851774:BGK852115 BQF851774:BQG852115 CAB851774:CAC852115 CJX851774:CJY852115 CTT851774:CTU852115 DDP851774:DDQ852115 DNL851774:DNM852115 DXH851774:DXI852115 EHD851774:EHE852115 EQZ851774:ERA852115 FAV851774:FAW852115 FKR851774:FKS852115 FUN851774:FUO852115 GEJ851774:GEK852115 GOF851774:GOG852115 GYB851774:GYC852115 HHX851774:HHY852115 HRT851774:HRU852115 IBP851774:IBQ852115 ILL851774:ILM852115 IVH851774:IVI852115 JFD851774:JFE852115 JOZ851774:JPA852115 JYV851774:JYW852115 KIR851774:KIS852115 KSN851774:KSO852115 LCJ851774:LCK852115 LMF851774:LMG852115 LWB851774:LWC852115 MFX851774:MFY852115 MPT851774:MPU852115 MZP851774:MZQ852115 NJL851774:NJM852115 NTH851774:NTI852115 ODD851774:ODE852115 OMZ851774:ONA852115 OWV851774:OWW852115 PGR851774:PGS852115 PQN851774:PQO852115 QAJ851774:QAK852115 QKF851774:QKG852115 QUB851774:QUC852115 RDX851774:RDY852115 RNT851774:RNU852115 RXP851774:RXQ852115 SHL851774:SHM852115 SRH851774:SRI852115 TBD851774:TBE852115 TKZ851774:TLA852115 TUV851774:TUW852115 UER851774:UES852115 UON851774:UOO852115 UYJ851774:UYK852115 VIF851774:VIG852115 VSB851774:VSC852115 WBX851774:WBY852115 WLT851774:WLU852115 WVP851774:WVQ852115 F917310:G917651 JD917310:JE917651 SZ917310:TA917651 ACV917310:ACW917651 AMR917310:AMS917651 AWN917310:AWO917651 BGJ917310:BGK917651 BQF917310:BQG917651 CAB917310:CAC917651 CJX917310:CJY917651 CTT917310:CTU917651 DDP917310:DDQ917651 DNL917310:DNM917651 DXH917310:DXI917651 EHD917310:EHE917651 EQZ917310:ERA917651 FAV917310:FAW917651 FKR917310:FKS917651 FUN917310:FUO917651 GEJ917310:GEK917651 GOF917310:GOG917651 GYB917310:GYC917651 HHX917310:HHY917651 HRT917310:HRU917651 IBP917310:IBQ917651 ILL917310:ILM917651 IVH917310:IVI917651 JFD917310:JFE917651 JOZ917310:JPA917651 JYV917310:JYW917651 KIR917310:KIS917651 KSN917310:KSO917651 LCJ917310:LCK917651 LMF917310:LMG917651 LWB917310:LWC917651 MFX917310:MFY917651 MPT917310:MPU917651 MZP917310:MZQ917651 NJL917310:NJM917651 NTH917310:NTI917651 ODD917310:ODE917651 OMZ917310:ONA917651 OWV917310:OWW917651 PGR917310:PGS917651 PQN917310:PQO917651 QAJ917310:QAK917651 QKF917310:QKG917651 QUB917310:QUC917651 RDX917310:RDY917651 RNT917310:RNU917651 RXP917310:RXQ917651 SHL917310:SHM917651 SRH917310:SRI917651 TBD917310:TBE917651 TKZ917310:TLA917651 TUV917310:TUW917651 UER917310:UES917651 UON917310:UOO917651 UYJ917310:UYK917651 VIF917310:VIG917651 VSB917310:VSC917651 WBX917310:WBY917651 WLT917310:WLU917651 WVP917310:WVQ917651 F982846:G983187 JD982846:JE983187 SZ982846:TA983187 ACV982846:ACW983187 AMR982846:AMS983187 AWN982846:AWO983187 BGJ982846:BGK983187 BQF982846:BQG983187 CAB982846:CAC983187 CJX982846:CJY983187 CTT982846:CTU983187 DDP982846:DDQ983187 DNL982846:DNM983187 DXH982846:DXI983187 EHD982846:EHE983187 EQZ982846:ERA983187 FAV982846:FAW983187 FKR982846:FKS983187 FUN982846:FUO983187 GEJ982846:GEK983187 GOF982846:GOG983187 GYB982846:GYC983187 HHX982846:HHY983187 HRT982846:HRU983187 IBP982846:IBQ983187 ILL982846:ILM983187 IVH982846:IVI983187 JFD982846:JFE983187 JOZ982846:JPA983187 JYV982846:JYW983187 KIR982846:KIS983187 KSN982846:KSO983187 LCJ982846:LCK983187 LMF982846:LMG983187 LWB982846:LWC983187 MFX982846:MFY983187 MPT982846:MPU983187 MZP982846:MZQ983187 NJL982846:NJM983187 NTH982846:NTI983187 ODD982846:ODE983187 OMZ982846:ONA983187 OWV982846:OWW983187 PGR982846:PGS983187 PQN982846:PQO983187 QAJ982846:QAK983187 QKF982846:QKG983187 QUB982846:QUC983187 RDX982846:RDY983187 RNT982846:RNU983187 RXP982846:RXQ983187 SHL982846:SHM983187 SRH982846:SRI983187 TBD982846:TBE983187 TKZ982846:TLA983187 TUV982846:TUW983187 UER982846:UES983187 UON982846:UOO983187 UYJ982846:UYK983187 VIF982846:VIG983187 VSB982846:VSC983187 WBX982846:WBY983187 JD7:JE149" xr:uid="{00000000-0002-0000-0200-000000000000}">
      <formula1>43101</formula1>
      <formula2>43465</formula2>
    </dataValidation>
    <dataValidation type="decimal" operator="lessThan" allowBlank="1" showInputMessage="1" showErrorMessage="1" sqref="WVV982846:WVV983187 TF7:TF149 ADB7:ADB149 AMX7:AMX149 AWT7:AWT149 BGP7:BGP149 BQL7:BQL149 CAH7:CAH149 CKD7:CKD149 CTZ7:CTZ149 DDV7:DDV149 DNR7:DNR149 DXN7:DXN149 EHJ7:EHJ149 ERF7:ERF149 FBB7:FBB149 FKX7:FKX149 FUT7:FUT149 GEP7:GEP149 GOL7:GOL149 GYH7:GYH149 HID7:HID149 HRZ7:HRZ149 IBV7:IBV149 ILR7:ILR149 IVN7:IVN149 JFJ7:JFJ149 JPF7:JPF149 JZB7:JZB149 KIX7:KIX149 KST7:KST149 LCP7:LCP149 LML7:LML149 LWH7:LWH149 MGD7:MGD149 MPZ7:MPZ149 MZV7:MZV149 NJR7:NJR149 NTN7:NTN149 ODJ7:ODJ149 ONF7:ONF149 OXB7:OXB149 PGX7:PGX149 PQT7:PQT149 QAP7:QAP149 QKL7:QKL149 QUH7:QUH149 RED7:RED149 RNZ7:RNZ149 RXV7:RXV149 SHR7:SHR149 SRN7:SRN149 TBJ7:TBJ149 TLF7:TLF149 TVB7:TVB149 UEX7:UEX149 UOT7:UOT149 UYP7:UYP149 VIL7:VIL149 VSH7:VSH149 WCD7:WCD149 WLZ7:WLZ149 WVV7:WVV149 WLZ982846:WLZ983187 M65342:M65683 JJ65342:JJ65683 TF65342:TF65683 ADB65342:ADB65683 AMX65342:AMX65683 AWT65342:AWT65683 BGP65342:BGP65683 BQL65342:BQL65683 CAH65342:CAH65683 CKD65342:CKD65683 CTZ65342:CTZ65683 DDV65342:DDV65683 DNR65342:DNR65683 DXN65342:DXN65683 EHJ65342:EHJ65683 ERF65342:ERF65683 FBB65342:FBB65683 FKX65342:FKX65683 FUT65342:FUT65683 GEP65342:GEP65683 GOL65342:GOL65683 GYH65342:GYH65683 HID65342:HID65683 HRZ65342:HRZ65683 IBV65342:IBV65683 ILR65342:ILR65683 IVN65342:IVN65683 JFJ65342:JFJ65683 JPF65342:JPF65683 JZB65342:JZB65683 KIX65342:KIX65683 KST65342:KST65683 LCP65342:LCP65683 LML65342:LML65683 LWH65342:LWH65683 MGD65342:MGD65683 MPZ65342:MPZ65683 MZV65342:MZV65683 NJR65342:NJR65683 NTN65342:NTN65683 ODJ65342:ODJ65683 ONF65342:ONF65683 OXB65342:OXB65683 PGX65342:PGX65683 PQT65342:PQT65683 QAP65342:QAP65683 QKL65342:QKL65683 QUH65342:QUH65683 RED65342:RED65683 RNZ65342:RNZ65683 RXV65342:RXV65683 SHR65342:SHR65683 SRN65342:SRN65683 TBJ65342:TBJ65683 TLF65342:TLF65683 TVB65342:TVB65683 UEX65342:UEX65683 UOT65342:UOT65683 UYP65342:UYP65683 VIL65342:VIL65683 VSH65342:VSH65683 WCD65342:WCD65683 WLZ65342:WLZ65683 WVV65342:WVV65683 M130878:M131219 JJ130878:JJ131219 TF130878:TF131219 ADB130878:ADB131219 AMX130878:AMX131219 AWT130878:AWT131219 BGP130878:BGP131219 BQL130878:BQL131219 CAH130878:CAH131219 CKD130878:CKD131219 CTZ130878:CTZ131219 DDV130878:DDV131219 DNR130878:DNR131219 DXN130878:DXN131219 EHJ130878:EHJ131219 ERF130878:ERF131219 FBB130878:FBB131219 FKX130878:FKX131219 FUT130878:FUT131219 GEP130878:GEP131219 GOL130878:GOL131219 GYH130878:GYH131219 HID130878:HID131219 HRZ130878:HRZ131219 IBV130878:IBV131219 ILR130878:ILR131219 IVN130878:IVN131219 JFJ130878:JFJ131219 JPF130878:JPF131219 JZB130878:JZB131219 KIX130878:KIX131219 KST130878:KST131219 LCP130878:LCP131219 LML130878:LML131219 LWH130878:LWH131219 MGD130878:MGD131219 MPZ130878:MPZ131219 MZV130878:MZV131219 NJR130878:NJR131219 NTN130878:NTN131219 ODJ130878:ODJ131219 ONF130878:ONF131219 OXB130878:OXB131219 PGX130878:PGX131219 PQT130878:PQT131219 QAP130878:QAP131219 QKL130878:QKL131219 QUH130878:QUH131219 RED130878:RED131219 RNZ130878:RNZ131219 RXV130878:RXV131219 SHR130878:SHR131219 SRN130878:SRN131219 TBJ130878:TBJ131219 TLF130878:TLF131219 TVB130878:TVB131219 UEX130878:UEX131219 UOT130878:UOT131219 UYP130878:UYP131219 VIL130878:VIL131219 VSH130878:VSH131219 WCD130878:WCD131219 WLZ130878:WLZ131219 WVV130878:WVV131219 M196414:M196755 JJ196414:JJ196755 TF196414:TF196755 ADB196414:ADB196755 AMX196414:AMX196755 AWT196414:AWT196755 BGP196414:BGP196755 BQL196414:BQL196755 CAH196414:CAH196755 CKD196414:CKD196755 CTZ196414:CTZ196755 DDV196414:DDV196755 DNR196414:DNR196755 DXN196414:DXN196755 EHJ196414:EHJ196755 ERF196414:ERF196755 FBB196414:FBB196755 FKX196414:FKX196755 FUT196414:FUT196755 GEP196414:GEP196755 GOL196414:GOL196755 GYH196414:GYH196755 HID196414:HID196755 HRZ196414:HRZ196755 IBV196414:IBV196755 ILR196414:ILR196755 IVN196414:IVN196755 JFJ196414:JFJ196755 JPF196414:JPF196755 JZB196414:JZB196755 KIX196414:KIX196755 KST196414:KST196755 LCP196414:LCP196755 LML196414:LML196755 LWH196414:LWH196755 MGD196414:MGD196755 MPZ196414:MPZ196755 MZV196414:MZV196755 NJR196414:NJR196755 NTN196414:NTN196755 ODJ196414:ODJ196755 ONF196414:ONF196755 OXB196414:OXB196755 PGX196414:PGX196755 PQT196414:PQT196755 QAP196414:QAP196755 QKL196414:QKL196755 QUH196414:QUH196755 RED196414:RED196755 RNZ196414:RNZ196755 RXV196414:RXV196755 SHR196414:SHR196755 SRN196414:SRN196755 TBJ196414:TBJ196755 TLF196414:TLF196755 TVB196414:TVB196755 UEX196414:UEX196755 UOT196414:UOT196755 UYP196414:UYP196755 VIL196414:VIL196755 VSH196414:VSH196755 WCD196414:WCD196755 WLZ196414:WLZ196755 WVV196414:WVV196755 M261950:M262291 JJ261950:JJ262291 TF261950:TF262291 ADB261950:ADB262291 AMX261950:AMX262291 AWT261950:AWT262291 BGP261950:BGP262291 BQL261950:BQL262291 CAH261950:CAH262291 CKD261950:CKD262291 CTZ261950:CTZ262291 DDV261950:DDV262291 DNR261950:DNR262291 DXN261950:DXN262291 EHJ261950:EHJ262291 ERF261950:ERF262291 FBB261950:FBB262291 FKX261950:FKX262291 FUT261950:FUT262291 GEP261950:GEP262291 GOL261950:GOL262291 GYH261950:GYH262291 HID261950:HID262291 HRZ261950:HRZ262291 IBV261950:IBV262291 ILR261950:ILR262291 IVN261950:IVN262291 JFJ261950:JFJ262291 JPF261950:JPF262291 JZB261950:JZB262291 KIX261950:KIX262291 KST261950:KST262291 LCP261950:LCP262291 LML261950:LML262291 LWH261950:LWH262291 MGD261950:MGD262291 MPZ261950:MPZ262291 MZV261950:MZV262291 NJR261950:NJR262291 NTN261950:NTN262291 ODJ261950:ODJ262291 ONF261950:ONF262291 OXB261950:OXB262291 PGX261950:PGX262291 PQT261950:PQT262291 QAP261950:QAP262291 QKL261950:QKL262291 QUH261950:QUH262291 RED261950:RED262291 RNZ261950:RNZ262291 RXV261950:RXV262291 SHR261950:SHR262291 SRN261950:SRN262291 TBJ261950:TBJ262291 TLF261950:TLF262291 TVB261950:TVB262291 UEX261950:UEX262291 UOT261950:UOT262291 UYP261950:UYP262291 VIL261950:VIL262291 VSH261950:VSH262291 WCD261950:WCD262291 WLZ261950:WLZ262291 WVV261950:WVV262291 M327486:M327827 JJ327486:JJ327827 TF327486:TF327827 ADB327486:ADB327827 AMX327486:AMX327827 AWT327486:AWT327827 BGP327486:BGP327827 BQL327486:BQL327827 CAH327486:CAH327827 CKD327486:CKD327827 CTZ327486:CTZ327827 DDV327486:DDV327827 DNR327486:DNR327827 DXN327486:DXN327827 EHJ327486:EHJ327827 ERF327486:ERF327827 FBB327486:FBB327827 FKX327486:FKX327827 FUT327486:FUT327827 GEP327486:GEP327827 GOL327486:GOL327827 GYH327486:GYH327827 HID327486:HID327827 HRZ327486:HRZ327827 IBV327486:IBV327827 ILR327486:ILR327827 IVN327486:IVN327827 JFJ327486:JFJ327827 JPF327486:JPF327827 JZB327486:JZB327827 KIX327486:KIX327827 KST327486:KST327827 LCP327486:LCP327827 LML327486:LML327827 LWH327486:LWH327827 MGD327486:MGD327827 MPZ327486:MPZ327827 MZV327486:MZV327827 NJR327486:NJR327827 NTN327486:NTN327827 ODJ327486:ODJ327827 ONF327486:ONF327827 OXB327486:OXB327827 PGX327486:PGX327827 PQT327486:PQT327827 QAP327486:QAP327827 QKL327486:QKL327827 QUH327486:QUH327827 RED327486:RED327827 RNZ327486:RNZ327827 RXV327486:RXV327827 SHR327486:SHR327827 SRN327486:SRN327827 TBJ327486:TBJ327827 TLF327486:TLF327827 TVB327486:TVB327827 UEX327486:UEX327827 UOT327486:UOT327827 UYP327486:UYP327827 VIL327486:VIL327827 VSH327486:VSH327827 WCD327486:WCD327827 WLZ327486:WLZ327827 WVV327486:WVV327827 M393022:M393363 JJ393022:JJ393363 TF393022:TF393363 ADB393022:ADB393363 AMX393022:AMX393363 AWT393022:AWT393363 BGP393022:BGP393363 BQL393022:BQL393363 CAH393022:CAH393363 CKD393022:CKD393363 CTZ393022:CTZ393363 DDV393022:DDV393363 DNR393022:DNR393363 DXN393022:DXN393363 EHJ393022:EHJ393363 ERF393022:ERF393363 FBB393022:FBB393363 FKX393022:FKX393363 FUT393022:FUT393363 GEP393022:GEP393363 GOL393022:GOL393363 GYH393022:GYH393363 HID393022:HID393363 HRZ393022:HRZ393363 IBV393022:IBV393363 ILR393022:ILR393363 IVN393022:IVN393363 JFJ393022:JFJ393363 JPF393022:JPF393363 JZB393022:JZB393363 KIX393022:KIX393363 KST393022:KST393363 LCP393022:LCP393363 LML393022:LML393363 LWH393022:LWH393363 MGD393022:MGD393363 MPZ393022:MPZ393363 MZV393022:MZV393363 NJR393022:NJR393363 NTN393022:NTN393363 ODJ393022:ODJ393363 ONF393022:ONF393363 OXB393022:OXB393363 PGX393022:PGX393363 PQT393022:PQT393363 QAP393022:QAP393363 QKL393022:QKL393363 QUH393022:QUH393363 RED393022:RED393363 RNZ393022:RNZ393363 RXV393022:RXV393363 SHR393022:SHR393363 SRN393022:SRN393363 TBJ393022:TBJ393363 TLF393022:TLF393363 TVB393022:TVB393363 UEX393022:UEX393363 UOT393022:UOT393363 UYP393022:UYP393363 VIL393022:VIL393363 VSH393022:VSH393363 WCD393022:WCD393363 WLZ393022:WLZ393363 WVV393022:WVV393363 M458558:M458899 JJ458558:JJ458899 TF458558:TF458899 ADB458558:ADB458899 AMX458558:AMX458899 AWT458558:AWT458899 BGP458558:BGP458899 BQL458558:BQL458899 CAH458558:CAH458899 CKD458558:CKD458899 CTZ458558:CTZ458899 DDV458558:DDV458899 DNR458558:DNR458899 DXN458558:DXN458899 EHJ458558:EHJ458899 ERF458558:ERF458899 FBB458558:FBB458899 FKX458558:FKX458899 FUT458558:FUT458899 GEP458558:GEP458899 GOL458558:GOL458899 GYH458558:GYH458899 HID458558:HID458899 HRZ458558:HRZ458899 IBV458558:IBV458899 ILR458558:ILR458899 IVN458558:IVN458899 JFJ458558:JFJ458899 JPF458558:JPF458899 JZB458558:JZB458899 KIX458558:KIX458899 KST458558:KST458899 LCP458558:LCP458899 LML458558:LML458899 LWH458558:LWH458899 MGD458558:MGD458899 MPZ458558:MPZ458899 MZV458558:MZV458899 NJR458558:NJR458899 NTN458558:NTN458899 ODJ458558:ODJ458899 ONF458558:ONF458899 OXB458558:OXB458899 PGX458558:PGX458899 PQT458558:PQT458899 QAP458558:QAP458899 QKL458558:QKL458899 QUH458558:QUH458899 RED458558:RED458899 RNZ458558:RNZ458899 RXV458558:RXV458899 SHR458558:SHR458899 SRN458558:SRN458899 TBJ458558:TBJ458899 TLF458558:TLF458899 TVB458558:TVB458899 UEX458558:UEX458899 UOT458558:UOT458899 UYP458558:UYP458899 VIL458558:VIL458899 VSH458558:VSH458899 WCD458558:WCD458899 WLZ458558:WLZ458899 WVV458558:WVV458899 M524094:M524435 JJ524094:JJ524435 TF524094:TF524435 ADB524094:ADB524435 AMX524094:AMX524435 AWT524094:AWT524435 BGP524094:BGP524435 BQL524094:BQL524435 CAH524094:CAH524435 CKD524094:CKD524435 CTZ524094:CTZ524435 DDV524094:DDV524435 DNR524094:DNR524435 DXN524094:DXN524435 EHJ524094:EHJ524435 ERF524094:ERF524435 FBB524094:FBB524435 FKX524094:FKX524435 FUT524094:FUT524435 GEP524094:GEP524435 GOL524094:GOL524435 GYH524094:GYH524435 HID524094:HID524435 HRZ524094:HRZ524435 IBV524094:IBV524435 ILR524094:ILR524435 IVN524094:IVN524435 JFJ524094:JFJ524435 JPF524094:JPF524435 JZB524094:JZB524435 KIX524094:KIX524435 KST524094:KST524435 LCP524094:LCP524435 LML524094:LML524435 LWH524094:LWH524435 MGD524094:MGD524435 MPZ524094:MPZ524435 MZV524094:MZV524435 NJR524094:NJR524435 NTN524094:NTN524435 ODJ524094:ODJ524435 ONF524094:ONF524435 OXB524094:OXB524435 PGX524094:PGX524435 PQT524094:PQT524435 QAP524094:QAP524435 QKL524094:QKL524435 QUH524094:QUH524435 RED524094:RED524435 RNZ524094:RNZ524435 RXV524094:RXV524435 SHR524094:SHR524435 SRN524094:SRN524435 TBJ524094:TBJ524435 TLF524094:TLF524435 TVB524094:TVB524435 UEX524094:UEX524435 UOT524094:UOT524435 UYP524094:UYP524435 VIL524094:VIL524435 VSH524094:VSH524435 WCD524094:WCD524435 WLZ524094:WLZ524435 WVV524094:WVV524435 M589630:M589971 JJ589630:JJ589971 TF589630:TF589971 ADB589630:ADB589971 AMX589630:AMX589971 AWT589630:AWT589971 BGP589630:BGP589971 BQL589630:BQL589971 CAH589630:CAH589971 CKD589630:CKD589971 CTZ589630:CTZ589971 DDV589630:DDV589971 DNR589630:DNR589971 DXN589630:DXN589971 EHJ589630:EHJ589971 ERF589630:ERF589971 FBB589630:FBB589971 FKX589630:FKX589971 FUT589630:FUT589971 GEP589630:GEP589971 GOL589630:GOL589971 GYH589630:GYH589971 HID589630:HID589971 HRZ589630:HRZ589971 IBV589630:IBV589971 ILR589630:ILR589971 IVN589630:IVN589971 JFJ589630:JFJ589971 JPF589630:JPF589971 JZB589630:JZB589971 KIX589630:KIX589971 KST589630:KST589971 LCP589630:LCP589971 LML589630:LML589971 LWH589630:LWH589971 MGD589630:MGD589971 MPZ589630:MPZ589971 MZV589630:MZV589971 NJR589630:NJR589971 NTN589630:NTN589971 ODJ589630:ODJ589971 ONF589630:ONF589971 OXB589630:OXB589971 PGX589630:PGX589971 PQT589630:PQT589971 QAP589630:QAP589971 QKL589630:QKL589971 QUH589630:QUH589971 RED589630:RED589971 RNZ589630:RNZ589971 RXV589630:RXV589971 SHR589630:SHR589971 SRN589630:SRN589971 TBJ589630:TBJ589971 TLF589630:TLF589971 TVB589630:TVB589971 UEX589630:UEX589971 UOT589630:UOT589971 UYP589630:UYP589971 VIL589630:VIL589971 VSH589630:VSH589971 WCD589630:WCD589971 WLZ589630:WLZ589971 WVV589630:WVV589971 M655166:M655507 JJ655166:JJ655507 TF655166:TF655507 ADB655166:ADB655507 AMX655166:AMX655507 AWT655166:AWT655507 BGP655166:BGP655507 BQL655166:BQL655507 CAH655166:CAH655507 CKD655166:CKD655507 CTZ655166:CTZ655507 DDV655166:DDV655507 DNR655166:DNR655507 DXN655166:DXN655507 EHJ655166:EHJ655507 ERF655166:ERF655507 FBB655166:FBB655507 FKX655166:FKX655507 FUT655166:FUT655507 GEP655166:GEP655507 GOL655166:GOL655507 GYH655166:GYH655507 HID655166:HID655507 HRZ655166:HRZ655507 IBV655166:IBV655507 ILR655166:ILR655507 IVN655166:IVN655507 JFJ655166:JFJ655507 JPF655166:JPF655507 JZB655166:JZB655507 KIX655166:KIX655507 KST655166:KST655507 LCP655166:LCP655507 LML655166:LML655507 LWH655166:LWH655507 MGD655166:MGD655507 MPZ655166:MPZ655507 MZV655166:MZV655507 NJR655166:NJR655507 NTN655166:NTN655507 ODJ655166:ODJ655507 ONF655166:ONF655507 OXB655166:OXB655507 PGX655166:PGX655507 PQT655166:PQT655507 QAP655166:QAP655507 QKL655166:QKL655507 QUH655166:QUH655507 RED655166:RED655507 RNZ655166:RNZ655507 RXV655166:RXV655507 SHR655166:SHR655507 SRN655166:SRN655507 TBJ655166:TBJ655507 TLF655166:TLF655507 TVB655166:TVB655507 UEX655166:UEX655507 UOT655166:UOT655507 UYP655166:UYP655507 VIL655166:VIL655507 VSH655166:VSH655507 WCD655166:WCD655507 WLZ655166:WLZ655507 WVV655166:WVV655507 M720702:M721043 JJ720702:JJ721043 TF720702:TF721043 ADB720702:ADB721043 AMX720702:AMX721043 AWT720702:AWT721043 BGP720702:BGP721043 BQL720702:BQL721043 CAH720702:CAH721043 CKD720702:CKD721043 CTZ720702:CTZ721043 DDV720702:DDV721043 DNR720702:DNR721043 DXN720702:DXN721043 EHJ720702:EHJ721043 ERF720702:ERF721043 FBB720702:FBB721043 FKX720702:FKX721043 FUT720702:FUT721043 GEP720702:GEP721043 GOL720702:GOL721043 GYH720702:GYH721043 HID720702:HID721043 HRZ720702:HRZ721043 IBV720702:IBV721043 ILR720702:ILR721043 IVN720702:IVN721043 JFJ720702:JFJ721043 JPF720702:JPF721043 JZB720702:JZB721043 KIX720702:KIX721043 KST720702:KST721043 LCP720702:LCP721043 LML720702:LML721043 LWH720702:LWH721043 MGD720702:MGD721043 MPZ720702:MPZ721043 MZV720702:MZV721043 NJR720702:NJR721043 NTN720702:NTN721043 ODJ720702:ODJ721043 ONF720702:ONF721043 OXB720702:OXB721043 PGX720702:PGX721043 PQT720702:PQT721043 QAP720702:QAP721043 QKL720702:QKL721043 QUH720702:QUH721043 RED720702:RED721043 RNZ720702:RNZ721043 RXV720702:RXV721043 SHR720702:SHR721043 SRN720702:SRN721043 TBJ720702:TBJ721043 TLF720702:TLF721043 TVB720702:TVB721043 UEX720702:UEX721043 UOT720702:UOT721043 UYP720702:UYP721043 VIL720702:VIL721043 VSH720702:VSH721043 WCD720702:WCD721043 WLZ720702:WLZ721043 WVV720702:WVV721043 M786238:M786579 JJ786238:JJ786579 TF786238:TF786579 ADB786238:ADB786579 AMX786238:AMX786579 AWT786238:AWT786579 BGP786238:BGP786579 BQL786238:BQL786579 CAH786238:CAH786579 CKD786238:CKD786579 CTZ786238:CTZ786579 DDV786238:DDV786579 DNR786238:DNR786579 DXN786238:DXN786579 EHJ786238:EHJ786579 ERF786238:ERF786579 FBB786238:FBB786579 FKX786238:FKX786579 FUT786238:FUT786579 GEP786238:GEP786579 GOL786238:GOL786579 GYH786238:GYH786579 HID786238:HID786579 HRZ786238:HRZ786579 IBV786238:IBV786579 ILR786238:ILR786579 IVN786238:IVN786579 JFJ786238:JFJ786579 JPF786238:JPF786579 JZB786238:JZB786579 KIX786238:KIX786579 KST786238:KST786579 LCP786238:LCP786579 LML786238:LML786579 LWH786238:LWH786579 MGD786238:MGD786579 MPZ786238:MPZ786579 MZV786238:MZV786579 NJR786238:NJR786579 NTN786238:NTN786579 ODJ786238:ODJ786579 ONF786238:ONF786579 OXB786238:OXB786579 PGX786238:PGX786579 PQT786238:PQT786579 QAP786238:QAP786579 QKL786238:QKL786579 QUH786238:QUH786579 RED786238:RED786579 RNZ786238:RNZ786579 RXV786238:RXV786579 SHR786238:SHR786579 SRN786238:SRN786579 TBJ786238:TBJ786579 TLF786238:TLF786579 TVB786238:TVB786579 UEX786238:UEX786579 UOT786238:UOT786579 UYP786238:UYP786579 VIL786238:VIL786579 VSH786238:VSH786579 WCD786238:WCD786579 WLZ786238:WLZ786579 WVV786238:WVV786579 M851774:M852115 JJ851774:JJ852115 TF851774:TF852115 ADB851774:ADB852115 AMX851774:AMX852115 AWT851774:AWT852115 BGP851774:BGP852115 BQL851774:BQL852115 CAH851774:CAH852115 CKD851774:CKD852115 CTZ851774:CTZ852115 DDV851774:DDV852115 DNR851774:DNR852115 DXN851774:DXN852115 EHJ851774:EHJ852115 ERF851774:ERF852115 FBB851774:FBB852115 FKX851774:FKX852115 FUT851774:FUT852115 GEP851774:GEP852115 GOL851774:GOL852115 GYH851774:GYH852115 HID851774:HID852115 HRZ851774:HRZ852115 IBV851774:IBV852115 ILR851774:ILR852115 IVN851774:IVN852115 JFJ851774:JFJ852115 JPF851774:JPF852115 JZB851774:JZB852115 KIX851774:KIX852115 KST851774:KST852115 LCP851774:LCP852115 LML851774:LML852115 LWH851774:LWH852115 MGD851774:MGD852115 MPZ851774:MPZ852115 MZV851774:MZV852115 NJR851774:NJR852115 NTN851774:NTN852115 ODJ851774:ODJ852115 ONF851774:ONF852115 OXB851774:OXB852115 PGX851774:PGX852115 PQT851774:PQT852115 QAP851774:QAP852115 QKL851774:QKL852115 QUH851774:QUH852115 RED851774:RED852115 RNZ851774:RNZ852115 RXV851774:RXV852115 SHR851774:SHR852115 SRN851774:SRN852115 TBJ851774:TBJ852115 TLF851774:TLF852115 TVB851774:TVB852115 UEX851774:UEX852115 UOT851774:UOT852115 UYP851774:UYP852115 VIL851774:VIL852115 VSH851774:VSH852115 WCD851774:WCD852115 WLZ851774:WLZ852115 WVV851774:WVV852115 M917310:M917651 JJ917310:JJ917651 TF917310:TF917651 ADB917310:ADB917651 AMX917310:AMX917651 AWT917310:AWT917651 BGP917310:BGP917651 BQL917310:BQL917651 CAH917310:CAH917651 CKD917310:CKD917651 CTZ917310:CTZ917651 DDV917310:DDV917651 DNR917310:DNR917651 DXN917310:DXN917651 EHJ917310:EHJ917651 ERF917310:ERF917651 FBB917310:FBB917651 FKX917310:FKX917651 FUT917310:FUT917651 GEP917310:GEP917651 GOL917310:GOL917651 GYH917310:GYH917651 HID917310:HID917651 HRZ917310:HRZ917651 IBV917310:IBV917651 ILR917310:ILR917651 IVN917310:IVN917651 JFJ917310:JFJ917651 JPF917310:JPF917651 JZB917310:JZB917651 KIX917310:KIX917651 KST917310:KST917651 LCP917310:LCP917651 LML917310:LML917651 LWH917310:LWH917651 MGD917310:MGD917651 MPZ917310:MPZ917651 MZV917310:MZV917651 NJR917310:NJR917651 NTN917310:NTN917651 ODJ917310:ODJ917651 ONF917310:ONF917651 OXB917310:OXB917651 PGX917310:PGX917651 PQT917310:PQT917651 QAP917310:QAP917651 QKL917310:QKL917651 QUH917310:QUH917651 RED917310:RED917651 RNZ917310:RNZ917651 RXV917310:RXV917651 SHR917310:SHR917651 SRN917310:SRN917651 TBJ917310:TBJ917651 TLF917310:TLF917651 TVB917310:TVB917651 UEX917310:UEX917651 UOT917310:UOT917651 UYP917310:UYP917651 VIL917310:VIL917651 VSH917310:VSH917651 WCD917310:WCD917651 WLZ917310:WLZ917651 WVV917310:WVV917651 M982846:M983187 JJ982846:JJ983187 TF982846:TF983187 ADB982846:ADB983187 AMX982846:AMX983187 AWT982846:AWT983187 BGP982846:BGP983187 BQL982846:BQL983187 CAH982846:CAH983187 CKD982846:CKD983187 CTZ982846:CTZ983187 DDV982846:DDV983187 DNR982846:DNR983187 DXN982846:DXN983187 EHJ982846:EHJ983187 ERF982846:ERF983187 FBB982846:FBB983187 FKX982846:FKX983187 FUT982846:FUT983187 GEP982846:GEP983187 GOL982846:GOL983187 GYH982846:GYH983187 HID982846:HID983187 HRZ982846:HRZ983187 IBV982846:IBV983187 ILR982846:ILR983187 IVN982846:IVN983187 JFJ982846:JFJ983187 JPF982846:JPF983187 JZB982846:JZB983187 KIX982846:KIX983187 KST982846:KST983187 LCP982846:LCP983187 LML982846:LML983187 LWH982846:LWH983187 MGD982846:MGD983187 MPZ982846:MPZ983187 MZV982846:MZV983187 NJR982846:NJR983187 NTN982846:NTN983187 ODJ982846:ODJ983187 ONF982846:ONF983187 OXB982846:OXB983187 PGX982846:PGX983187 PQT982846:PQT983187 QAP982846:QAP983187 QKL982846:QKL983187 QUH982846:QUH983187 RED982846:RED983187 RNZ982846:RNZ983187 RXV982846:RXV983187 SHR982846:SHR983187 SRN982846:SRN983187 TBJ982846:TBJ983187 TLF982846:TLF983187 TVB982846:TVB983187 UEX982846:UEX983187 UOT982846:UOT983187 UYP982846:UYP983187 VIL982846:VIL983187 VSH982846:VSH983187 WCD982846:WCD983187 JJ7:JJ149" xr:uid="{00000000-0002-0000-0200-000001000000}">
      <formula1>20000</formula1>
    </dataValidation>
    <dataValidation type="whole" allowBlank="1" showInputMessage="1" showErrorMessage="1" prompt="Inserire solo i giorni di assenza fatturati/da fatturare" sqref="WVS982846:WVS983187 TC7:TC149 ACY7:ACY149 AMU7:AMU149 AWQ7:AWQ149 BGM7:BGM149 BQI7:BQI149 CAE7:CAE149 CKA7:CKA149 CTW7:CTW149 DDS7:DDS149 DNO7:DNO149 DXK7:DXK149 EHG7:EHG149 ERC7:ERC149 FAY7:FAY149 FKU7:FKU149 FUQ7:FUQ149 GEM7:GEM149 GOI7:GOI149 GYE7:GYE149 HIA7:HIA149 HRW7:HRW149 IBS7:IBS149 ILO7:ILO149 IVK7:IVK149 JFG7:JFG149 JPC7:JPC149 JYY7:JYY149 KIU7:KIU149 KSQ7:KSQ149 LCM7:LCM149 LMI7:LMI149 LWE7:LWE149 MGA7:MGA149 MPW7:MPW149 MZS7:MZS149 NJO7:NJO149 NTK7:NTK149 ODG7:ODG149 ONC7:ONC149 OWY7:OWY149 PGU7:PGU149 PQQ7:PQQ149 QAM7:QAM149 QKI7:QKI149 QUE7:QUE149 REA7:REA149 RNW7:RNW149 RXS7:RXS149 SHO7:SHO149 SRK7:SRK149 TBG7:TBG149 TLC7:TLC149 TUY7:TUY149 UEU7:UEU149 UOQ7:UOQ149 UYM7:UYM149 VII7:VII149 VSE7:VSE149 WCA7:WCA149 WLW7:WLW149 WVS7:WVS149 JG7:JG149 I65342:I65683 JG65342:JG65683 TC65342:TC65683 ACY65342:ACY65683 AMU65342:AMU65683 AWQ65342:AWQ65683 BGM65342:BGM65683 BQI65342:BQI65683 CAE65342:CAE65683 CKA65342:CKA65683 CTW65342:CTW65683 DDS65342:DDS65683 DNO65342:DNO65683 DXK65342:DXK65683 EHG65342:EHG65683 ERC65342:ERC65683 FAY65342:FAY65683 FKU65342:FKU65683 FUQ65342:FUQ65683 GEM65342:GEM65683 GOI65342:GOI65683 GYE65342:GYE65683 HIA65342:HIA65683 HRW65342:HRW65683 IBS65342:IBS65683 ILO65342:ILO65683 IVK65342:IVK65683 JFG65342:JFG65683 JPC65342:JPC65683 JYY65342:JYY65683 KIU65342:KIU65683 KSQ65342:KSQ65683 LCM65342:LCM65683 LMI65342:LMI65683 LWE65342:LWE65683 MGA65342:MGA65683 MPW65342:MPW65683 MZS65342:MZS65683 NJO65342:NJO65683 NTK65342:NTK65683 ODG65342:ODG65683 ONC65342:ONC65683 OWY65342:OWY65683 PGU65342:PGU65683 PQQ65342:PQQ65683 QAM65342:QAM65683 QKI65342:QKI65683 QUE65342:QUE65683 REA65342:REA65683 RNW65342:RNW65683 RXS65342:RXS65683 SHO65342:SHO65683 SRK65342:SRK65683 TBG65342:TBG65683 TLC65342:TLC65683 TUY65342:TUY65683 UEU65342:UEU65683 UOQ65342:UOQ65683 UYM65342:UYM65683 VII65342:VII65683 VSE65342:VSE65683 WCA65342:WCA65683 WLW65342:WLW65683 WVS65342:WVS65683 I130878:I131219 JG130878:JG131219 TC130878:TC131219 ACY130878:ACY131219 AMU130878:AMU131219 AWQ130878:AWQ131219 BGM130878:BGM131219 BQI130878:BQI131219 CAE130878:CAE131219 CKA130878:CKA131219 CTW130878:CTW131219 DDS130878:DDS131219 DNO130878:DNO131219 DXK130878:DXK131219 EHG130878:EHG131219 ERC130878:ERC131219 FAY130878:FAY131219 FKU130878:FKU131219 FUQ130878:FUQ131219 GEM130878:GEM131219 GOI130878:GOI131219 GYE130878:GYE131219 HIA130878:HIA131219 HRW130878:HRW131219 IBS130878:IBS131219 ILO130878:ILO131219 IVK130878:IVK131219 JFG130878:JFG131219 JPC130878:JPC131219 JYY130878:JYY131219 KIU130878:KIU131219 KSQ130878:KSQ131219 LCM130878:LCM131219 LMI130878:LMI131219 LWE130878:LWE131219 MGA130878:MGA131219 MPW130878:MPW131219 MZS130878:MZS131219 NJO130878:NJO131219 NTK130878:NTK131219 ODG130878:ODG131219 ONC130878:ONC131219 OWY130878:OWY131219 PGU130878:PGU131219 PQQ130878:PQQ131219 QAM130878:QAM131219 QKI130878:QKI131219 QUE130878:QUE131219 REA130878:REA131219 RNW130878:RNW131219 RXS130878:RXS131219 SHO130878:SHO131219 SRK130878:SRK131219 TBG130878:TBG131219 TLC130878:TLC131219 TUY130878:TUY131219 UEU130878:UEU131219 UOQ130878:UOQ131219 UYM130878:UYM131219 VII130878:VII131219 VSE130878:VSE131219 WCA130878:WCA131219 WLW130878:WLW131219 WVS130878:WVS131219 I196414:I196755 JG196414:JG196755 TC196414:TC196755 ACY196414:ACY196755 AMU196414:AMU196755 AWQ196414:AWQ196755 BGM196414:BGM196755 BQI196414:BQI196755 CAE196414:CAE196755 CKA196414:CKA196755 CTW196414:CTW196755 DDS196414:DDS196755 DNO196414:DNO196755 DXK196414:DXK196755 EHG196414:EHG196755 ERC196414:ERC196755 FAY196414:FAY196755 FKU196414:FKU196755 FUQ196414:FUQ196755 GEM196414:GEM196755 GOI196414:GOI196755 GYE196414:GYE196755 HIA196414:HIA196755 HRW196414:HRW196755 IBS196414:IBS196755 ILO196414:ILO196755 IVK196414:IVK196755 JFG196414:JFG196755 JPC196414:JPC196755 JYY196414:JYY196755 KIU196414:KIU196755 KSQ196414:KSQ196755 LCM196414:LCM196755 LMI196414:LMI196755 LWE196414:LWE196755 MGA196414:MGA196755 MPW196414:MPW196755 MZS196414:MZS196755 NJO196414:NJO196755 NTK196414:NTK196755 ODG196414:ODG196755 ONC196414:ONC196755 OWY196414:OWY196755 PGU196414:PGU196755 PQQ196414:PQQ196755 QAM196414:QAM196755 QKI196414:QKI196755 QUE196414:QUE196755 REA196414:REA196755 RNW196414:RNW196755 RXS196414:RXS196755 SHO196414:SHO196755 SRK196414:SRK196755 TBG196414:TBG196755 TLC196414:TLC196755 TUY196414:TUY196755 UEU196414:UEU196755 UOQ196414:UOQ196755 UYM196414:UYM196755 VII196414:VII196755 VSE196414:VSE196755 WCA196414:WCA196755 WLW196414:WLW196755 WVS196414:WVS196755 I261950:I262291 JG261950:JG262291 TC261950:TC262291 ACY261950:ACY262291 AMU261950:AMU262291 AWQ261950:AWQ262291 BGM261950:BGM262291 BQI261950:BQI262291 CAE261950:CAE262291 CKA261950:CKA262291 CTW261950:CTW262291 DDS261950:DDS262291 DNO261950:DNO262291 DXK261950:DXK262291 EHG261950:EHG262291 ERC261950:ERC262291 FAY261950:FAY262291 FKU261950:FKU262291 FUQ261950:FUQ262291 GEM261950:GEM262291 GOI261950:GOI262291 GYE261950:GYE262291 HIA261950:HIA262291 HRW261950:HRW262291 IBS261950:IBS262291 ILO261950:ILO262291 IVK261950:IVK262291 JFG261950:JFG262291 JPC261950:JPC262291 JYY261950:JYY262291 KIU261950:KIU262291 KSQ261950:KSQ262291 LCM261950:LCM262291 LMI261950:LMI262291 LWE261950:LWE262291 MGA261950:MGA262291 MPW261950:MPW262291 MZS261950:MZS262291 NJO261950:NJO262291 NTK261950:NTK262291 ODG261950:ODG262291 ONC261950:ONC262291 OWY261950:OWY262291 PGU261950:PGU262291 PQQ261950:PQQ262291 QAM261950:QAM262291 QKI261950:QKI262291 QUE261950:QUE262291 REA261950:REA262291 RNW261950:RNW262291 RXS261950:RXS262291 SHO261950:SHO262291 SRK261950:SRK262291 TBG261950:TBG262291 TLC261950:TLC262291 TUY261950:TUY262291 UEU261950:UEU262291 UOQ261950:UOQ262291 UYM261950:UYM262291 VII261950:VII262291 VSE261950:VSE262291 WCA261950:WCA262291 WLW261950:WLW262291 WVS261950:WVS262291 I327486:I327827 JG327486:JG327827 TC327486:TC327827 ACY327486:ACY327827 AMU327486:AMU327827 AWQ327486:AWQ327827 BGM327486:BGM327827 BQI327486:BQI327827 CAE327486:CAE327827 CKA327486:CKA327827 CTW327486:CTW327827 DDS327486:DDS327827 DNO327486:DNO327827 DXK327486:DXK327827 EHG327486:EHG327827 ERC327486:ERC327827 FAY327486:FAY327827 FKU327486:FKU327827 FUQ327486:FUQ327827 GEM327486:GEM327827 GOI327486:GOI327827 GYE327486:GYE327827 HIA327486:HIA327827 HRW327486:HRW327827 IBS327486:IBS327827 ILO327486:ILO327827 IVK327486:IVK327827 JFG327486:JFG327827 JPC327486:JPC327827 JYY327486:JYY327827 KIU327486:KIU327827 KSQ327486:KSQ327827 LCM327486:LCM327827 LMI327486:LMI327827 LWE327486:LWE327827 MGA327486:MGA327827 MPW327486:MPW327827 MZS327486:MZS327827 NJO327486:NJO327827 NTK327486:NTK327827 ODG327486:ODG327827 ONC327486:ONC327827 OWY327486:OWY327827 PGU327486:PGU327827 PQQ327486:PQQ327827 QAM327486:QAM327827 QKI327486:QKI327827 QUE327486:QUE327827 REA327486:REA327827 RNW327486:RNW327827 RXS327486:RXS327827 SHO327486:SHO327827 SRK327486:SRK327827 TBG327486:TBG327827 TLC327486:TLC327827 TUY327486:TUY327827 UEU327486:UEU327827 UOQ327486:UOQ327827 UYM327486:UYM327827 VII327486:VII327827 VSE327486:VSE327827 WCA327486:WCA327827 WLW327486:WLW327827 WVS327486:WVS327827 I393022:I393363 JG393022:JG393363 TC393022:TC393363 ACY393022:ACY393363 AMU393022:AMU393363 AWQ393022:AWQ393363 BGM393022:BGM393363 BQI393022:BQI393363 CAE393022:CAE393363 CKA393022:CKA393363 CTW393022:CTW393363 DDS393022:DDS393363 DNO393022:DNO393363 DXK393022:DXK393363 EHG393022:EHG393363 ERC393022:ERC393363 FAY393022:FAY393363 FKU393022:FKU393363 FUQ393022:FUQ393363 GEM393022:GEM393363 GOI393022:GOI393363 GYE393022:GYE393363 HIA393022:HIA393363 HRW393022:HRW393363 IBS393022:IBS393363 ILO393022:ILO393363 IVK393022:IVK393363 JFG393022:JFG393363 JPC393022:JPC393363 JYY393022:JYY393363 KIU393022:KIU393363 KSQ393022:KSQ393363 LCM393022:LCM393363 LMI393022:LMI393363 LWE393022:LWE393363 MGA393022:MGA393363 MPW393022:MPW393363 MZS393022:MZS393363 NJO393022:NJO393363 NTK393022:NTK393363 ODG393022:ODG393363 ONC393022:ONC393363 OWY393022:OWY393363 PGU393022:PGU393363 PQQ393022:PQQ393363 QAM393022:QAM393363 QKI393022:QKI393363 QUE393022:QUE393363 REA393022:REA393363 RNW393022:RNW393363 RXS393022:RXS393363 SHO393022:SHO393363 SRK393022:SRK393363 TBG393022:TBG393363 TLC393022:TLC393363 TUY393022:TUY393363 UEU393022:UEU393363 UOQ393022:UOQ393363 UYM393022:UYM393363 VII393022:VII393363 VSE393022:VSE393363 WCA393022:WCA393363 WLW393022:WLW393363 WVS393022:WVS393363 I458558:I458899 JG458558:JG458899 TC458558:TC458899 ACY458558:ACY458899 AMU458558:AMU458899 AWQ458558:AWQ458899 BGM458558:BGM458899 BQI458558:BQI458899 CAE458558:CAE458899 CKA458558:CKA458899 CTW458558:CTW458899 DDS458558:DDS458899 DNO458558:DNO458899 DXK458558:DXK458899 EHG458558:EHG458899 ERC458558:ERC458899 FAY458558:FAY458899 FKU458558:FKU458899 FUQ458558:FUQ458899 GEM458558:GEM458899 GOI458558:GOI458899 GYE458558:GYE458899 HIA458558:HIA458899 HRW458558:HRW458899 IBS458558:IBS458899 ILO458558:ILO458899 IVK458558:IVK458899 JFG458558:JFG458899 JPC458558:JPC458899 JYY458558:JYY458899 KIU458558:KIU458899 KSQ458558:KSQ458899 LCM458558:LCM458899 LMI458558:LMI458899 LWE458558:LWE458899 MGA458558:MGA458899 MPW458558:MPW458899 MZS458558:MZS458899 NJO458558:NJO458899 NTK458558:NTK458899 ODG458558:ODG458899 ONC458558:ONC458899 OWY458558:OWY458899 PGU458558:PGU458899 PQQ458558:PQQ458899 QAM458558:QAM458899 QKI458558:QKI458899 QUE458558:QUE458899 REA458558:REA458899 RNW458558:RNW458899 RXS458558:RXS458899 SHO458558:SHO458899 SRK458558:SRK458899 TBG458558:TBG458899 TLC458558:TLC458899 TUY458558:TUY458899 UEU458558:UEU458899 UOQ458558:UOQ458899 UYM458558:UYM458899 VII458558:VII458899 VSE458558:VSE458899 WCA458558:WCA458899 WLW458558:WLW458899 WVS458558:WVS458899 I524094:I524435 JG524094:JG524435 TC524094:TC524435 ACY524094:ACY524435 AMU524094:AMU524435 AWQ524094:AWQ524435 BGM524094:BGM524435 BQI524094:BQI524435 CAE524094:CAE524435 CKA524094:CKA524435 CTW524094:CTW524435 DDS524094:DDS524435 DNO524094:DNO524435 DXK524094:DXK524435 EHG524094:EHG524435 ERC524094:ERC524435 FAY524094:FAY524435 FKU524094:FKU524435 FUQ524094:FUQ524435 GEM524094:GEM524435 GOI524094:GOI524435 GYE524094:GYE524435 HIA524094:HIA524435 HRW524094:HRW524435 IBS524094:IBS524435 ILO524094:ILO524435 IVK524094:IVK524435 JFG524094:JFG524435 JPC524094:JPC524435 JYY524094:JYY524435 KIU524094:KIU524435 KSQ524094:KSQ524435 LCM524094:LCM524435 LMI524094:LMI524435 LWE524094:LWE524435 MGA524094:MGA524435 MPW524094:MPW524435 MZS524094:MZS524435 NJO524094:NJO524435 NTK524094:NTK524435 ODG524094:ODG524435 ONC524094:ONC524435 OWY524094:OWY524435 PGU524094:PGU524435 PQQ524094:PQQ524435 QAM524094:QAM524435 QKI524094:QKI524435 QUE524094:QUE524435 REA524094:REA524435 RNW524094:RNW524435 RXS524094:RXS524435 SHO524094:SHO524435 SRK524094:SRK524435 TBG524094:TBG524435 TLC524094:TLC524435 TUY524094:TUY524435 UEU524094:UEU524435 UOQ524094:UOQ524435 UYM524094:UYM524435 VII524094:VII524435 VSE524094:VSE524435 WCA524094:WCA524435 WLW524094:WLW524435 WVS524094:WVS524435 I589630:I589971 JG589630:JG589971 TC589630:TC589971 ACY589630:ACY589971 AMU589630:AMU589971 AWQ589630:AWQ589971 BGM589630:BGM589971 BQI589630:BQI589971 CAE589630:CAE589971 CKA589630:CKA589971 CTW589630:CTW589971 DDS589630:DDS589971 DNO589630:DNO589971 DXK589630:DXK589971 EHG589630:EHG589971 ERC589630:ERC589971 FAY589630:FAY589971 FKU589630:FKU589971 FUQ589630:FUQ589971 GEM589630:GEM589971 GOI589630:GOI589971 GYE589630:GYE589971 HIA589630:HIA589971 HRW589630:HRW589971 IBS589630:IBS589971 ILO589630:ILO589971 IVK589630:IVK589971 JFG589630:JFG589971 JPC589630:JPC589971 JYY589630:JYY589971 KIU589630:KIU589971 KSQ589630:KSQ589971 LCM589630:LCM589971 LMI589630:LMI589971 LWE589630:LWE589971 MGA589630:MGA589971 MPW589630:MPW589971 MZS589630:MZS589971 NJO589630:NJO589971 NTK589630:NTK589971 ODG589630:ODG589971 ONC589630:ONC589971 OWY589630:OWY589971 PGU589630:PGU589971 PQQ589630:PQQ589971 QAM589630:QAM589971 QKI589630:QKI589971 QUE589630:QUE589971 REA589630:REA589971 RNW589630:RNW589971 RXS589630:RXS589971 SHO589630:SHO589971 SRK589630:SRK589971 TBG589630:TBG589971 TLC589630:TLC589971 TUY589630:TUY589971 UEU589630:UEU589971 UOQ589630:UOQ589971 UYM589630:UYM589971 VII589630:VII589971 VSE589630:VSE589971 WCA589630:WCA589971 WLW589630:WLW589971 WVS589630:WVS589971 I655166:I655507 JG655166:JG655507 TC655166:TC655507 ACY655166:ACY655507 AMU655166:AMU655507 AWQ655166:AWQ655507 BGM655166:BGM655507 BQI655166:BQI655507 CAE655166:CAE655507 CKA655166:CKA655507 CTW655166:CTW655507 DDS655166:DDS655507 DNO655166:DNO655507 DXK655166:DXK655507 EHG655166:EHG655507 ERC655166:ERC655507 FAY655166:FAY655507 FKU655166:FKU655507 FUQ655166:FUQ655507 GEM655166:GEM655507 GOI655166:GOI655507 GYE655166:GYE655507 HIA655166:HIA655507 HRW655166:HRW655507 IBS655166:IBS655507 ILO655166:ILO655507 IVK655166:IVK655507 JFG655166:JFG655507 JPC655166:JPC655507 JYY655166:JYY655507 KIU655166:KIU655507 KSQ655166:KSQ655507 LCM655166:LCM655507 LMI655166:LMI655507 LWE655166:LWE655507 MGA655166:MGA655507 MPW655166:MPW655507 MZS655166:MZS655507 NJO655166:NJO655507 NTK655166:NTK655507 ODG655166:ODG655507 ONC655166:ONC655507 OWY655166:OWY655507 PGU655166:PGU655507 PQQ655166:PQQ655507 QAM655166:QAM655507 QKI655166:QKI655507 QUE655166:QUE655507 REA655166:REA655507 RNW655166:RNW655507 RXS655166:RXS655507 SHO655166:SHO655507 SRK655166:SRK655507 TBG655166:TBG655507 TLC655166:TLC655507 TUY655166:TUY655507 UEU655166:UEU655507 UOQ655166:UOQ655507 UYM655166:UYM655507 VII655166:VII655507 VSE655166:VSE655507 WCA655166:WCA655507 WLW655166:WLW655507 WVS655166:WVS655507 I720702:I721043 JG720702:JG721043 TC720702:TC721043 ACY720702:ACY721043 AMU720702:AMU721043 AWQ720702:AWQ721043 BGM720702:BGM721043 BQI720702:BQI721043 CAE720702:CAE721043 CKA720702:CKA721043 CTW720702:CTW721043 DDS720702:DDS721043 DNO720702:DNO721043 DXK720702:DXK721043 EHG720702:EHG721043 ERC720702:ERC721043 FAY720702:FAY721043 FKU720702:FKU721043 FUQ720702:FUQ721043 GEM720702:GEM721043 GOI720702:GOI721043 GYE720702:GYE721043 HIA720702:HIA721043 HRW720702:HRW721043 IBS720702:IBS721043 ILO720702:ILO721043 IVK720702:IVK721043 JFG720702:JFG721043 JPC720702:JPC721043 JYY720702:JYY721043 KIU720702:KIU721043 KSQ720702:KSQ721043 LCM720702:LCM721043 LMI720702:LMI721043 LWE720702:LWE721043 MGA720702:MGA721043 MPW720702:MPW721043 MZS720702:MZS721043 NJO720702:NJO721043 NTK720702:NTK721043 ODG720702:ODG721043 ONC720702:ONC721043 OWY720702:OWY721043 PGU720702:PGU721043 PQQ720702:PQQ721043 QAM720702:QAM721043 QKI720702:QKI721043 QUE720702:QUE721043 REA720702:REA721043 RNW720702:RNW721043 RXS720702:RXS721043 SHO720702:SHO721043 SRK720702:SRK721043 TBG720702:TBG721043 TLC720702:TLC721043 TUY720702:TUY721043 UEU720702:UEU721043 UOQ720702:UOQ721043 UYM720702:UYM721043 VII720702:VII721043 VSE720702:VSE721043 WCA720702:WCA721043 WLW720702:WLW721043 WVS720702:WVS721043 I786238:I786579 JG786238:JG786579 TC786238:TC786579 ACY786238:ACY786579 AMU786238:AMU786579 AWQ786238:AWQ786579 BGM786238:BGM786579 BQI786238:BQI786579 CAE786238:CAE786579 CKA786238:CKA786579 CTW786238:CTW786579 DDS786238:DDS786579 DNO786238:DNO786579 DXK786238:DXK786579 EHG786238:EHG786579 ERC786238:ERC786579 FAY786238:FAY786579 FKU786238:FKU786579 FUQ786238:FUQ786579 GEM786238:GEM786579 GOI786238:GOI786579 GYE786238:GYE786579 HIA786238:HIA786579 HRW786238:HRW786579 IBS786238:IBS786579 ILO786238:ILO786579 IVK786238:IVK786579 JFG786238:JFG786579 JPC786238:JPC786579 JYY786238:JYY786579 KIU786238:KIU786579 KSQ786238:KSQ786579 LCM786238:LCM786579 LMI786238:LMI786579 LWE786238:LWE786579 MGA786238:MGA786579 MPW786238:MPW786579 MZS786238:MZS786579 NJO786238:NJO786579 NTK786238:NTK786579 ODG786238:ODG786579 ONC786238:ONC786579 OWY786238:OWY786579 PGU786238:PGU786579 PQQ786238:PQQ786579 QAM786238:QAM786579 QKI786238:QKI786579 QUE786238:QUE786579 REA786238:REA786579 RNW786238:RNW786579 RXS786238:RXS786579 SHO786238:SHO786579 SRK786238:SRK786579 TBG786238:TBG786579 TLC786238:TLC786579 TUY786238:TUY786579 UEU786238:UEU786579 UOQ786238:UOQ786579 UYM786238:UYM786579 VII786238:VII786579 VSE786238:VSE786579 WCA786238:WCA786579 WLW786238:WLW786579 WVS786238:WVS786579 I851774:I852115 JG851774:JG852115 TC851774:TC852115 ACY851774:ACY852115 AMU851774:AMU852115 AWQ851774:AWQ852115 BGM851774:BGM852115 BQI851774:BQI852115 CAE851774:CAE852115 CKA851774:CKA852115 CTW851774:CTW852115 DDS851774:DDS852115 DNO851774:DNO852115 DXK851774:DXK852115 EHG851774:EHG852115 ERC851774:ERC852115 FAY851774:FAY852115 FKU851774:FKU852115 FUQ851774:FUQ852115 GEM851774:GEM852115 GOI851774:GOI852115 GYE851774:GYE852115 HIA851774:HIA852115 HRW851774:HRW852115 IBS851774:IBS852115 ILO851774:ILO852115 IVK851774:IVK852115 JFG851774:JFG852115 JPC851774:JPC852115 JYY851774:JYY852115 KIU851774:KIU852115 KSQ851774:KSQ852115 LCM851774:LCM852115 LMI851774:LMI852115 LWE851774:LWE852115 MGA851774:MGA852115 MPW851774:MPW852115 MZS851774:MZS852115 NJO851774:NJO852115 NTK851774:NTK852115 ODG851774:ODG852115 ONC851774:ONC852115 OWY851774:OWY852115 PGU851774:PGU852115 PQQ851774:PQQ852115 QAM851774:QAM852115 QKI851774:QKI852115 QUE851774:QUE852115 REA851774:REA852115 RNW851774:RNW852115 RXS851774:RXS852115 SHO851774:SHO852115 SRK851774:SRK852115 TBG851774:TBG852115 TLC851774:TLC852115 TUY851774:TUY852115 UEU851774:UEU852115 UOQ851774:UOQ852115 UYM851774:UYM852115 VII851774:VII852115 VSE851774:VSE852115 WCA851774:WCA852115 WLW851774:WLW852115 WVS851774:WVS852115 I917310:I917651 JG917310:JG917651 TC917310:TC917651 ACY917310:ACY917651 AMU917310:AMU917651 AWQ917310:AWQ917651 BGM917310:BGM917651 BQI917310:BQI917651 CAE917310:CAE917651 CKA917310:CKA917651 CTW917310:CTW917651 DDS917310:DDS917651 DNO917310:DNO917651 DXK917310:DXK917651 EHG917310:EHG917651 ERC917310:ERC917651 FAY917310:FAY917651 FKU917310:FKU917651 FUQ917310:FUQ917651 GEM917310:GEM917651 GOI917310:GOI917651 GYE917310:GYE917651 HIA917310:HIA917651 HRW917310:HRW917651 IBS917310:IBS917651 ILO917310:ILO917651 IVK917310:IVK917651 JFG917310:JFG917651 JPC917310:JPC917651 JYY917310:JYY917651 KIU917310:KIU917651 KSQ917310:KSQ917651 LCM917310:LCM917651 LMI917310:LMI917651 LWE917310:LWE917651 MGA917310:MGA917651 MPW917310:MPW917651 MZS917310:MZS917651 NJO917310:NJO917651 NTK917310:NTK917651 ODG917310:ODG917651 ONC917310:ONC917651 OWY917310:OWY917651 PGU917310:PGU917651 PQQ917310:PQQ917651 QAM917310:QAM917651 QKI917310:QKI917651 QUE917310:QUE917651 REA917310:REA917651 RNW917310:RNW917651 RXS917310:RXS917651 SHO917310:SHO917651 SRK917310:SRK917651 TBG917310:TBG917651 TLC917310:TLC917651 TUY917310:TUY917651 UEU917310:UEU917651 UOQ917310:UOQ917651 UYM917310:UYM917651 VII917310:VII917651 VSE917310:VSE917651 WCA917310:WCA917651 WLW917310:WLW917651 WVS917310:WVS917651 I982846:I983187 JG982846:JG983187 TC982846:TC983187 ACY982846:ACY983187 AMU982846:AMU983187 AWQ982846:AWQ983187 BGM982846:BGM983187 BQI982846:BQI983187 CAE982846:CAE983187 CKA982846:CKA983187 CTW982846:CTW983187 DDS982846:DDS983187 DNO982846:DNO983187 DXK982846:DXK983187 EHG982846:EHG983187 ERC982846:ERC983187 FAY982846:FAY983187 FKU982846:FKU983187 FUQ982846:FUQ983187 GEM982846:GEM983187 GOI982846:GOI983187 GYE982846:GYE983187 HIA982846:HIA983187 HRW982846:HRW983187 IBS982846:IBS983187 ILO982846:ILO983187 IVK982846:IVK983187 JFG982846:JFG983187 JPC982846:JPC983187 JYY982846:JYY983187 KIU982846:KIU983187 KSQ982846:KSQ983187 LCM982846:LCM983187 LMI982846:LMI983187 LWE982846:LWE983187 MGA982846:MGA983187 MPW982846:MPW983187 MZS982846:MZS983187 NJO982846:NJO983187 NTK982846:NTK983187 ODG982846:ODG983187 ONC982846:ONC983187 OWY982846:OWY983187 PGU982846:PGU983187 PQQ982846:PQQ983187 QAM982846:QAM983187 QKI982846:QKI983187 QUE982846:QUE983187 REA982846:REA983187 RNW982846:RNW983187 RXS982846:RXS983187 SHO982846:SHO983187 SRK982846:SRK983187 TBG982846:TBG983187 TLC982846:TLC983187 TUY982846:TUY983187 UEU982846:UEU983187 UOQ982846:UOQ983187 UYM982846:UYM983187 VII982846:VII983187 VSE982846:VSE983187 WCA982846:WCA983187 WLW982846:WLW983187 I8:I149" xr:uid="{00000000-0002-0000-0200-000002000000}">
      <formula1>0</formula1>
      <formula2>365</formula2>
    </dataValidation>
    <dataValidation type="whole" allowBlank="1" showInputMessage="1" showErrorMessage="1" sqref="WVR982846:WVR983187 TB7:TB149 ACX7:ACX149 AMT7:AMT149 AWP7:AWP149 BGL7:BGL149 BQH7:BQH149 CAD7:CAD149 CJZ7:CJZ149 CTV7:CTV149 DDR7:DDR149 DNN7:DNN149 DXJ7:DXJ149 EHF7:EHF149 ERB7:ERB149 FAX7:FAX149 FKT7:FKT149 FUP7:FUP149 GEL7:GEL149 GOH7:GOH149 GYD7:GYD149 HHZ7:HHZ149 HRV7:HRV149 IBR7:IBR149 ILN7:ILN149 IVJ7:IVJ149 JFF7:JFF149 JPB7:JPB149 JYX7:JYX149 KIT7:KIT149 KSP7:KSP149 LCL7:LCL149 LMH7:LMH149 LWD7:LWD149 MFZ7:MFZ149 MPV7:MPV149 MZR7:MZR149 NJN7:NJN149 NTJ7:NTJ149 ODF7:ODF149 ONB7:ONB149 OWX7:OWX149 PGT7:PGT149 PQP7:PQP149 QAL7:QAL149 QKH7:QKH149 QUD7:QUD149 RDZ7:RDZ149 RNV7:RNV149 RXR7:RXR149 SHN7:SHN149 SRJ7:SRJ149 TBF7:TBF149 TLB7:TLB149 TUX7:TUX149 UET7:UET149 UOP7:UOP149 UYL7:UYL149 VIH7:VIH149 VSD7:VSD149 WBZ7:WBZ149 WLV7:WLV149 WVR7:WVR149 JF7:JF149 H65342:H65683 JF65342:JF65683 TB65342:TB65683 ACX65342:ACX65683 AMT65342:AMT65683 AWP65342:AWP65683 BGL65342:BGL65683 BQH65342:BQH65683 CAD65342:CAD65683 CJZ65342:CJZ65683 CTV65342:CTV65683 DDR65342:DDR65683 DNN65342:DNN65683 DXJ65342:DXJ65683 EHF65342:EHF65683 ERB65342:ERB65683 FAX65342:FAX65683 FKT65342:FKT65683 FUP65342:FUP65683 GEL65342:GEL65683 GOH65342:GOH65683 GYD65342:GYD65683 HHZ65342:HHZ65683 HRV65342:HRV65683 IBR65342:IBR65683 ILN65342:ILN65683 IVJ65342:IVJ65683 JFF65342:JFF65683 JPB65342:JPB65683 JYX65342:JYX65683 KIT65342:KIT65683 KSP65342:KSP65683 LCL65342:LCL65683 LMH65342:LMH65683 LWD65342:LWD65683 MFZ65342:MFZ65683 MPV65342:MPV65683 MZR65342:MZR65683 NJN65342:NJN65683 NTJ65342:NTJ65683 ODF65342:ODF65683 ONB65342:ONB65683 OWX65342:OWX65683 PGT65342:PGT65683 PQP65342:PQP65683 QAL65342:QAL65683 QKH65342:QKH65683 QUD65342:QUD65683 RDZ65342:RDZ65683 RNV65342:RNV65683 RXR65342:RXR65683 SHN65342:SHN65683 SRJ65342:SRJ65683 TBF65342:TBF65683 TLB65342:TLB65683 TUX65342:TUX65683 UET65342:UET65683 UOP65342:UOP65683 UYL65342:UYL65683 VIH65342:VIH65683 VSD65342:VSD65683 WBZ65342:WBZ65683 WLV65342:WLV65683 WVR65342:WVR65683 H130878:H131219 JF130878:JF131219 TB130878:TB131219 ACX130878:ACX131219 AMT130878:AMT131219 AWP130878:AWP131219 BGL130878:BGL131219 BQH130878:BQH131219 CAD130878:CAD131219 CJZ130878:CJZ131219 CTV130878:CTV131219 DDR130878:DDR131219 DNN130878:DNN131219 DXJ130878:DXJ131219 EHF130878:EHF131219 ERB130878:ERB131219 FAX130878:FAX131219 FKT130878:FKT131219 FUP130878:FUP131219 GEL130878:GEL131219 GOH130878:GOH131219 GYD130878:GYD131219 HHZ130878:HHZ131219 HRV130878:HRV131219 IBR130878:IBR131219 ILN130878:ILN131219 IVJ130878:IVJ131219 JFF130878:JFF131219 JPB130878:JPB131219 JYX130878:JYX131219 KIT130878:KIT131219 KSP130878:KSP131219 LCL130878:LCL131219 LMH130878:LMH131219 LWD130878:LWD131219 MFZ130878:MFZ131219 MPV130878:MPV131219 MZR130878:MZR131219 NJN130878:NJN131219 NTJ130878:NTJ131219 ODF130878:ODF131219 ONB130878:ONB131219 OWX130878:OWX131219 PGT130878:PGT131219 PQP130878:PQP131219 QAL130878:QAL131219 QKH130878:QKH131219 QUD130878:QUD131219 RDZ130878:RDZ131219 RNV130878:RNV131219 RXR130878:RXR131219 SHN130878:SHN131219 SRJ130878:SRJ131219 TBF130878:TBF131219 TLB130878:TLB131219 TUX130878:TUX131219 UET130878:UET131219 UOP130878:UOP131219 UYL130878:UYL131219 VIH130878:VIH131219 VSD130878:VSD131219 WBZ130878:WBZ131219 WLV130878:WLV131219 WVR130878:WVR131219 H196414:H196755 JF196414:JF196755 TB196414:TB196755 ACX196414:ACX196755 AMT196414:AMT196755 AWP196414:AWP196755 BGL196414:BGL196755 BQH196414:BQH196755 CAD196414:CAD196755 CJZ196414:CJZ196755 CTV196414:CTV196755 DDR196414:DDR196755 DNN196414:DNN196755 DXJ196414:DXJ196755 EHF196414:EHF196755 ERB196414:ERB196755 FAX196414:FAX196755 FKT196414:FKT196755 FUP196414:FUP196755 GEL196414:GEL196755 GOH196414:GOH196755 GYD196414:GYD196755 HHZ196414:HHZ196755 HRV196414:HRV196755 IBR196414:IBR196755 ILN196414:ILN196755 IVJ196414:IVJ196755 JFF196414:JFF196755 JPB196414:JPB196755 JYX196414:JYX196755 KIT196414:KIT196755 KSP196414:KSP196755 LCL196414:LCL196755 LMH196414:LMH196755 LWD196414:LWD196755 MFZ196414:MFZ196755 MPV196414:MPV196755 MZR196414:MZR196755 NJN196414:NJN196755 NTJ196414:NTJ196755 ODF196414:ODF196755 ONB196414:ONB196755 OWX196414:OWX196755 PGT196414:PGT196755 PQP196414:PQP196755 QAL196414:QAL196755 QKH196414:QKH196755 QUD196414:QUD196755 RDZ196414:RDZ196755 RNV196414:RNV196755 RXR196414:RXR196755 SHN196414:SHN196755 SRJ196414:SRJ196755 TBF196414:TBF196755 TLB196414:TLB196755 TUX196414:TUX196755 UET196414:UET196755 UOP196414:UOP196755 UYL196414:UYL196755 VIH196414:VIH196755 VSD196414:VSD196755 WBZ196414:WBZ196755 WLV196414:WLV196755 WVR196414:WVR196755 H261950:H262291 JF261950:JF262291 TB261950:TB262291 ACX261950:ACX262291 AMT261950:AMT262291 AWP261950:AWP262291 BGL261950:BGL262291 BQH261950:BQH262291 CAD261950:CAD262291 CJZ261950:CJZ262291 CTV261950:CTV262291 DDR261950:DDR262291 DNN261950:DNN262291 DXJ261950:DXJ262291 EHF261950:EHF262291 ERB261950:ERB262291 FAX261950:FAX262291 FKT261950:FKT262291 FUP261950:FUP262291 GEL261950:GEL262291 GOH261950:GOH262291 GYD261950:GYD262291 HHZ261950:HHZ262291 HRV261950:HRV262291 IBR261950:IBR262291 ILN261950:ILN262291 IVJ261950:IVJ262291 JFF261950:JFF262291 JPB261950:JPB262291 JYX261950:JYX262291 KIT261950:KIT262291 KSP261950:KSP262291 LCL261950:LCL262291 LMH261950:LMH262291 LWD261950:LWD262291 MFZ261950:MFZ262291 MPV261950:MPV262291 MZR261950:MZR262291 NJN261950:NJN262291 NTJ261950:NTJ262291 ODF261950:ODF262291 ONB261950:ONB262291 OWX261950:OWX262291 PGT261950:PGT262291 PQP261950:PQP262291 QAL261950:QAL262291 QKH261950:QKH262291 QUD261950:QUD262291 RDZ261950:RDZ262291 RNV261950:RNV262291 RXR261950:RXR262291 SHN261950:SHN262291 SRJ261950:SRJ262291 TBF261950:TBF262291 TLB261950:TLB262291 TUX261950:TUX262291 UET261950:UET262291 UOP261950:UOP262291 UYL261950:UYL262291 VIH261950:VIH262291 VSD261950:VSD262291 WBZ261950:WBZ262291 WLV261950:WLV262291 WVR261950:WVR262291 H327486:H327827 JF327486:JF327827 TB327486:TB327827 ACX327486:ACX327827 AMT327486:AMT327827 AWP327486:AWP327827 BGL327486:BGL327827 BQH327486:BQH327827 CAD327486:CAD327827 CJZ327486:CJZ327827 CTV327486:CTV327827 DDR327486:DDR327827 DNN327486:DNN327827 DXJ327486:DXJ327827 EHF327486:EHF327827 ERB327486:ERB327827 FAX327486:FAX327827 FKT327486:FKT327827 FUP327486:FUP327827 GEL327486:GEL327827 GOH327486:GOH327827 GYD327486:GYD327827 HHZ327486:HHZ327827 HRV327486:HRV327827 IBR327486:IBR327827 ILN327486:ILN327827 IVJ327486:IVJ327827 JFF327486:JFF327827 JPB327486:JPB327827 JYX327486:JYX327827 KIT327486:KIT327827 KSP327486:KSP327827 LCL327486:LCL327827 LMH327486:LMH327827 LWD327486:LWD327827 MFZ327486:MFZ327827 MPV327486:MPV327827 MZR327486:MZR327827 NJN327486:NJN327827 NTJ327486:NTJ327827 ODF327486:ODF327827 ONB327486:ONB327827 OWX327486:OWX327827 PGT327486:PGT327827 PQP327486:PQP327827 QAL327486:QAL327827 QKH327486:QKH327827 QUD327486:QUD327827 RDZ327486:RDZ327827 RNV327486:RNV327827 RXR327486:RXR327827 SHN327486:SHN327827 SRJ327486:SRJ327827 TBF327486:TBF327827 TLB327486:TLB327827 TUX327486:TUX327827 UET327486:UET327827 UOP327486:UOP327827 UYL327486:UYL327827 VIH327486:VIH327827 VSD327486:VSD327827 WBZ327486:WBZ327827 WLV327486:WLV327827 WVR327486:WVR327827 H393022:H393363 JF393022:JF393363 TB393022:TB393363 ACX393022:ACX393363 AMT393022:AMT393363 AWP393022:AWP393363 BGL393022:BGL393363 BQH393022:BQH393363 CAD393022:CAD393363 CJZ393022:CJZ393363 CTV393022:CTV393363 DDR393022:DDR393363 DNN393022:DNN393363 DXJ393022:DXJ393363 EHF393022:EHF393363 ERB393022:ERB393363 FAX393022:FAX393363 FKT393022:FKT393363 FUP393022:FUP393363 GEL393022:GEL393363 GOH393022:GOH393363 GYD393022:GYD393363 HHZ393022:HHZ393363 HRV393022:HRV393363 IBR393022:IBR393363 ILN393022:ILN393363 IVJ393022:IVJ393363 JFF393022:JFF393363 JPB393022:JPB393363 JYX393022:JYX393363 KIT393022:KIT393363 KSP393022:KSP393363 LCL393022:LCL393363 LMH393022:LMH393363 LWD393022:LWD393363 MFZ393022:MFZ393363 MPV393022:MPV393363 MZR393022:MZR393363 NJN393022:NJN393363 NTJ393022:NTJ393363 ODF393022:ODF393363 ONB393022:ONB393363 OWX393022:OWX393363 PGT393022:PGT393363 PQP393022:PQP393363 QAL393022:QAL393363 QKH393022:QKH393363 QUD393022:QUD393363 RDZ393022:RDZ393363 RNV393022:RNV393363 RXR393022:RXR393363 SHN393022:SHN393363 SRJ393022:SRJ393363 TBF393022:TBF393363 TLB393022:TLB393363 TUX393022:TUX393363 UET393022:UET393363 UOP393022:UOP393363 UYL393022:UYL393363 VIH393022:VIH393363 VSD393022:VSD393363 WBZ393022:WBZ393363 WLV393022:WLV393363 WVR393022:WVR393363 H458558:H458899 JF458558:JF458899 TB458558:TB458899 ACX458558:ACX458899 AMT458558:AMT458899 AWP458558:AWP458899 BGL458558:BGL458899 BQH458558:BQH458899 CAD458558:CAD458899 CJZ458558:CJZ458899 CTV458558:CTV458899 DDR458558:DDR458899 DNN458558:DNN458899 DXJ458558:DXJ458899 EHF458558:EHF458899 ERB458558:ERB458899 FAX458558:FAX458899 FKT458558:FKT458899 FUP458558:FUP458899 GEL458558:GEL458899 GOH458558:GOH458899 GYD458558:GYD458899 HHZ458558:HHZ458899 HRV458558:HRV458899 IBR458558:IBR458899 ILN458558:ILN458899 IVJ458558:IVJ458899 JFF458558:JFF458899 JPB458558:JPB458899 JYX458558:JYX458899 KIT458558:KIT458899 KSP458558:KSP458899 LCL458558:LCL458899 LMH458558:LMH458899 LWD458558:LWD458899 MFZ458558:MFZ458899 MPV458558:MPV458899 MZR458558:MZR458899 NJN458558:NJN458899 NTJ458558:NTJ458899 ODF458558:ODF458899 ONB458558:ONB458899 OWX458558:OWX458899 PGT458558:PGT458899 PQP458558:PQP458899 QAL458558:QAL458899 QKH458558:QKH458899 QUD458558:QUD458899 RDZ458558:RDZ458899 RNV458558:RNV458899 RXR458558:RXR458899 SHN458558:SHN458899 SRJ458558:SRJ458899 TBF458558:TBF458899 TLB458558:TLB458899 TUX458558:TUX458899 UET458558:UET458899 UOP458558:UOP458899 UYL458558:UYL458899 VIH458558:VIH458899 VSD458558:VSD458899 WBZ458558:WBZ458899 WLV458558:WLV458899 WVR458558:WVR458899 H524094:H524435 JF524094:JF524435 TB524094:TB524435 ACX524094:ACX524435 AMT524094:AMT524435 AWP524094:AWP524435 BGL524094:BGL524435 BQH524094:BQH524435 CAD524094:CAD524435 CJZ524094:CJZ524435 CTV524094:CTV524435 DDR524094:DDR524435 DNN524094:DNN524435 DXJ524094:DXJ524435 EHF524094:EHF524435 ERB524094:ERB524435 FAX524094:FAX524435 FKT524094:FKT524435 FUP524094:FUP524435 GEL524094:GEL524435 GOH524094:GOH524435 GYD524094:GYD524435 HHZ524094:HHZ524435 HRV524094:HRV524435 IBR524094:IBR524435 ILN524094:ILN524435 IVJ524094:IVJ524435 JFF524094:JFF524435 JPB524094:JPB524435 JYX524094:JYX524435 KIT524094:KIT524435 KSP524094:KSP524435 LCL524094:LCL524435 LMH524094:LMH524435 LWD524094:LWD524435 MFZ524094:MFZ524435 MPV524094:MPV524435 MZR524094:MZR524435 NJN524094:NJN524435 NTJ524094:NTJ524435 ODF524094:ODF524435 ONB524094:ONB524435 OWX524094:OWX524435 PGT524094:PGT524435 PQP524094:PQP524435 QAL524094:QAL524435 QKH524094:QKH524435 QUD524094:QUD524435 RDZ524094:RDZ524435 RNV524094:RNV524435 RXR524094:RXR524435 SHN524094:SHN524435 SRJ524094:SRJ524435 TBF524094:TBF524435 TLB524094:TLB524435 TUX524094:TUX524435 UET524094:UET524435 UOP524094:UOP524435 UYL524094:UYL524435 VIH524094:VIH524435 VSD524094:VSD524435 WBZ524094:WBZ524435 WLV524094:WLV524435 WVR524094:WVR524435 H589630:H589971 JF589630:JF589971 TB589630:TB589971 ACX589630:ACX589971 AMT589630:AMT589971 AWP589630:AWP589971 BGL589630:BGL589971 BQH589630:BQH589971 CAD589630:CAD589971 CJZ589630:CJZ589971 CTV589630:CTV589971 DDR589630:DDR589971 DNN589630:DNN589971 DXJ589630:DXJ589971 EHF589630:EHF589971 ERB589630:ERB589971 FAX589630:FAX589971 FKT589630:FKT589971 FUP589630:FUP589971 GEL589630:GEL589971 GOH589630:GOH589971 GYD589630:GYD589971 HHZ589630:HHZ589971 HRV589630:HRV589971 IBR589630:IBR589971 ILN589630:ILN589971 IVJ589630:IVJ589971 JFF589630:JFF589971 JPB589630:JPB589971 JYX589630:JYX589971 KIT589630:KIT589971 KSP589630:KSP589971 LCL589630:LCL589971 LMH589630:LMH589971 LWD589630:LWD589971 MFZ589630:MFZ589971 MPV589630:MPV589971 MZR589630:MZR589971 NJN589630:NJN589971 NTJ589630:NTJ589971 ODF589630:ODF589971 ONB589630:ONB589971 OWX589630:OWX589971 PGT589630:PGT589971 PQP589630:PQP589971 QAL589630:QAL589971 QKH589630:QKH589971 QUD589630:QUD589971 RDZ589630:RDZ589971 RNV589630:RNV589971 RXR589630:RXR589971 SHN589630:SHN589971 SRJ589630:SRJ589971 TBF589630:TBF589971 TLB589630:TLB589971 TUX589630:TUX589971 UET589630:UET589971 UOP589630:UOP589971 UYL589630:UYL589971 VIH589630:VIH589971 VSD589630:VSD589971 WBZ589630:WBZ589971 WLV589630:WLV589971 WVR589630:WVR589971 H655166:H655507 JF655166:JF655507 TB655166:TB655507 ACX655166:ACX655507 AMT655166:AMT655507 AWP655166:AWP655507 BGL655166:BGL655507 BQH655166:BQH655507 CAD655166:CAD655507 CJZ655166:CJZ655507 CTV655166:CTV655507 DDR655166:DDR655507 DNN655166:DNN655507 DXJ655166:DXJ655507 EHF655166:EHF655507 ERB655166:ERB655507 FAX655166:FAX655507 FKT655166:FKT655507 FUP655166:FUP655507 GEL655166:GEL655507 GOH655166:GOH655507 GYD655166:GYD655507 HHZ655166:HHZ655507 HRV655166:HRV655507 IBR655166:IBR655507 ILN655166:ILN655507 IVJ655166:IVJ655507 JFF655166:JFF655507 JPB655166:JPB655507 JYX655166:JYX655507 KIT655166:KIT655507 KSP655166:KSP655507 LCL655166:LCL655507 LMH655166:LMH655507 LWD655166:LWD655507 MFZ655166:MFZ655507 MPV655166:MPV655507 MZR655166:MZR655507 NJN655166:NJN655507 NTJ655166:NTJ655507 ODF655166:ODF655507 ONB655166:ONB655507 OWX655166:OWX655507 PGT655166:PGT655507 PQP655166:PQP655507 QAL655166:QAL655507 QKH655166:QKH655507 QUD655166:QUD655507 RDZ655166:RDZ655507 RNV655166:RNV655507 RXR655166:RXR655507 SHN655166:SHN655507 SRJ655166:SRJ655507 TBF655166:TBF655507 TLB655166:TLB655507 TUX655166:TUX655507 UET655166:UET655507 UOP655166:UOP655507 UYL655166:UYL655507 VIH655166:VIH655507 VSD655166:VSD655507 WBZ655166:WBZ655507 WLV655166:WLV655507 WVR655166:WVR655507 H720702:H721043 JF720702:JF721043 TB720702:TB721043 ACX720702:ACX721043 AMT720702:AMT721043 AWP720702:AWP721043 BGL720702:BGL721043 BQH720702:BQH721043 CAD720702:CAD721043 CJZ720702:CJZ721043 CTV720702:CTV721043 DDR720702:DDR721043 DNN720702:DNN721043 DXJ720702:DXJ721043 EHF720702:EHF721043 ERB720702:ERB721043 FAX720702:FAX721043 FKT720702:FKT721043 FUP720702:FUP721043 GEL720702:GEL721043 GOH720702:GOH721043 GYD720702:GYD721043 HHZ720702:HHZ721043 HRV720702:HRV721043 IBR720702:IBR721043 ILN720702:ILN721043 IVJ720702:IVJ721043 JFF720702:JFF721043 JPB720702:JPB721043 JYX720702:JYX721043 KIT720702:KIT721043 KSP720702:KSP721043 LCL720702:LCL721043 LMH720702:LMH721043 LWD720702:LWD721043 MFZ720702:MFZ721043 MPV720702:MPV721043 MZR720702:MZR721043 NJN720702:NJN721043 NTJ720702:NTJ721043 ODF720702:ODF721043 ONB720702:ONB721043 OWX720702:OWX721043 PGT720702:PGT721043 PQP720702:PQP721043 QAL720702:QAL721043 QKH720702:QKH721043 QUD720702:QUD721043 RDZ720702:RDZ721043 RNV720702:RNV721043 RXR720702:RXR721043 SHN720702:SHN721043 SRJ720702:SRJ721043 TBF720702:TBF721043 TLB720702:TLB721043 TUX720702:TUX721043 UET720702:UET721043 UOP720702:UOP721043 UYL720702:UYL721043 VIH720702:VIH721043 VSD720702:VSD721043 WBZ720702:WBZ721043 WLV720702:WLV721043 WVR720702:WVR721043 H786238:H786579 JF786238:JF786579 TB786238:TB786579 ACX786238:ACX786579 AMT786238:AMT786579 AWP786238:AWP786579 BGL786238:BGL786579 BQH786238:BQH786579 CAD786238:CAD786579 CJZ786238:CJZ786579 CTV786238:CTV786579 DDR786238:DDR786579 DNN786238:DNN786579 DXJ786238:DXJ786579 EHF786238:EHF786579 ERB786238:ERB786579 FAX786238:FAX786579 FKT786238:FKT786579 FUP786238:FUP786579 GEL786238:GEL786579 GOH786238:GOH786579 GYD786238:GYD786579 HHZ786238:HHZ786579 HRV786238:HRV786579 IBR786238:IBR786579 ILN786238:ILN786579 IVJ786238:IVJ786579 JFF786238:JFF786579 JPB786238:JPB786579 JYX786238:JYX786579 KIT786238:KIT786579 KSP786238:KSP786579 LCL786238:LCL786579 LMH786238:LMH786579 LWD786238:LWD786579 MFZ786238:MFZ786579 MPV786238:MPV786579 MZR786238:MZR786579 NJN786238:NJN786579 NTJ786238:NTJ786579 ODF786238:ODF786579 ONB786238:ONB786579 OWX786238:OWX786579 PGT786238:PGT786579 PQP786238:PQP786579 QAL786238:QAL786579 QKH786238:QKH786579 QUD786238:QUD786579 RDZ786238:RDZ786579 RNV786238:RNV786579 RXR786238:RXR786579 SHN786238:SHN786579 SRJ786238:SRJ786579 TBF786238:TBF786579 TLB786238:TLB786579 TUX786238:TUX786579 UET786238:UET786579 UOP786238:UOP786579 UYL786238:UYL786579 VIH786238:VIH786579 VSD786238:VSD786579 WBZ786238:WBZ786579 WLV786238:WLV786579 WVR786238:WVR786579 H851774:H852115 JF851774:JF852115 TB851774:TB852115 ACX851774:ACX852115 AMT851774:AMT852115 AWP851774:AWP852115 BGL851774:BGL852115 BQH851774:BQH852115 CAD851774:CAD852115 CJZ851774:CJZ852115 CTV851774:CTV852115 DDR851774:DDR852115 DNN851774:DNN852115 DXJ851774:DXJ852115 EHF851774:EHF852115 ERB851774:ERB852115 FAX851774:FAX852115 FKT851774:FKT852115 FUP851774:FUP852115 GEL851774:GEL852115 GOH851774:GOH852115 GYD851774:GYD852115 HHZ851774:HHZ852115 HRV851774:HRV852115 IBR851774:IBR852115 ILN851774:ILN852115 IVJ851774:IVJ852115 JFF851774:JFF852115 JPB851774:JPB852115 JYX851774:JYX852115 KIT851774:KIT852115 KSP851774:KSP852115 LCL851774:LCL852115 LMH851774:LMH852115 LWD851774:LWD852115 MFZ851774:MFZ852115 MPV851774:MPV852115 MZR851774:MZR852115 NJN851774:NJN852115 NTJ851774:NTJ852115 ODF851774:ODF852115 ONB851774:ONB852115 OWX851774:OWX852115 PGT851774:PGT852115 PQP851774:PQP852115 QAL851774:QAL852115 QKH851774:QKH852115 QUD851774:QUD852115 RDZ851774:RDZ852115 RNV851774:RNV852115 RXR851774:RXR852115 SHN851774:SHN852115 SRJ851774:SRJ852115 TBF851774:TBF852115 TLB851774:TLB852115 TUX851774:TUX852115 UET851774:UET852115 UOP851774:UOP852115 UYL851774:UYL852115 VIH851774:VIH852115 VSD851774:VSD852115 WBZ851774:WBZ852115 WLV851774:WLV852115 WVR851774:WVR852115 H917310:H917651 JF917310:JF917651 TB917310:TB917651 ACX917310:ACX917651 AMT917310:AMT917651 AWP917310:AWP917651 BGL917310:BGL917651 BQH917310:BQH917651 CAD917310:CAD917651 CJZ917310:CJZ917651 CTV917310:CTV917651 DDR917310:DDR917651 DNN917310:DNN917651 DXJ917310:DXJ917651 EHF917310:EHF917651 ERB917310:ERB917651 FAX917310:FAX917651 FKT917310:FKT917651 FUP917310:FUP917651 GEL917310:GEL917651 GOH917310:GOH917651 GYD917310:GYD917651 HHZ917310:HHZ917651 HRV917310:HRV917651 IBR917310:IBR917651 ILN917310:ILN917651 IVJ917310:IVJ917651 JFF917310:JFF917651 JPB917310:JPB917651 JYX917310:JYX917651 KIT917310:KIT917651 KSP917310:KSP917651 LCL917310:LCL917651 LMH917310:LMH917651 LWD917310:LWD917651 MFZ917310:MFZ917651 MPV917310:MPV917651 MZR917310:MZR917651 NJN917310:NJN917651 NTJ917310:NTJ917651 ODF917310:ODF917651 ONB917310:ONB917651 OWX917310:OWX917651 PGT917310:PGT917651 PQP917310:PQP917651 QAL917310:QAL917651 QKH917310:QKH917651 QUD917310:QUD917651 RDZ917310:RDZ917651 RNV917310:RNV917651 RXR917310:RXR917651 SHN917310:SHN917651 SRJ917310:SRJ917651 TBF917310:TBF917651 TLB917310:TLB917651 TUX917310:TUX917651 UET917310:UET917651 UOP917310:UOP917651 UYL917310:UYL917651 VIH917310:VIH917651 VSD917310:VSD917651 WBZ917310:WBZ917651 WLV917310:WLV917651 WVR917310:WVR917651 H982846:H983187 JF982846:JF983187 TB982846:TB983187 ACX982846:ACX983187 AMT982846:AMT983187 AWP982846:AWP983187 BGL982846:BGL983187 BQH982846:BQH983187 CAD982846:CAD983187 CJZ982846:CJZ983187 CTV982846:CTV983187 DDR982846:DDR983187 DNN982846:DNN983187 DXJ982846:DXJ983187 EHF982846:EHF983187 ERB982846:ERB983187 FAX982846:FAX983187 FKT982846:FKT983187 FUP982846:FUP983187 GEL982846:GEL983187 GOH982846:GOH983187 GYD982846:GYD983187 HHZ982846:HHZ983187 HRV982846:HRV983187 IBR982846:IBR983187 ILN982846:ILN983187 IVJ982846:IVJ983187 JFF982846:JFF983187 JPB982846:JPB983187 JYX982846:JYX983187 KIT982846:KIT983187 KSP982846:KSP983187 LCL982846:LCL983187 LMH982846:LMH983187 LWD982846:LWD983187 MFZ982846:MFZ983187 MPV982846:MPV983187 MZR982846:MZR983187 NJN982846:NJN983187 NTJ982846:NTJ983187 ODF982846:ODF983187 ONB982846:ONB983187 OWX982846:OWX983187 PGT982846:PGT983187 PQP982846:PQP983187 QAL982846:QAL983187 QKH982846:QKH983187 QUD982846:QUD983187 RDZ982846:RDZ983187 RNV982846:RNV983187 RXR982846:RXR983187 SHN982846:SHN983187 SRJ982846:SRJ983187 TBF982846:TBF983187 TLB982846:TLB983187 TUX982846:TUX983187 UET982846:UET983187 UOP982846:UOP983187 UYL982846:UYL983187 VIH982846:VIH983187 VSD982846:VSD983187 WBZ982846:WBZ983187 WLV982846:WLV983187 H8:H149" xr:uid="{00000000-0002-0000-0200-000003000000}">
      <formula1>1</formula1>
      <formula2>366</formula2>
    </dataValidation>
    <dataValidation type="list" allowBlank="1" showInputMessage="1" showErrorMessage="1" sqref="REE982846:REE983187 TG7:TG149 ADC7:ADC149 AMY7:AMY149 AWU7:AWU149 BGQ7:BGQ149 BQM7:BQM149 CAI7:CAI149 CKE7:CKE149 CUA7:CUA149 DDW7:DDW149 DNS7:DNS149 DXO7:DXO149 EHK7:EHK149 ERG7:ERG149 FBC7:FBC149 FKY7:FKY149 FUU7:FUU149 GEQ7:GEQ149 GOM7:GOM149 GYI7:GYI149 HIE7:HIE149 HSA7:HSA149 IBW7:IBW149 ILS7:ILS149 IVO7:IVO149 JFK7:JFK149 JPG7:JPG149 JZC7:JZC149 KIY7:KIY149 KSU7:KSU149 LCQ7:LCQ149 LMM7:LMM149 LWI7:LWI149 MGE7:MGE149 MQA7:MQA149 MZW7:MZW149 NJS7:NJS149 NTO7:NTO149 ODK7:ODK149 ONG7:ONG149 OXC7:OXC149 PGY7:PGY149 PQU7:PQU149 QAQ7:QAQ149 QKM7:QKM149 QUI7:QUI149 REE7:REE149 ROA7:ROA149 RXW7:RXW149 SHS7:SHS149 SRO7:SRO149 TBK7:TBK149 TLG7:TLG149 TVC7:TVC149 UEY7:UEY149 UOU7:UOU149 UYQ7:UYQ149 VIM7:VIM149 VSI7:VSI149 WCE7:WCE149 WMA7:WMA149 WVW7:WVW149 QUI982846:QUI983187 ROA982846:ROA983187 JK65342:JK65683 TG65342:TG65683 ADC65342:ADC65683 AMY65342:AMY65683 AWU65342:AWU65683 BGQ65342:BGQ65683 BQM65342:BQM65683 CAI65342:CAI65683 CKE65342:CKE65683 CUA65342:CUA65683 DDW65342:DDW65683 DNS65342:DNS65683 DXO65342:DXO65683 EHK65342:EHK65683 ERG65342:ERG65683 FBC65342:FBC65683 FKY65342:FKY65683 FUU65342:FUU65683 GEQ65342:GEQ65683 GOM65342:GOM65683 GYI65342:GYI65683 HIE65342:HIE65683 HSA65342:HSA65683 IBW65342:IBW65683 ILS65342:ILS65683 IVO65342:IVO65683 JFK65342:JFK65683 JPG65342:JPG65683 JZC65342:JZC65683 KIY65342:KIY65683 KSU65342:KSU65683 LCQ65342:LCQ65683 LMM65342:LMM65683 LWI65342:LWI65683 MGE65342:MGE65683 MQA65342:MQA65683 MZW65342:MZW65683 NJS65342:NJS65683 NTO65342:NTO65683 ODK65342:ODK65683 ONG65342:ONG65683 OXC65342:OXC65683 PGY65342:PGY65683 PQU65342:PQU65683 QAQ65342:QAQ65683 QKM65342:QKM65683 QUI65342:QUI65683 REE65342:REE65683 ROA65342:ROA65683 RXW65342:RXW65683 SHS65342:SHS65683 SRO65342:SRO65683 TBK65342:TBK65683 TLG65342:TLG65683 TVC65342:TVC65683 UEY65342:UEY65683 UOU65342:UOU65683 UYQ65342:UYQ65683 VIM65342:VIM65683 VSI65342:VSI65683 WCE65342:WCE65683 WMA65342:WMA65683 WVW65342:WVW65683 RXW982846:RXW983187 JK130878:JK131219 TG130878:TG131219 ADC130878:ADC131219 AMY130878:AMY131219 AWU130878:AWU131219 BGQ130878:BGQ131219 BQM130878:BQM131219 CAI130878:CAI131219 CKE130878:CKE131219 CUA130878:CUA131219 DDW130878:DDW131219 DNS130878:DNS131219 DXO130878:DXO131219 EHK130878:EHK131219 ERG130878:ERG131219 FBC130878:FBC131219 FKY130878:FKY131219 FUU130878:FUU131219 GEQ130878:GEQ131219 GOM130878:GOM131219 GYI130878:GYI131219 HIE130878:HIE131219 HSA130878:HSA131219 IBW130878:IBW131219 ILS130878:ILS131219 IVO130878:IVO131219 JFK130878:JFK131219 JPG130878:JPG131219 JZC130878:JZC131219 KIY130878:KIY131219 KSU130878:KSU131219 LCQ130878:LCQ131219 LMM130878:LMM131219 LWI130878:LWI131219 MGE130878:MGE131219 MQA130878:MQA131219 MZW130878:MZW131219 NJS130878:NJS131219 NTO130878:NTO131219 ODK130878:ODK131219 ONG130878:ONG131219 OXC130878:OXC131219 PGY130878:PGY131219 PQU130878:PQU131219 QAQ130878:QAQ131219 QKM130878:QKM131219 QUI130878:QUI131219 REE130878:REE131219 ROA130878:ROA131219 RXW130878:RXW131219 SHS130878:SHS131219 SRO130878:SRO131219 TBK130878:TBK131219 TLG130878:TLG131219 TVC130878:TVC131219 UEY130878:UEY131219 UOU130878:UOU131219 UYQ130878:UYQ131219 VIM130878:VIM131219 VSI130878:VSI131219 WCE130878:WCE131219 WMA130878:WMA131219 WVW130878:WVW131219 SHS982846:SHS983187 JK196414:JK196755 TG196414:TG196755 ADC196414:ADC196755 AMY196414:AMY196755 AWU196414:AWU196755 BGQ196414:BGQ196755 BQM196414:BQM196755 CAI196414:CAI196755 CKE196414:CKE196755 CUA196414:CUA196755 DDW196414:DDW196755 DNS196414:DNS196755 DXO196414:DXO196755 EHK196414:EHK196755 ERG196414:ERG196755 FBC196414:FBC196755 FKY196414:FKY196755 FUU196414:FUU196755 GEQ196414:GEQ196755 GOM196414:GOM196755 GYI196414:GYI196755 HIE196414:HIE196755 HSA196414:HSA196755 IBW196414:IBW196755 ILS196414:ILS196755 IVO196414:IVO196755 JFK196414:JFK196755 JPG196414:JPG196755 JZC196414:JZC196755 KIY196414:KIY196755 KSU196414:KSU196755 LCQ196414:LCQ196755 LMM196414:LMM196755 LWI196414:LWI196755 MGE196414:MGE196755 MQA196414:MQA196755 MZW196414:MZW196755 NJS196414:NJS196755 NTO196414:NTO196755 ODK196414:ODK196755 ONG196414:ONG196755 OXC196414:OXC196755 PGY196414:PGY196755 PQU196414:PQU196755 QAQ196414:QAQ196755 QKM196414:QKM196755 QUI196414:QUI196755 REE196414:REE196755 ROA196414:ROA196755 RXW196414:RXW196755 SHS196414:SHS196755 SRO196414:SRO196755 TBK196414:TBK196755 TLG196414:TLG196755 TVC196414:TVC196755 UEY196414:UEY196755 UOU196414:UOU196755 UYQ196414:UYQ196755 VIM196414:VIM196755 VSI196414:VSI196755 WCE196414:WCE196755 WMA196414:WMA196755 WVW196414:WVW196755 SRO982846:SRO983187 JK261950:JK262291 TG261950:TG262291 ADC261950:ADC262291 AMY261950:AMY262291 AWU261950:AWU262291 BGQ261950:BGQ262291 BQM261950:BQM262291 CAI261950:CAI262291 CKE261950:CKE262291 CUA261950:CUA262291 DDW261950:DDW262291 DNS261950:DNS262291 DXO261950:DXO262291 EHK261950:EHK262291 ERG261950:ERG262291 FBC261950:FBC262291 FKY261950:FKY262291 FUU261950:FUU262291 GEQ261950:GEQ262291 GOM261950:GOM262291 GYI261950:GYI262291 HIE261950:HIE262291 HSA261950:HSA262291 IBW261950:IBW262291 ILS261950:ILS262291 IVO261950:IVO262291 JFK261950:JFK262291 JPG261950:JPG262291 JZC261950:JZC262291 KIY261950:KIY262291 KSU261950:KSU262291 LCQ261950:LCQ262291 LMM261950:LMM262291 LWI261950:LWI262291 MGE261950:MGE262291 MQA261950:MQA262291 MZW261950:MZW262291 NJS261950:NJS262291 NTO261950:NTO262291 ODK261950:ODK262291 ONG261950:ONG262291 OXC261950:OXC262291 PGY261950:PGY262291 PQU261950:PQU262291 QAQ261950:QAQ262291 QKM261950:QKM262291 QUI261950:QUI262291 REE261950:REE262291 ROA261950:ROA262291 RXW261950:RXW262291 SHS261950:SHS262291 SRO261950:SRO262291 TBK261950:TBK262291 TLG261950:TLG262291 TVC261950:TVC262291 UEY261950:UEY262291 UOU261950:UOU262291 UYQ261950:UYQ262291 VIM261950:VIM262291 VSI261950:VSI262291 WCE261950:WCE262291 WMA261950:WMA262291 WVW261950:WVW262291 TBK982846:TBK983187 JK327486:JK327827 TG327486:TG327827 ADC327486:ADC327827 AMY327486:AMY327827 AWU327486:AWU327827 BGQ327486:BGQ327827 BQM327486:BQM327827 CAI327486:CAI327827 CKE327486:CKE327827 CUA327486:CUA327827 DDW327486:DDW327827 DNS327486:DNS327827 DXO327486:DXO327827 EHK327486:EHK327827 ERG327486:ERG327827 FBC327486:FBC327827 FKY327486:FKY327827 FUU327486:FUU327827 GEQ327486:GEQ327827 GOM327486:GOM327827 GYI327486:GYI327827 HIE327486:HIE327827 HSA327486:HSA327827 IBW327486:IBW327827 ILS327486:ILS327827 IVO327486:IVO327827 JFK327486:JFK327827 JPG327486:JPG327827 JZC327486:JZC327827 KIY327486:KIY327827 KSU327486:KSU327827 LCQ327486:LCQ327827 LMM327486:LMM327827 LWI327486:LWI327827 MGE327486:MGE327827 MQA327486:MQA327827 MZW327486:MZW327827 NJS327486:NJS327827 NTO327486:NTO327827 ODK327486:ODK327827 ONG327486:ONG327827 OXC327486:OXC327827 PGY327486:PGY327827 PQU327486:PQU327827 QAQ327486:QAQ327827 QKM327486:QKM327827 QUI327486:QUI327827 REE327486:REE327827 ROA327486:ROA327827 RXW327486:RXW327827 SHS327486:SHS327827 SRO327486:SRO327827 TBK327486:TBK327827 TLG327486:TLG327827 TVC327486:TVC327827 UEY327486:UEY327827 UOU327486:UOU327827 UYQ327486:UYQ327827 VIM327486:VIM327827 VSI327486:VSI327827 WCE327486:WCE327827 WMA327486:WMA327827 WVW327486:WVW327827 TLG982846:TLG983187 JK393022:JK393363 TG393022:TG393363 ADC393022:ADC393363 AMY393022:AMY393363 AWU393022:AWU393363 BGQ393022:BGQ393363 BQM393022:BQM393363 CAI393022:CAI393363 CKE393022:CKE393363 CUA393022:CUA393363 DDW393022:DDW393363 DNS393022:DNS393363 DXO393022:DXO393363 EHK393022:EHK393363 ERG393022:ERG393363 FBC393022:FBC393363 FKY393022:FKY393363 FUU393022:FUU393363 GEQ393022:GEQ393363 GOM393022:GOM393363 GYI393022:GYI393363 HIE393022:HIE393363 HSA393022:HSA393363 IBW393022:IBW393363 ILS393022:ILS393363 IVO393022:IVO393363 JFK393022:JFK393363 JPG393022:JPG393363 JZC393022:JZC393363 KIY393022:KIY393363 KSU393022:KSU393363 LCQ393022:LCQ393363 LMM393022:LMM393363 LWI393022:LWI393363 MGE393022:MGE393363 MQA393022:MQA393363 MZW393022:MZW393363 NJS393022:NJS393363 NTO393022:NTO393363 ODK393022:ODK393363 ONG393022:ONG393363 OXC393022:OXC393363 PGY393022:PGY393363 PQU393022:PQU393363 QAQ393022:QAQ393363 QKM393022:QKM393363 QUI393022:QUI393363 REE393022:REE393363 ROA393022:ROA393363 RXW393022:RXW393363 SHS393022:SHS393363 SRO393022:SRO393363 TBK393022:TBK393363 TLG393022:TLG393363 TVC393022:TVC393363 UEY393022:UEY393363 UOU393022:UOU393363 UYQ393022:UYQ393363 VIM393022:VIM393363 VSI393022:VSI393363 WCE393022:WCE393363 WMA393022:WMA393363 WVW393022:WVW393363 TVC982846:TVC983187 JK458558:JK458899 TG458558:TG458899 ADC458558:ADC458899 AMY458558:AMY458899 AWU458558:AWU458899 BGQ458558:BGQ458899 BQM458558:BQM458899 CAI458558:CAI458899 CKE458558:CKE458899 CUA458558:CUA458899 DDW458558:DDW458899 DNS458558:DNS458899 DXO458558:DXO458899 EHK458558:EHK458899 ERG458558:ERG458899 FBC458558:FBC458899 FKY458558:FKY458899 FUU458558:FUU458899 GEQ458558:GEQ458899 GOM458558:GOM458899 GYI458558:GYI458899 HIE458558:HIE458899 HSA458558:HSA458899 IBW458558:IBW458899 ILS458558:ILS458899 IVO458558:IVO458899 JFK458558:JFK458899 JPG458558:JPG458899 JZC458558:JZC458899 KIY458558:KIY458899 KSU458558:KSU458899 LCQ458558:LCQ458899 LMM458558:LMM458899 LWI458558:LWI458899 MGE458558:MGE458899 MQA458558:MQA458899 MZW458558:MZW458899 NJS458558:NJS458899 NTO458558:NTO458899 ODK458558:ODK458899 ONG458558:ONG458899 OXC458558:OXC458899 PGY458558:PGY458899 PQU458558:PQU458899 QAQ458558:QAQ458899 QKM458558:QKM458899 QUI458558:QUI458899 REE458558:REE458899 ROA458558:ROA458899 RXW458558:RXW458899 SHS458558:SHS458899 SRO458558:SRO458899 TBK458558:TBK458899 TLG458558:TLG458899 TVC458558:TVC458899 UEY458558:UEY458899 UOU458558:UOU458899 UYQ458558:UYQ458899 VIM458558:VIM458899 VSI458558:VSI458899 WCE458558:WCE458899 WMA458558:WMA458899 WVW458558:WVW458899 UEY982846:UEY983187 JK524094:JK524435 TG524094:TG524435 ADC524094:ADC524435 AMY524094:AMY524435 AWU524094:AWU524435 BGQ524094:BGQ524435 BQM524094:BQM524435 CAI524094:CAI524435 CKE524094:CKE524435 CUA524094:CUA524435 DDW524094:DDW524435 DNS524094:DNS524435 DXO524094:DXO524435 EHK524094:EHK524435 ERG524094:ERG524435 FBC524094:FBC524435 FKY524094:FKY524435 FUU524094:FUU524435 GEQ524094:GEQ524435 GOM524094:GOM524435 GYI524094:GYI524435 HIE524094:HIE524435 HSA524094:HSA524435 IBW524094:IBW524435 ILS524094:ILS524435 IVO524094:IVO524435 JFK524094:JFK524435 JPG524094:JPG524435 JZC524094:JZC524435 KIY524094:KIY524435 KSU524094:KSU524435 LCQ524094:LCQ524435 LMM524094:LMM524435 LWI524094:LWI524435 MGE524094:MGE524435 MQA524094:MQA524435 MZW524094:MZW524435 NJS524094:NJS524435 NTO524094:NTO524435 ODK524094:ODK524435 ONG524094:ONG524435 OXC524094:OXC524435 PGY524094:PGY524435 PQU524094:PQU524435 QAQ524094:QAQ524435 QKM524094:QKM524435 QUI524094:QUI524435 REE524094:REE524435 ROA524094:ROA524435 RXW524094:RXW524435 SHS524094:SHS524435 SRO524094:SRO524435 TBK524094:TBK524435 TLG524094:TLG524435 TVC524094:TVC524435 UEY524094:UEY524435 UOU524094:UOU524435 UYQ524094:UYQ524435 VIM524094:VIM524435 VSI524094:VSI524435 WCE524094:WCE524435 WMA524094:WMA524435 WVW524094:WVW524435 UOU982846:UOU983187 JK589630:JK589971 TG589630:TG589971 ADC589630:ADC589971 AMY589630:AMY589971 AWU589630:AWU589971 BGQ589630:BGQ589971 BQM589630:BQM589971 CAI589630:CAI589971 CKE589630:CKE589971 CUA589630:CUA589971 DDW589630:DDW589971 DNS589630:DNS589971 DXO589630:DXO589971 EHK589630:EHK589971 ERG589630:ERG589971 FBC589630:FBC589971 FKY589630:FKY589971 FUU589630:FUU589971 GEQ589630:GEQ589971 GOM589630:GOM589971 GYI589630:GYI589971 HIE589630:HIE589971 HSA589630:HSA589971 IBW589630:IBW589971 ILS589630:ILS589971 IVO589630:IVO589971 JFK589630:JFK589971 JPG589630:JPG589971 JZC589630:JZC589971 KIY589630:KIY589971 KSU589630:KSU589971 LCQ589630:LCQ589971 LMM589630:LMM589971 LWI589630:LWI589971 MGE589630:MGE589971 MQA589630:MQA589971 MZW589630:MZW589971 NJS589630:NJS589971 NTO589630:NTO589971 ODK589630:ODK589971 ONG589630:ONG589971 OXC589630:OXC589971 PGY589630:PGY589971 PQU589630:PQU589971 QAQ589630:QAQ589971 QKM589630:QKM589971 QUI589630:QUI589971 REE589630:REE589971 ROA589630:ROA589971 RXW589630:RXW589971 SHS589630:SHS589971 SRO589630:SRO589971 TBK589630:TBK589971 TLG589630:TLG589971 TVC589630:TVC589971 UEY589630:UEY589971 UOU589630:UOU589971 UYQ589630:UYQ589971 VIM589630:VIM589971 VSI589630:VSI589971 WCE589630:WCE589971 WMA589630:WMA589971 WVW589630:WVW589971 UYQ982846:UYQ983187 JK655166:JK655507 TG655166:TG655507 ADC655166:ADC655507 AMY655166:AMY655507 AWU655166:AWU655507 BGQ655166:BGQ655507 BQM655166:BQM655507 CAI655166:CAI655507 CKE655166:CKE655507 CUA655166:CUA655507 DDW655166:DDW655507 DNS655166:DNS655507 DXO655166:DXO655507 EHK655166:EHK655507 ERG655166:ERG655507 FBC655166:FBC655507 FKY655166:FKY655507 FUU655166:FUU655507 GEQ655166:GEQ655507 GOM655166:GOM655507 GYI655166:GYI655507 HIE655166:HIE655507 HSA655166:HSA655507 IBW655166:IBW655507 ILS655166:ILS655507 IVO655166:IVO655507 JFK655166:JFK655507 JPG655166:JPG655507 JZC655166:JZC655507 KIY655166:KIY655507 KSU655166:KSU655507 LCQ655166:LCQ655507 LMM655166:LMM655507 LWI655166:LWI655507 MGE655166:MGE655507 MQA655166:MQA655507 MZW655166:MZW655507 NJS655166:NJS655507 NTO655166:NTO655507 ODK655166:ODK655507 ONG655166:ONG655507 OXC655166:OXC655507 PGY655166:PGY655507 PQU655166:PQU655507 QAQ655166:QAQ655507 QKM655166:QKM655507 QUI655166:QUI655507 REE655166:REE655507 ROA655166:ROA655507 RXW655166:RXW655507 SHS655166:SHS655507 SRO655166:SRO655507 TBK655166:TBK655507 TLG655166:TLG655507 TVC655166:TVC655507 UEY655166:UEY655507 UOU655166:UOU655507 UYQ655166:UYQ655507 VIM655166:VIM655507 VSI655166:VSI655507 WCE655166:WCE655507 WMA655166:WMA655507 WVW655166:WVW655507 VIM982846:VIM983187 JK720702:JK721043 TG720702:TG721043 ADC720702:ADC721043 AMY720702:AMY721043 AWU720702:AWU721043 BGQ720702:BGQ721043 BQM720702:BQM721043 CAI720702:CAI721043 CKE720702:CKE721043 CUA720702:CUA721043 DDW720702:DDW721043 DNS720702:DNS721043 DXO720702:DXO721043 EHK720702:EHK721043 ERG720702:ERG721043 FBC720702:FBC721043 FKY720702:FKY721043 FUU720702:FUU721043 GEQ720702:GEQ721043 GOM720702:GOM721043 GYI720702:GYI721043 HIE720702:HIE721043 HSA720702:HSA721043 IBW720702:IBW721043 ILS720702:ILS721043 IVO720702:IVO721043 JFK720702:JFK721043 JPG720702:JPG721043 JZC720702:JZC721043 KIY720702:KIY721043 KSU720702:KSU721043 LCQ720702:LCQ721043 LMM720702:LMM721043 LWI720702:LWI721043 MGE720702:MGE721043 MQA720702:MQA721043 MZW720702:MZW721043 NJS720702:NJS721043 NTO720702:NTO721043 ODK720702:ODK721043 ONG720702:ONG721043 OXC720702:OXC721043 PGY720702:PGY721043 PQU720702:PQU721043 QAQ720702:QAQ721043 QKM720702:QKM721043 QUI720702:QUI721043 REE720702:REE721043 ROA720702:ROA721043 RXW720702:RXW721043 SHS720702:SHS721043 SRO720702:SRO721043 TBK720702:TBK721043 TLG720702:TLG721043 TVC720702:TVC721043 UEY720702:UEY721043 UOU720702:UOU721043 UYQ720702:UYQ721043 VIM720702:VIM721043 VSI720702:VSI721043 WCE720702:WCE721043 WMA720702:WMA721043 WVW720702:WVW721043 VSI982846:VSI983187 JK786238:JK786579 TG786238:TG786579 ADC786238:ADC786579 AMY786238:AMY786579 AWU786238:AWU786579 BGQ786238:BGQ786579 BQM786238:BQM786579 CAI786238:CAI786579 CKE786238:CKE786579 CUA786238:CUA786579 DDW786238:DDW786579 DNS786238:DNS786579 DXO786238:DXO786579 EHK786238:EHK786579 ERG786238:ERG786579 FBC786238:FBC786579 FKY786238:FKY786579 FUU786238:FUU786579 GEQ786238:GEQ786579 GOM786238:GOM786579 GYI786238:GYI786579 HIE786238:HIE786579 HSA786238:HSA786579 IBW786238:IBW786579 ILS786238:ILS786579 IVO786238:IVO786579 JFK786238:JFK786579 JPG786238:JPG786579 JZC786238:JZC786579 KIY786238:KIY786579 KSU786238:KSU786579 LCQ786238:LCQ786579 LMM786238:LMM786579 LWI786238:LWI786579 MGE786238:MGE786579 MQA786238:MQA786579 MZW786238:MZW786579 NJS786238:NJS786579 NTO786238:NTO786579 ODK786238:ODK786579 ONG786238:ONG786579 OXC786238:OXC786579 PGY786238:PGY786579 PQU786238:PQU786579 QAQ786238:QAQ786579 QKM786238:QKM786579 QUI786238:QUI786579 REE786238:REE786579 ROA786238:ROA786579 RXW786238:RXW786579 SHS786238:SHS786579 SRO786238:SRO786579 TBK786238:TBK786579 TLG786238:TLG786579 TVC786238:TVC786579 UEY786238:UEY786579 UOU786238:UOU786579 UYQ786238:UYQ786579 VIM786238:VIM786579 VSI786238:VSI786579 WCE786238:WCE786579 WMA786238:WMA786579 WVW786238:WVW786579 WCE982846:WCE983187 JK851774:JK852115 TG851774:TG852115 ADC851774:ADC852115 AMY851774:AMY852115 AWU851774:AWU852115 BGQ851774:BGQ852115 BQM851774:BQM852115 CAI851774:CAI852115 CKE851774:CKE852115 CUA851774:CUA852115 DDW851774:DDW852115 DNS851774:DNS852115 DXO851774:DXO852115 EHK851774:EHK852115 ERG851774:ERG852115 FBC851774:FBC852115 FKY851774:FKY852115 FUU851774:FUU852115 GEQ851774:GEQ852115 GOM851774:GOM852115 GYI851774:GYI852115 HIE851774:HIE852115 HSA851774:HSA852115 IBW851774:IBW852115 ILS851774:ILS852115 IVO851774:IVO852115 JFK851774:JFK852115 JPG851774:JPG852115 JZC851774:JZC852115 KIY851774:KIY852115 KSU851774:KSU852115 LCQ851774:LCQ852115 LMM851774:LMM852115 LWI851774:LWI852115 MGE851774:MGE852115 MQA851774:MQA852115 MZW851774:MZW852115 NJS851774:NJS852115 NTO851774:NTO852115 ODK851774:ODK852115 ONG851774:ONG852115 OXC851774:OXC852115 PGY851774:PGY852115 PQU851774:PQU852115 QAQ851774:QAQ852115 QKM851774:QKM852115 QUI851774:QUI852115 REE851774:REE852115 ROA851774:ROA852115 RXW851774:RXW852115 SHS851774:SHS852115 SRO851774:SRO852115 TBK851774:TBK852115 TLG851774:TLG852115 TVC851774:TVC852115 UEY851774:UEY852115 UOU851774:UOU852115 UYQ851774:UYQ852115 VIM851774:VIM852115 VSI851774:VSI852115 WCE851774:WCE852115 WMA851774:WMA852115 WVW851774:WVW852115 WMA982846:WMA983187 JK917310:JK917651 TG917310:TG917651 ADC917310:ADC917651 AMY917310:AMY917651 AWU917310:AWU917651 BGQ917310:BGQ917651 BQM917310:BQM917651 CAI917310:CAI917651 CKE917310:CKE917651 CUA917310:CUA917651 DDW917310:DDW917651 DNS917310:DNS917651 DXO917310:DXO917651 EHK917310:EHK917651 ERG917310:ERG917651 FBC917310:FBC917651 FKY917310:FKY917651 FUU917310:FUU917651 GEQ917310:GEQ917651 GOM917310:GOM917651 GYI917310:GYI917651 HIE917310:HIE917651 HSA917310:HSA917651 IBW917310:IBW917651 ILS917310:ILS917651 IVO917310:IVO917651 JFK917310:JFK917651 JPG917310:JPG917651 JZC917310:JZC917651 KIY917310:KIY917651 KSU917310:KSU917651 LCQ917310:LCQ917651 LMM917310:LMM917651 LWI917310:LWI917651 MGE917310:MGE917651 MQA917310:MQA917651 MZW917310:MZW917651 NJS917310:NJS917651 NTO917310:NTO917651 ODK917310:ODK917651 ONG917310:ONG917651 OXC917310:OXC917651 PGY917310:PGY917651 PQU917310:PQU917651 QAQ917310:QAQ917651 QKM917310:QKM917651 QUI917310:QUI917651 REE917310:REE917651 ROA917310:ROA917651 RXW917310:RXW917651 SHS917310:SHS917651 SRO917310:SRO917651 TBK917310:TBK917651 TLG917310:TLG917651 TVC917310:TVC917651 UEY917310:UEY917651 UOU917310:UOU917651 UYQ917310:UYQ917651 VIM917310:VIM917651 VSI917310:VSI917651 WCE917310:WCE917651 WMA917310:WMA917651 WVW917310:WVW917651 WVW982846:WVW983187 JK982846:JK983187 TG982846:TG983187 ADC982846:ADC983187 AMY982846:AMY983187 AWU982846:AWU983187 BGQ982846:BGQ983187 BQM982846:BQM983187 CAI982846:CAI983187 CKE982846:CKE983187 CUA982846:CUA983187 DDW982846:DDW983187 DNS982846:DNS983187 DXO982846:DXO983187 EHK982846:EHK983187 ERG982846:ERG983187 FBC982846:FBC983187 FKY982846:FKY983187 FUU982846:FUU983187 GEQ982846:GEQ983187 GOM982846:GOM983187 GYI982846:GYI983187 HIE982846:HIE983187 HSA982846:HSA983187 IBW982846:IBW983187 ILS982846:ILS983187 IVO982846:IVO983187 JFK982846:JFK983187 JPG982846:JPG983187 JZC982846:JZC983187 KIY982846:KIY983187 KSU982846:KSU983187 LCQ982846:LCQ983187 LMM982846:LMM983187 LWI982846:LWI983187 MGE982846:MGE983187 MQA982846:MQA983187 MZW982846:MZW983187 NJS982846:NJS983187 NTO982846:NTO983187 ODK982846:ODK983187 ONG982846:ONG983187 OXC982846:OXC983187 PGY982846:PGY983187 PQU982846:PQU983187 QAQ982846:QAQ983187 QKM982846:QKM983187 JK7:JK149" xr:uid="{00000000-0002-0000-0200-000004000000}">
      <formula1>ACCOMPAGNO</formula1>
    </dataValidation>
    <dataValidation type="list" allowBlank="1" showInputMessage="1" showErrorMessage="1" sqref="RDV982846:RDV983187 SX7:SX149 ACT7:ACT149 AMP7:AMP149 AWL7:AWL149 BGH7:BGH149 BQD7:BQD149 BZZ7:BZZ149 CJV7:CJV149 CTR7:CTR149 DDN7:DDN149 DNJ7:DNJ149 DXF7:DXF149 EHB7:EHB149 EQX7:EQX149 FAT7:FAT149 FKP7:FKP149 FUL7:FUL149 GEH7:GEH149 GOD7:GOD149 GXZ7:GXZ149 HHV7:HHV149 HRR7:HRR149 IBN7:IBN149 ILJ7:ILJ149 IVF7:IVF149 JFB7:JFB149 JOX7:JOX149 JYT7:JYT149 KIP7:KIP149 KSL7:KSL149 LCH7:LCH149 LMD7:LMD149 LVZ7:LVZ149 MFV7:MFV149 MPR7:MPR149 MZN7:MZN149 NJJ7:NJJ149 NTF7:NTF149 ODB7:ODB149 OMX7:OMX149 OWT7:OWT149 PGP7:PGP149 PQL7:PQL149 QAH7:QAH149 QKD7:QKD149 QTZ7:QTZ149 RDV7:RDV149 RNR7:RNR149 RXN7:RXN149 SHJ7:SHJ149 SRF7:SRF149 TBB7:TBB149 TKX7:TKX149 TUT7:TUT149 UEP7:UEP149 UOL7:UOL149 UYH7:UYH149 VID7:VID149 VRZ7:VRZ149 WBV7:WBV149 WLR7:WLR149 WVN7:WVN149 QTZ982846:QTZ983187 RNR982846:RNR983187 JB65342:JB65683 SX65342:SX65683 ACT65342:ACT65683 AMP65342:AMP65683 AWL65342:AWL65683 BGH65342:BGH65683 BQD65342:BQD65683 BZZ65342:BZZ65683 CJV65342:CJV65683 CTR65342:CTR65683 DDN65342:DDN65683 DNJ65342:DNJ65683 DXF65342:DXF65683 EHB65342:EHB65683 EQX65342:EQX65683 FAT65342:FAT65683 FKP65342:FKP65683 FUL65342:FUL65683 GEH65342:GEH65683 GOD65342:GOD65683 GXZ65342:GXZ65683 HHV65342:HHV65683 HRR65342:HRR65683 IBN65342:IBN65683 ILJ65342:ILJ65683 IVF65342:IVF65683 JFB65342:JFB65683 JOX65342:JOX65683 JYT65342:JYT65683 KIP65342:KIP65683 KSL65342:KSL65683 LCH65342:LCH65683 LMD65342:LMD65683 LVZ65342:LVZ65683 MFV65342:MFV65683 MPR65342:MPR65683 MZN65342:MZN65683 NJJ65342:NJJ65683 NTF65342:NTF65683 ODB65342:ODB65683 OMX65342:OMX65683 OWT65342:OWT65683 PGP65342:PGP65683 PQL65342:PQL65683 QAH65342:QAH65683 QKD65342:QKD65683 QTZ65342:QTZ65683 RDV65342:RDV65683 RNR65342:RNR65683 RXN65342:RXN65683 SHJ65342:SHJ65683 SRF65342:SRF65683 TBB65342:TBB65683 TKX65342:TKX65683 TUT65342:TUT65683 UEP65342:UEP65683 UOL65342:UOL65683 UYH65342:UYH65683 VID65342:VID65683 VRZ65342:VRZ65683 WBV65342:WBV65683 WLR65342:WLR65683 WVN65342:WVN65683 RXN982846:RXN983187 JB130878:JB131219 SX130878:SX131219 ACT130878:ACT131219 AMP130878:AMP131219 AWL130878:AWL131219 BGH130878:BGH131219 BQD130878:BQD131219 BZZ130878:BZZ131219 CJV130878:CJV131219 CTR130878:CTR131219 DDN130878:DDN131219 DNJ130878:DNJ131219 DXF130878:DXF131219 EHB130878:EHB131219 EQX130878:EQX131219 FAT130878:FAT131219 FKP130878:FKP131219 FUL130878:FUL131219 GEH130878:GEH131219 GOD130878:GOD131219 GXZ130878:GXZ131219 HHV130878:HHV131219 HRR130878:HRR131219 IBN130878:IBN131219 ILJ130878:ILJ131219 IVF130878:IVF131219 JFB130878:JFB131219 JOX130878:JOX131219 JYT130878:JYT131219 KIP130878:KIP131219 KSL130878:KSL131219 LCH130878:LCH131219 LMD130878:LMD131219 LVZ130878:LVZ131219 MFV130878:MFV131219 MPR130878:MPR131219 MZN130878:MZN131219 NJJ130878:NJJ131219 NTF130878:NTF131219 ODB130878:ODB131219 OMX130878:OMX131219 OWT130878:OWT131219 PGP130878:PGP131219 PQL130878:PQL131219 QAH130878:QAH131219 QKD130878:QKD131219 QTZ130878:QTZ131219 RDV130878:RDV131219 RNR130878:RNR131219 RXN130878:RXN131219 SHJ130878:SHJ131219 SRF130878:SRF131219 TBB130878:TBB131219 TKX130878:TKX131219 TUT130878:TUT131219 UEP130878:UEP131219 UOL130878:UOL131219 UYH130878:UYH131219 VID130878:VID131219 VRZ130878:VRZ131219 WBV130878:WBV131219 WLR130878:WLR131219 WVN130878:WVN131219 SHJ982846:SHJ983187 JB196414:JB196755 SX196414:SX196755 ACT196414:ACT196755 AMP196414:AMP196755 AWL196414:AWL196755 BGH196414:BGH196755 BQD196414:BQD196755 BZZ196414:BZZ196755 CJV196414:CJV196755 CTR196414:CTR196755 DDN196414:DDN196755 DNJ196414:DNJ196755 DXF196414:DXF196755 EHB196414:EHB196755 EQX196414:EQX196755 FAT196414:FAT196755 FKP196414:FKP196755 FUL196414:FUL196755 GEH196414:GEH196755 GOD196414:GOD196755 GXZ196414:GXZ196755 HHV196414:HHV196755 HRR196414:HRR196755 IBN196414:IBN196755 ILJ196414:ILJ196755 IVF196414:IVF196755 JFB196414:JFB196755 JOX196414:JOX196755 JYT196414:JYT196755 KIP196414:KIP196755 KSL196414:KSL196755 LCH196414:LCH196755 LMD196414:LMD196755 LVZ196414:LVZ196755 MFV196414:MFV196755 MPR196414:MPR196755 MZN196414:MZN196755 NJJ196414:NJJ196755 NTF196414:NTF196755 ODB196414:ODB196755 OMX196414:OMX196755 OWT196414:OWT196755 PGP196414:PGP196755 PQL196414:PQL196755 QAH196414:QAH196755 QKD196414:QKD196755 QTZ196414:QTZ196755 RDV196414:RDV196755 RNR196414:RNR196755 RXN196414:RXN196755 SHJ196414:SHJ196755 SRF196414:SRF196755 TBB196414:TBB196755 TKX196414:TKX196755 TUT196414:TUT196755 UEP196414:UEP196755 UOL196414:UOL196755 UYH196414:UYH196755 VID196414:VID196755 VRZ196414:VRZ196755 WBV196414:WBV196755 WLR196414:WLR196755 WVN196414:WVN196755 SRF982846:SRF983187 JB261950:JB262291 SX261950:SX262291 ACT261950:ACT262291 AMP261950:AMP262291 AWL261950:AWL262291 BGH261950:BGH262291 BQD261950:BQD262291 BZZ261950:BZZ262291 CJV261950:CJV262291 CTR261950:CTR262291 DDN261950:DDN262291 DNJ261950:DNJ262291 DXF261950:DXF262291 EHB261950:EHB262291 EQX261950:EQX262291 FAT261950:FAT262291 FKP261950:FKP262291 FUL261950:FUL262291 GEH261950:GEH262291 GOD261950:GOD262291 GXZ261950:GXZ262291 HHV261950:HHV262291 HRR261950:HRR262291 IBN261950:IBN262291 ILJ261950:ILJ262291 IVF261950:IVF262291 JFB261950:JFB262291 JOX261950:JOX262291 JYT261950:JYT262291 KIP261950:KIP262291 KSL261950:KSL262291 LCH261950:LCH262291 LMD261950:LMD262291 LVZ261950:LVZ262291 MFV261950:MFV262291 MPR261950:MPR262291 MZN261950:MZN262291 NJJ261950:NJJ262291 NTF261950:NTF262291 ODB261950:ODB262291 OMX261950:OMX262291 OWT261950:OWT262291 PGP261950:PGP262291 PQL261950:PQL262291 QAH261950:QAH262291 QKD261950:QKD262291 QTZ261950:QTZ262291 RDV261950:RDV262291 RNR261950:RNR262291 RXN261950:RXN262291 SHJ261950:SHJ262291 SRF261950:SRF262291 TBB261950:TBB262291 TKX261950:TKX262291 TUT261950:TUT262291 UEP261950:UEP262291 UOL261950:UOL262291 UYH261950:UYH262291 VID261950:VID262291 VRZ261950:VRZ262291 WBV261950:WBV262291 WLR261950:WLR262291 WVN261950:WVN262291 TBB982846:TBB983187 JB327486:JB327827 SX327486:SX327827 ACT327486:ACT327827 AMP327486:AMP327827 AWL327486:AWL327827 BGH327486:BGH327827 BQD327486:BQD327827 BZZ327486:BZZ327827 CJV327486:CJV327827 CTR327486:CTR327827 DDN327486:DDN327827 DNJ327486:DNJ327827 DXF327486:DXF327827 EHB327486:EHB327827 EQX327486:EQX327827 FAT327486:FAT327827 FKP327486:FKP327827 FUL327486:FUL327827 GEH327486:GEH327827 GOD327486:GOD327827 GXZ327486:GXZ327827 HHV327486:HHV327827 HRR327486:HRR327827 IBN327486:IBN327827 ILJ327486:ILJ327827 IVF327486:IVF327827 JFB327486:JFB327827 JOX327486:JOX327827 JYT327486:JYT327827 KIP327486:KIP327827 KSL327486:KSL327827 LCH327486:LCH327827 LMD327486:LMD327827 LVZ327486:LVZ327827 MFV327486:MFV327827 MPR327486:MPR327827 MZN327486:MZN327827 NJJ327486:NJJ327827 NTF327486:NTF327827 ODB327486:ODB327827 OMX327486:OMX327827 OWT327486:OWT327827 PGP327486:PGP327827 PQL327486:PQL327827 QAH327486:QAH327827 QKD327486:QKD327827 QTZ327486:QTZ327827 RDV327486:RDV327827 RNR327486:RNR327827 RXN327486:RXN327827 SHJ327486:SHJ327827 SRF327486:SRF327827 TBB327486:TBB327827 TKX327486:TKX327827 TUT327486:TUT327827 UEP327486:UEP327827 UOL327486:UOL327827 UYH327486:UYH327827 VID327486:VID327827 VRZ327486:VRZ327827 WBV327486:WBV327827 WLR327486:WLR327827 WVN327486:WVN327827 TKX982846:TKX983187 JB393022:JB393363 SX393022:SX393363 ACT393022:ACT393363 AMP393022:AMP393363 AWL393022:AWL393363 BGH393022:BGH393363 BQD393022:BQD393363 BZZ393022:BZZ393363 CJV393022:CJV393363 CTR393022:CTR393363 DDN393022:DDN393363 DNJ393022:DNJ393363 DXF393022:DXF393363 EHB393022:EHB393363 EQX393022:EQX393363 FAT393022:FAT393363 FKP393022:FKP393363 FUL393022:FUL393363 GEH393022:GEH393363 GOD393022:GOD393363 GXZ393022:GXZ393363 HHV393022:HHV393363 HRR393022:HRR393363 IBN393022:IBN393363 ILJ393022:ILJ393363 IVF393022:IVF393363 JFB393022:JFB393363 JOX393022:JOX393363 JYT393022:JYT393363 KIP393022:KIP393363 KSL393022:KSL393363 LCH393022:LCH393363 LMD393022:LMD393363 LVZ393022:LVZ393363 MFV393022:MFV393363 MPR393022:MPR393363 MZN393022:MZN393363 NJJ393022:NJJ393363 NTF393022:NTF393363 ODB393022:ODB393363 OMX393022:OMX393363 OWT393022:OWT393363 PGP393022:PGP393363 PQL393022:PQL393363 QAH393022:QAH393363 QKD393022:QKD393363 QTZ393022:QTZ393363 RDV393022:RDV393363 RNR393022:RNR393363 RXN393022:RXN393363 SHJ393022:SHJ393363 SRF393022:SRF393363 TBB393022:TBB393363 TKX393022:TKX393363 TUT393022:TUT393363 UEP393022:UEP393363 UOL393022:UOL393363 UYH393022:UYH393363 VID393022:VID393363 VRZ393022:VRZ393363 WBV393022:WBV393363 WLR393022:WLR393363 WVN393022:WVN393363 TUT982846:TUT983187 JB458558:JB458899 SX458558:SX458899 ACT458558:ACT458899 AMP458558:AMP458899 AWL458558:AWL458899 BGH458558:BGH458899 BQD458558:BQD458899 BZZ458558:BZZ458899 CJV458558:CJV458899 CTR458558:CTR458899 DDN458558:DDN458899 DNJ458558:DNJ458899 DXF458558:DXF458899 EHB458558:EHB458899 EQX458558:EQX458899 FAT458558:FAT458899 FKP458558:FKP458899 FUL458558:FUL458899 GEH458558:GEH458899 GOD458558:GOD458899 GXZ458558:GXZ458899 HHV458558:HHV458899 HRR458558:HRR458899 IBN458558:IBN458899 ILJ458558:ILJ458899 IVF458558:IVF458899 JFB458558:JFB458899 JOX458558:JOX458899 JYT458558:JYT458899 KIP458558:KIP458899 KSL458558:KSL458899 LCH458558:LCH458899 LMD458558:LMD458899 LVZ458558:LVZ458899 MFV458558:MFV458899 MPR458558:MPR458899 MZN458558:MZN458899 NJJ458558:NJJ458899 NTF458558:NTF458899 ODB458558:ODB458899 OMX458558:OMX458899 OWT458558:OWT458899 PGP458558:PGP458899 PQL458558:PQL458899 QAH458558:QAH458899 QKD458558:QKD458899 QTZ458558:QTZ458899 RDV458558:RDV458899 RNR458558:RNR458899 RXN458558:RXN458899 SHJ458558:SHJ458899 SRF458558:SRF458899 TBB458558:TBB458899 TKX458558:TKX458899 TUT458558:TUT458899 UEP458558:UEP458899 UOL458558:UOL458899 UYH458558:UYH458899 VID458558:VID458899 VRZ458558:VRZ458899 WBV458558:WBV458899 WLR458558:WLR458899 WVN458558:WVN458899 UEP982846:UEP983187 JB524094:JB524435 SX524094:SX524435 ACT524094:ACT524435 AMP524094:AMP524435 AWL524094:AWL524435 BGH524094:BGH524435 BQD524094:BQD524435 BZZ524094:BZZ524435 CJV524094:CJV524435 CTR524094:CTR524435 DDN524094:DDN524435 DNJ524094:DNJ524435 DXF524094:DXF524435 EHB524094:EHB524435 EQX524094:EQX524435 FAT524094:FAT524435 FKP524094:FKP524435 FUL524094:FUL524435 GEH524094:GEH524435 GOD524094:GOD524435 GXZ524094:GXZ524435 HHV524094:HHV524435 HRR524094:HRR524435 IBN524094:IBN524435 ILJ524094:ILJ524435 IVF524094:IVF524435 JFB524094:JFB524435 JOX524094:JOX524435 JYT524094:JYT524435 KIP524094:KIP524435 KSL524094:KSL524435 LCH524094:LCH524435 LMD524094:LMD524435 LVZ524094:LVZ524435 MFV524094:MFV524435 MPR524094:MPR524435 MZN524094:MZN524435 NJJ524094:NJJ524435 NTF524094:NTF524435 ODB524094:ODB524435 OMX524094:OMX524435 OWT524094:OWT524435 PGP524094:PGP524435 PQL524094:PQL524435 QAH524094:QAH524435 QKD524094:QKD524435 QTZ524094:QTZ524435 RDV524094:RDV524435 RNR524094:RNR524435 RXN524094:RXN524435 SHJ524094:SHJ524435 SRF524094:SRF524435 TBB524094:TBB524435 TKX524094:TKX524435 TUT524094:TUT524435 UEP524094:UEP524435 UOL524094:UOL524435 UYH524094:UYH524435 VID524094:VID524435 VRZ524094:VRZ524435 WBV524094:WBV524435 WLR524094:WLR524435 WVN524094:WVN524435 UOL982846:UOL983187 JB589630:JB589971 SX589630:SX589971 ACT589630:ACT589971 AMP589630:AMP589971 AWL589630:AWL589971 BGH589630:BGH589971 BQD589630:BQD589971 BZZ589630:BZZ589971 CJV589630:CJV589971 CTR589630:CTR589971 DDN589630:DDN589971 DNJ589630:DNJ589971 DXF589630:DXF589971 EHB589630:EHB589971 EQX589630:EQX589971 FAT589630:FAT589971 FKP589630:FKP589971 FUL589630:FUL589971 GEH589630:GEH589971 GOD589630:GOD589971 GXZ589630:GXZ589971 HHV589630:HHV589971 HRR589630:HRR589971 IBN589630:IBN589971 ILJ589630:ILJ589971 IVF589630:IVF589971 JFB589630:JFB589971 JOX589630:JOX589971 JYT589630:JYT589971 KIP589630:KIP589971 KSL589630:KSL589971 LCH589630:LCH589971 LMD589630:LMD589971 LVZ589630:LVZ589971 MFV589630:MFV589971 MPR589630:MPR589971 MZN589630:MZN589971 NJJ589630:NJJ589971 NTF589630:NTF589971 ODB589630:ODB589971 OMX589630:OMX589971 OWT589630:OWT589971 PGP589630:PGP589971 PQL589630:PQL589971 QAH589630:QAH589971 QKD589630:QKD589971 QTZ589630:QTZ589971 RDV589630:RDV589971 RNR589630:RNR589971 RXN589630:RXN589971 SHJ589630:SHJ589971 SRF589630:SRF589971 TBB589630:TBB589971 TKX589630:TKX589971 TUT589630:TUT589971 UEP589630:UEP589971 UOL589630:UOL589971 UYH589630:UYH589971 VID589630:VID589971 VRZ589630:VRZ589971 WBV589630:WBV589971 WLR589630:WLR589971 WVN589630:WVN589971 UYH982846:UYH983187 JB655166:JB655507 SX655166:SX655507 ACT655166:ACT655507 AMP655166:AMP655507 AWL655166:AWL655507 BGH655166:BGH655507 BQD655166:BQD655507 BZZ655166:BZZ655507 CJV655166:CJV655507 CTR655166:CTR655507 DDN655166:DDN655507 DNJ655166:DNJ655507 DXF655166:DXF655507 EHB655166:EHB655507 EQX655166:EQX655507 FAT655166:FAT655507 FKP655166:FKP655507 FUL655166:FUL655507 GEH655166:GEH655507 GOD655166:GOD655507 GXZ655166:GXZ655507 HHV655166:HHV655507 HRR655166:HRR655507 IBN655166:IBN655507 ILJ655166:ILJ655507 IVF655166:IVF655507 JFB655166:JFB655507 JOX655166:JOX655507 JYT655166:JYT655507 KIP655166:KIP655507 KSL655166:KSL655507 LCH655166:LCH655507 LMD655166:LMD655507 LVZ655166:LVZ655507 MFV655166:MFV655507 MPR655166:MPR655507 MZN655166:MZN655507 NJJ655166:NJJ655507 NTF655166:NTF655507 ODB655166:ODB655507 OMX655166:OMX655507 OWT655166:OWT655507 PGP655166:PGP655507 PQL655166:PQL655507 QAH655166:QAH655507 QKD655166:QKD655507 QTZ655166:QTZ655507 RDV655166:RDV655507 RNR655166:RNR655507 RXN655166:RXN655507 SHJ655166:SHJ655507 SRF655166:SRF655507 TBB655166:TBB655507 TKX655166:TKX655507 TUT655166:TUT655507 UEP655166:UEP655507 UOL655166:UOL655507 UYH655166:UYH655507 VID655166:VID655507 VRZ655166:VRZ655507 WBV655166:WBV655507 WLR655166:WLR655507 WVN655166:WVN655507 VID982846:VID983187 JB720702:JB721043 SX720702:SX721043 ACT720702:ACT721043 AMP720702:AMP721043 AWL720702:AWL721043 BGH720702:BGH721043 BQD720702:BQD721043 BZZ720702:BZZ721043 CJV720702:CJV721043 CTR720702:CTR721043 DDN720702:DDN721043 DNJ720702:DNJ721043 DXF720702:DXF721043 EHB720702:EHB721043 EQX720702:EQX721043 FAT720702:FAT721043 FKP720702:FKP721043 FUL720702:FUL721043 GEH720702:GEH721043 GOD720702:GOD721043 GXZ720702:GXZ721043 HHV720702:HHV721043 HRR720702:HRR721043 IBN720702:IBN721043 ILJ720702:ILJ721043 IVF720702:IVF721043 JFB720702:JFB721043 JOX720702:JOX721043 JYT720702:JYT721043 KIP720702:KIP721043 KSL720702:KSL721043 LCH720702:LCH721043 LMD720702:LMD721043 LVZ720702:LVZ721043 MFV720702:MFV721043 MPR720702:MPR721043 MZN720702:MZN721043 NJJ720702:NJJ721043 NTF720702:NTF721043 ODB720702:ODB721043 OMX720702:OMX721043 OWT720702:OWT721043 PGP720702:PGP721043 PQL720702:PQL721043 QAH720702:QAH721043 QKD720702:QKD721043 QTZ720702:QTZ721043 RDV720702:RDV721043 RNR720702:RNR721043 RXN720702:RXN721043 SHJ720702:SHJ721043 SRF720702:SRF721043 TBB720702:TBB721043 TKX720702:TKX721043 TUT720702:TUT721043 UEP720702:UEP721043 UOL720702:UOL721043 UYH720702:UYH721043 VID720702:VID721043 VRZ720702:VRZ721043 WBV720702:WBV721043 WLR720702:WLR721043 WVN720702:WVN721043 VRZ982846:VRZ983187 JB786238:JB786579 SX786238:SX786579 ACT786238:ACT786579 AMP786238:AMP786579 AWL786238:AWL786579 BGH786238:BGH786579 BQD786238:BQD786579 BZZ786238:BZZ786579 CJV786238:CJV786579 CTR786238:CTR786579 DDN786238:DDN786579 DNJ786238:DNJ786579 DXF786238:DXF786579 EHB786238:EHB786579 EQX786238:EQX786579 FAT786238:FAT786579 FKP786238:FKP786579 FUL786238:FUL786579 GEH786238:GEH786579 GOD786238:GOD786579 GXZ786238:GXZ786579 HHV786238:HHV786579 HRR786238:HRR786579 IBN786238:IBN786579 ILJ786238:ILJ786579 IVF786238:IVF786579 JFB786238:JFB786579 JOX786238:JOX786579 JYT786238:JYT786579 KIP786238:KIP786579 KSL786238:KSL786579 LCH786238:LCH786579 LMD786238:LMD786579 LVZ786238:LVZ786579 MFV786238:MFV786579 MPR786238:MPR786579 MZN786238:MZN786579 NJJ786238:NJJ786579 NTF786238:NTF786579 ODB786238:ODB786579 OMX786238:OMX786579 OWT786238:OWT786579 PGP786238:PGP786579 PQL786238:PQL786579 QAH786238:QAH786579 QKD786238:QKD786579 QTZ786238:QTZ786579 RDV786238:RDV786579 RNR786238:RNR786579 RXN786238:RXN786579 SHJ786238:SHJ786579 SRF786238:SRF786579 TBB786238:TBB786579 TKX786238:TKX786579 TUT786238:TUT786579 UEP786238:UEP786579 UOL786238:UOL786579 UYH786238:UYH786579 VID786238:VID786579 VRZ786238:VRZ786579 WBV786238:WBV786579 WLR786238:WLR786579 WVN786238:WVN786579 WBV982846:WBV983187 JB851774:JB852115 SX851774:SX852115 ACT851774:ACT852115 AMP851774:AMP852115 AWL851774:AWL852115 BGH851774:BGH852115 BQD851774:BQD852115 BZZ851774:BZZ852115 CJV851774:CJV852115 CTR851774:CTR852115 DDN851774:DDN852115 DNJ851774:DNJ852115 DXF851774:DXF852115 EHB851774:EHB852115 EQX851774:EQX852115 FAT851774:FAT852115 FKP851774:FKP852115 FUL851774:FUL852115 GEH851774:GEH852115 GOD851774:GOD852115 GXZ851774:GXZ852115 HHV851774:HHV852115 HRR851774:HRR852115 IBN851774:IBN852115 ILJ851774:ILJ852115 IVF851774:IVF852115 JFB851774:JFB852115 JOX851774:JOX852115 JYT851774:JYT852115 KIP851774:KIP852115 KSL851774:KSL852115 LCH851774:LCH852115 LMD851774:LMD852115 LVZ851774:LVZ852115 MFV851774:MFV852115 MPR851774:MPR852115 MZN851774:MZN852115 NJJ851774:NJJ852115 NTF851774:NTF852115 ODB851774:ODB852115 OMX851774:OMX852115 OWT851774:OWT852115 PGP851774:PGP852115 PQL851774:PQL852115 QAH851774:QAH852115 QKD851774:QKD852115 QTZ851774:QTZ852115 RDV851774:RDV852115 RNR851774:RNR852115 RXN851774:RXN852115 SHJ851774:SHJ852115 SRF851774:SRF852115 TBB851774:TBB852115 TKX851774:TKX852115 TUT851774:TUT852115 UEP851774:UEP852115 UOL851774:UOL852115 UYH851774:UYH852115 VID851774:VID852115 VRZ851774:VRZ852115 WBV851774:WBV852115 WLR851774:WLR852115 WVN851774:WVN852115 WLR982846:WLR983187 JB917310:JB917651 SX917310:SX917651 ACT917310:ACT917651 AMP917310:AMP917651 AWL917310:AWL917651 BGH917310:BGH917651 BQD917310:BQD917651 BZZ917310:BZZ917651 CJV917310:CJV917651 CTR917310:CTR917651 DDN917310:DDN917651 DNJ917310:DNJ917651 DXF917310:DXF917651 EHB917310:EHB917651 EQX917310:EQX917651 FAT917310:FAT917651 FKP917310:FKP917651 FUL917310:FUL917651 GEH917310:GEH917651 GOD917310:GOD917651 GXZ917310:GXZ917651 HHV917310:HHV917651 HRR917310:HRR917651 IBN917310:IBN917651 ILJ917310:ILJ917651 IVF917310:IVF917651 JFB917310:JFB917651 JOX917310:JOX917651 JYT917310:JYT917651 KIP917310:KIP917651 KSL917310:KSL917651 LCH917310:LCH917651 LMD917310:LMD917651 LVZ917310:LVZ917651 MFV917310:MFV917651 MPR917310:MPR917651 MZN917310:MZN917651 NJJ917310:NJJ917651 NTF917310:NTF917651 ODB917310:ODB917651 OMX917310:OMX917651 OWT917310:OWT917651 PGP917310:PGP917651 PQL917310:PQL917651 QAH917310:QAH917651 QKD917310:QKD917651 QTZ917310:QTZ917651 RDV917310:RDV917651 RNR917310:RNR917651 RXN917310:RXN917651 SHJ917310:SHJ917651 SRF917310:SRF917651 TBB917310:TBB917651 TKX917310:TKX917651 TUT917310:TUT917651 UEP917310:UEP917651 UOL917310:UOL917651 UYH917310:UYH917651 VID917310:VID917651 VRZ917310:VRZ917651 WBV917310:WBV917651 WLR917310:WLR917651 WVN917310:WVN917651 WVN982846:WVN983187 JB982846:JB983187 SX982846:SX983187 ACT982846:ACT983187 AMP982846:AMP983187 AWL982846:AWL983187 BGH982846:BGH983187 BQD982846:BQD983187 BZZ982846:BZZ983187 CJV982846:CJV983187 CTR982846:CTR983187 DDN982846:DDN983187 DNJ982846:DNJ983187 DXF982846:DXF983187 EHB982846:EHB983187 EQX982846:EQX983187 FAT982846:FAT983187 FKP982846:FKP983187 FUL982846:FUL983187 GEH982846:GEH983187 GOD982846:GOD983187 GXZ982846:GXZ983187 HHV982846:HHV983187 HRR982846:HRR983187 IBN982846:IBN983187 ILJ982846:ILJ983187 IVF982846:IVF983187 JFB982846:JFB983187 JOX982846:JOX983187 JYT982846:JYT983187 KIP982846:KIP983187 KSL982846:KSL983187 LCH982846:LCH983187 LMD982846:LMD983187 LVZ982846:LVZ983187 MFV982846:MFV983187 MPR982846:MPR983187 MZN982846:MZN983187 NJJ982846:NJJ983187 NTF982846:NTF983187 ODB982846:ODB983187 OMX982846:OMX983187 OWT982846:OWT983187 PGP982846:PGP983187 PQL982846:PQL983187 QAH982846:QAH983187 QKD982846:QKD983187 JB7:JB149" xr:uid="{00000000-0002-0000-0200-000005000000}">
      <formula1>STRUTTURE_SRSR24H</formula1>
    </dataValidation>
    <dataValidation type="date" allowBlank="1" showInputMessage="1" showErrorMessage="1" error="inserire anno 2020  (01/01/2020 - 31/12/2020)" sqref="F8:G149" xr:uid="{00000000-0002-0000-0200-000006000000}">
      <formula1>43831</formula1>
      <formula2>44196</formula2>
    </dataValidation>
    <dataValidation type="decimal" allowBlank="1" showInputMessage="1" showErrorMessage="1" error="tariffa sociale massima ammissibile per contributo_x000a_ € 59,20" sqref="O7:O149" xr:uid="{00000000-0002-0000-0200-000007000000}">
      <formula1>1</formula1>
      <formula2>59.2</formula2>
    </dataValidation>
    <dataValidation type="decimal" allowBlank="1" showInputMessage="1" showErrorMessage="1" error="ISEE tra 0,00 e 20.000,00" sqref="M7:M149" xr:uid="{00000000-0002-0000-0200-000008000000}">
      <formula1>0</formula1>
      <formula2>20000</formula2>
    </dataValidation>
    <dataValidation type="whole" allowBlank="1" showInputMessage="1" showErrorMessage="1" prompt="inserire solo i giorni di assenza fatturati/da fatturare" sqref="I7" xr:uid="{00000000-0002-0000-0200-000009000000}">
      <formula1>0</formula1>
      <formula2>365</formula2>
    </dataValidation>
    <dataValidation type="whole" allowBlank="1" showInputMessage="1" showErrorMessage="1" error="massimo 366" sqref="H7" xr:uid="{00000000-0002-0000-0200-00000A000000}">
      <formula1>1</formula1>
      <formula2>366</formula2>
    </dataValidation>
    <dataValidation type="date" allowBlank="1" showInputMessage="1" showErrorMessage="1" error="inserire anno 2020 (01/01/2020 - 31/12/2020)" sqref="F7:G7" xr:uid="{00000000-0002-0000-0200-00000B000000}">
      <formula1>43831</formula1>
      <formula2>44196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9000000}">
          <x14:formula1>
            <xm:f>'MENU TENDINA'!$A$2:$A$3</xm:f>
          </x14:formula1>
          <xm:sqref>N7:N149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50"/>
  <sheetViews>
    <sheetView workbookViewId="0">
      <selection activeCell="T20" sqref="T20"/>
    </sheetView>
  </sheetViews>
  <sheetFormatPr defaultRowHeight="15" x14ac:dyDescent="0.25"/>
  <cols>
    <col min="1" max="1" width="7.5703125" style="41" customWidth="1"/>
    <col min="2" max="2" width="9" style="41" customWidth="1"/>
    <col min="3" max="3" width="14" style="41" customWidth="1"/>
    <col min="4" max="4" width="27" style="41" bestFit="1" customWidth="1"/>
    <col min="5" max="5" width="20.7109375" style="41" customWidth="1"/>
    <col min="6" max="6" width="22.28515625" style="41" customWidth="1"/>
    <col min="7" max="7" width="11" style="41" customWidth="1"/>
    <col min="8" max="8" width="11.42578125" style="41" customWidth="1"/>
    <col min="9" max="9" width="12.7109375" style="163" customWidth="1"/>
    <col min="10" max="10" width="11.42578125" style="85" customWidth="1"/>
    <col min="11" max="11" width="15.140625" style="41" customWidth="1"/>
    <col min="12" max="12" width="12.42578125" style="41" customWidth="1"/>
    <col min="13" max="13" width="14" style="41" customWidth="1"/>
    <col min="14" max="14" width="14" style="92" customWidth="1"/>
    <col min="15" max="15" width="10.5703125" style="41" customWidth="1"/>
    <col min="16" max="16" width="18.7109375" style="41" customWidth="1"/>
    <col min="17" max="17" width="11.140625" style="92" hidden="1" customWidth="1"/>
    <col min="18" max="18" width="11.7109375" style="65" customWidth="1"/>
    <col min="19" max="19" width="11" style="41" customWidth="1"/>
    <col min="20" max="20" width="15" style="41" customWidth="1"/>
    <col min="21" max="21" width="11.28515625" style="41" customWidth="1"/>
    <col min="22" max="25" width="11.7109375" style="41" customWidth="1"/>
    <col min="26" max="26" width="15" style="92" customWidth="1"/>
    <col min="27" max="27" width="15.5703125" style="67" customWidth="1"/>
    <col min="28" max="28" width="13.140625" style="41" customWidth="1"/>
    <col min="29" max="29" width="12.85546875" style="41" customWidth="1"/>
    <col min="30" max="30" width="13.42578125" style="41" customWidth="1"/>
    <col min="31" max="31" width="11.140625" style="41" customWidth="1"/>
    <col min="32" max="32" width="10.140625" style="41" customWidth="1"/>
    <col min="33" max="33" width="11.140625" style="41" customWidth="1"/>
    <col min="34" max="34" width="10.140625" style="41" customWidth="1"/>
    <col min="35" max="35" width="11.140625" style="41" customWidth="1"/>
    <col min="36" max="38" width="10.140625" style="41" customWidth="1"/>
    <col min="39" max="39" width="15.28515625" style="41" customWidth="1"/>
    <col min="40" max="40" width="20.85546875" style="92" customWidth="1"/>
    <col min="41" max="267" width="8.85546875" style="41"/>
    <col min="268" max="268" width="5.28515625" style="41" customWidth="1"/>
    <col min="269" max="269" width="9" style="41" customWidth="1"/>
    <col min="270" max="270" width="14" style="41" customWidth="1"/>
    <col min="271" max="271" width="27" style="41" bestFit="1" customWidth="1"/>
    <col min="272" max="272" width="26.28515625" style="41" customWidth="1"/>
    <col min="273" max="273" width="11" style="41" customWidth="1"/>
    <col min="274" max="274" width="11.42578125" style="41" customWidth="1"/>
    <col min="275" max="275" width="9.28515625" style="41" customWidth="1"/>
    <col min="276" max="276" width="10" style="41" customWidth="1"/>
    <col min="277" max="277" width="9.85546875" style="41" customWidth="1"/>
    <col min="278" max="278" width="11.7109375" style="41" customWidth="1"/>
    <col min="279" max="279" width="11" style="41" customWidth="1"/>
    <col min="280" max="280" width="10.42578125" style="41" bestFit="1" customWidth="1"/>
    <col min="281" max="282" width="11" style="41" customWidth="1"/>
    <col min="283" max="284" width="17" style="41" customWidth="1"/>
    <col min="285" max="285" width="12.28515625" style="41" customWidth="1"/>
    <col min="286" max="286" width="15.5703125" style="41" customWidth="1"/>
    <col min="287" max="287" width="15" style="41" customWidth="1"/>
    <col min="288" max="288" width="26.140625" style="41" customWidth="1"/>
    <col min="289" max="289" width="12.85546875" style="41" customWidth="1"/>
    <col min="290" max="290" width="13.42578125" style="41" customWidth="1"/>
    <col min="291" max="291" width="10.7109375" style="41" customWidth="1"/>
    <col min="292" max="292" width="10.140625" style="41" customWidth="1"/>
    <col min="293" max="293" width="11.7109375" style="41" customWidth="1"/>
    <col min="294" max="294" width="13.140625" style="41" customWidth="1"/>
    <col min="295" max="295" width="14.5703125" style="41" customWidth="1"/>
    <col min="296" max="296" width="9.5703125" style="41" bestFit="1" customWidth="1"/>
    <col min="297" max="523" width="8.85546875" style="41"/>
    <col min="524" max="524" width="5.28515625" style="41" customWidth="1"/>
    <col min="525" max="525" width="9" style="41" customWidth="1"/>
    <col min="526" max="526" width="14" style="41" customWidth="1"/>
    <col min="527" max="527" width="27" style="41" bestFit="1" customWidth="1"/>
    <col min="528" max="528" width="26.28515625" style="41" customWidth="1"/>
    <col min="529" max="529" width="11" style="41" customWidth="1"/>
    <col min="530" max="530" width="11.42578125" style="41" customWidth="1"/>
    <col min="531" max="531" width="9.28515625" style="41" customWidth="1"/>
    <col min="532" max="532" width="10" style="41" customWidth="1"/>
    <col min="533" max="533" width="9.85546875" style="41" customWidth="1"/>
    <col min="534" max="534" width="11.7109375" style="41" customWidth="1"/>
    <col min="535" max="535" width="11" style="41" customWidth="1"/>
    <col min="536" max="536" width="10.42578125" style="41" bestFit="1" customWidth="1"/>
    <col min="537" max="538" width="11" style="41" customWidth="1"/>
    <col min="539" max="540" width="17" style="41" customWidth="1"/>
    <col min="541" max="541" width="12.28515625" style="41" customWidth="1"/>
    <col min="542" max="542" width="15.5703125" style="41" customWidth="1"/>
    <col min="543" max="543" width="15" style="41" customWidth="1"/>
    <col min="544" max="544" width="26.140625" style="41" customWidth="1"/>
    <col min="545" max="545" width="12.85546875" style="41" customWidth="1"/>
    <col min="546" max="546" width="13.42578125" style="41" customWidth="1"/>
    <col min="547" max="547" width="10.7109375" style="41" customWidth="1"/>
    <col min="548" max="548" width="10.140625" style="41" customWidth="1"/>
    <col min="549" max="549" width="11.7109375" style="41" customWidth="1"/>
    <col min="550" max="550" width="13.140625" style="41" customWidth="1"/>
    <col min="551" max="551" width="14.5703125" style="41" customWidth="1"/>
    <col min="552" max="552" width="9.5703125" style="41" bestFit="1" customWidth="1"/>
    <col min="553" max="779" width="8.85546875" style="41"/>
    <col min="780" max="780" width="5.28515625" style="41" customWidth="1"/>
    <col min="781" max="781" width="9" style="41" customWidth="1"/>
    <col min="782" max="782" width="14" style="41" customWidth="1"/>
    <col min="783" max="783" width="27" style="41" bestFit="1" customWidth="1"/>
    <col min="784" max="784" width="26.28515625" style="41" customWidth="1"/>
    <col min="785" max="785" width="11" style="41" customWidth="1"/>
    <col min="786" max="786" width="11.42578125" style="41" customWidth="1"/>
    <col min="787" max="787" width="9.28515625" style="41" customWidth="1"/>
    <col min="788" max="788" width="10" style="41" customWidth="1"/>
    <col min="789" max="789" width="9.85546875" style="41" customWidth="1"/>
    <col min="790" max="790" width="11.7109375" style="41" customWidth="1"/>
    <col min="791" max="791" width="11" style="41" customWidth="1"/>
    <col min="792" max="792" width="10.42578125" style="41" bestFit="1" customWidth="1"/>
    <col min="793" max="794" width="11" style="41" customWidth="1"/>
    <col min="795" max="796" width="17" style="41" customWidth="1"/>
    <col min="797" max="797" width="12.28515625" style="41" customWidth="1"/>
    <col min="798" max="798" width="15.5703125" style="41" customWidth="1"/>
    <col min="799" max="799" width="15" style="41" customWidth="1"/>
    <col min="800" max="800" width="26.140625" style="41" customWidth="1"/>
    <col min="801" max="801" width="12.85546875" style="41" customWidth="1"/>
    <col min="802" max="802" width="13.42578125" style="41" customWidth="1"/>
    <col min="803" max="803" width="10.7109375" style="41" customWidth="1"/>
    <col min="804" max="804" width="10.140625" style="41" customWidth="1"/>
    <col min="805" max="805" width="11.7109375" style="41" customWidth="1"/>
    <col min="806" max="806" width="13.140625" style="41" customWidth="1"/>
    <col min="807" max="807" width="14.5703125" style="41" customWidth="1"/>
    <col min="808" max="808" width="9.5703125" style="41" bestFit="1" customWidth="1"/>
    <col min="809" max="1035" width="8.85546875" style="41"/>
    <col min="1036" max="1036" width="5.28515625" style="41" customWidth="1"/>
    <col min="1037" max="1037" width="9" style="41" customWidth="1"/>
    <col min="1038" max="1038" width="14" style="41" customWidth="1"/>
    <col min="1039" max="1039" width="27" style="41" bestFit="1" customWidth="1"/>
    <col min="1040" max="1040" width="26.28515625" style="41" customWidth="1"/>
    <col min="1041" max="1041" width="11" style="41" customWidth="1"/>
    <col min="1042" max="1042" width="11.42578125" style="41" customWidth="1"/>
    <col min="1043" max="1043" width="9.28515625" style="41" customWidth="1"/>
    <col min="1044" max="1044" width="10" style="41" customWidth="1"/>
    <col min="1045" max="1045" width="9.85546875" style="41" customWidth="1"/>
    <col min="1046" max="1046" width="11.7109375" style="41" customWidth="1"/>
    <col min="1047" max="1047" width="11" style="41" customWidth="1"/>
    <col min="1048" max="1048" width="10.42578125" style="41" bestFit="1" customWidth="1"/>
    <col min="1049" max="1050" width="11" style="41" customWidth="1"/>
    <col min="1051" max="1052" width="17" style="41" customWidth="1"/>
    <col min="1053" max="1053" width="12.28515625" style="41" customWidth="1"/>
    <col min="1054" max="1054" width="15.5703125" style="41" customWidth="1"/>
    <col min="1055" max="1055" width="15" style="41" customWidth="1"/>
    <col min="1056" max="1056" width="26.140625" style="41" customWidth="1"/>
    <col min="1057" max="1057" width="12.85546875" style="41" customWidth="1"/>
    <col min="1058" max="1058" width="13.42578125" style="41" customWidth="1"/>
    <col min="1059" max="1059" width="10.7109375" style="41" customWidth="1"/>
    <col min="1060" max="1060" width="10.140625" style="41" customWidth="1"/>
    <col min="1061" max="1061" width="11.7109375" style="41" customWidth="1"/>
    <col min="1062" max="1062" width="13.140625" style="41" customWidth="1"/>
    <col min="1063" max="1063" width="14.5703125" style="41" customWidth="1"/>
    <col min="1064" max="1064" width="9.5703125" style="41" bestFit="1" customWidth="1"/>
    <col min="1065" max="1291" width="8.85546875" style="41"/>
    <col min="1292" max="1292" width="5.28515625" style="41" customWidth="1"/>
    <col min="1293" max="1293" width="9" style="41" customWidth="1"/>
    <col min="1294" max="1294" width="14" style="41" customWidth="1"/>
    <col min="1295" max="1295" width="27" style="41" bestFit="1" customWidth="1"/>
    <col min="1296" max="1296" width="26.28515625" style="41" customWidth="1"/>
    <col min="1297" max="1297" width="11" style="41" customWidth="1"/>
    <col min="1298" max="1298" width="11.42578125" style="41" customWidth="1"/>
    <col min="1299" max="1299" width="9.28515625" style="41" customWidth="1"/>
    <col min="1300" max="1300" width="10" style="41" customWidth="1"/>
    <col min="1301" max="1301" width="9.85546875" style="41" customWidth="1"/>
    <col min="1302" max="1302" width="11.7109375" style="41" customWidth="1"/>
    <col min="1303" max="1303" width="11" style="41" customWidth="1"/>
    <col min="1304" max="1304" width="10.42578125" style="41" bestFit="1" customWidth="1"/>
    <col min="1305" max="1306" width="11" style="41" customWidth="1"/>
    <col min="1307" max="1308" width="17" style="41" customWidth="1"/>
    <col min="1309" max="1309" width="12.28515625" style="41" customWidth="1"/>
    <col min="1310" max="1310" width="15.5703125" style="41" customWidth="1"/>
    <col min="1311" max="1311" width="15" style="41" customWidth="1"/>
    <col min="1312" max="1312" width="26.140625" style="41" customWidth="1"/>
    <col min="1313" max="1313" width="12.85546875" style="41" customWidth="1"/>
    <col min="1314" max="1314" width="13.42578125" style="41" customWidth="1"/>
    <col min="1315" max="1315" width="10.7109375" style="41" customWidth="1"/>
    <col min="1316" max="1316" width="10.140625" style="41" customWidth="1"/>
    <col min="1317" max="1317" width="11.7109375" style="41" customWidth="1"/>
    <col min="1318" max="1318" width="13.140625" style="41" customWidth="1"/>
    <col min="1319" max="1319" width="14.5703125" style="41" customWidth="1"/>
    <col min="1320" max="1320" width="9.5703125" style="41" bestFit="1" customWidth="1"/>
    <col min="1321" max="1547" width="8.85546875" style="41"/>
    <col min="1548" max="1548" width="5.28515625" style="41" customWidth="1"/>
    <col min="1549" max="1549" width="9" style="41" customWidth="1"/>
    <col min="1550" max="1550" width="14" style="41" customWidth="1"/>
    <col min="1551" max="1551" width="27" style="41" bestFit="1" customWidth="1"/>
    <col min="1552" max="1552" width="26.28515625" style="41" customWidth="1"/>
    <col min="1553" max="1553" width="11" style="41" customWidth="1"/>
    <col min="1554" max="1554" width="11.42578125" style="41" customWidth="1"/>
    <col min="1555" max="1555" width="9.28515625" style="41" customWidth="1"/>
    <col min="1556" max="1556" width="10" style="41" customWidth="1"/>
    <col min="1557" max="1557" width="9.85546875" style="41" customWidth="1"/>
    <col min="1558" max="1558" width="11.7109375" style="41" customWidth="1"/>
    <col min="1559" max="1559" width="11" style="41" customWidth="1"/>
    <col min="1560" max="1560" width="10.42578125" style="41" bestFit="1" customWidth="1"/>
    <col min="1561" max="1562" width="11" style="41" customWidth="1"/>
    <col min="1563" max="1564" width="17" style="41" customWidth="1"/>
    <col min="1565" max="1565" width="12.28515625" style="41" customWidth="1"/>
    <col min="1566" max="1566" width="15.5703125" style="41" customWidth="1"/>
    <col min="1567" max="1567" width="15" style="41" customWidth="1"/>
    <col min="1568" max="1568" width="26.140625" style="41" customWidth="1"/>
    <col min="1569" max="1569" width="12.85546875" style="41" customWidth="1"/>
    <col min="1570" max="1570" width="13.42578125" style="41" customWidth="1"/>
    <col min="1571" max="1571" width="10.7109375" style="41" customWidth="1"/>
    <col min="1572" max="1572" width="10.140625" style="41" customWidth="1"/>
    <col min="1573" max="1573" width="11.7109375" style="41" customWidth="1"/>
    <col min="1574" max="1574" width="13.140625" style="41" customWidth="1"/>
    <col min="1575" max="1575" width="14.5703125" style="41" customWidth="1"/>
    <col min="1576" max="1576" width="9.5703125" style="41" bestFit="1" customWidth="1"/>
    <col min="1577" max="1803" width="8.85546875" style="41"/>
    <col min="1804" max="1804" width="5.28515625" style="41" customWidth="1"/>
    <col min="1805" max="1805" width="9" style="41" customWidth="1"/>
    <col min="1806" max="1806" width="14" style="41" customWidth="1"/>
    <col min="1807" max="1807" width="27" style="41" bestFit="1" customWidth="1"/>
    <col min="1808" max="1808" width="26.28515625" style="41" customWidth="1"/>
    <col min="1809" max="1809" width="11" style="41" customWidth="1"/>
    <col min="1810" max="1810" width="11.42578125" style="41" customWidth="1"/>
    <col min="1811" max="1811" width="9.28515625" style="41" customWidth="1"/>
    <col min="1812" max="1812" width="10" style="41" customWidth="1"/>
    <col min="1813" max="1813" width="9.85546875" style="41" customWidth="1"/>
    <col min="1814" max="1814" width="11.7109375" style="41" customWidth="1"/>
    <col min="1815" max="1815" width="11" style="41" customWidth="1"/>
    <col min="1816" max="1816" width="10.42578125" style="41" bestFit="1" customWidth="1"/>
    <col min="1817" max="1818" width="11" style="41" customWidth="1"/>
    <col min="1819" max="1820" width="17" style="41" customWidth="1"/>
    <col min="1821" max="1821" width="12.28515625" style="41" customWidth="1"/>
    <col min="1822" max="1822" width="15.5703125" style="41" customWidth="1"/>
    <col min="1823" max="1823" width="15" style="41" customWidth="1"/>
    <col min="1824" max="1824" width="26.140625" style="41" customWidth="1"/>
    <col min="1825" max="1825" width="12.85546875" style="41" customWidth="1"/>
    <col min="1826" max="1826" width="13.42578125" style="41" customWidth="1"/>
    <col min="1827" max="1827" width="10.7109375" style="41" customWidth="1"/>
    <col min="1828" max="1828" width="10.140625" style="41" customWidth="1"/>
    <col min="1829" max="1829" width="11.7109375" style="41" customWidth="1"/>
    <col min="1830" max="1830" width="13.140625" style="41" customWidth="1"/>
    <col min="1831" max="1831" width="14.5703125" style="41" customWidth="1"/>
    <col min="1832" max="1832" width="9.5703125" style="41" bestFit="1" customWidth="1"/>
    <col min="1833" max="2059" width="8.85546875" style="41"/>
    <col min="2060" max="2060" width="5.28515625" style="41" customWidth="1"/>
    <col min="2061" max="2061" width="9" style="41" customWidth="1"/>
    <col min="2062" max="2062" width="14" style="41" customWidth="1"/>
    <col min="2063" max="2063" width="27" style="41" bestFit="1" customWidth="1"/>
    <col min="2064" max="2064" width="26.28515625" style="41" customWidth="1"/>
    <col min="2065" max="2065" width="11" style="41" customWidth="1"/>
    <col min="2066" max="2066" width="11.42578125" style="41" customWidth="1"/>
    <col min="2067" max="2067" width="9.28515625" style="41" customWidth="1"/>
    <col min="2068" max="2068" width="10" style="41" customWidth="1"/>
    <col min="2069" max="2069" width="9.85546875" style="41" customWidth="1"/>
    <col min="2070" max="2070" width="11.7109375" style="41" customWidth="1"/>
    <col min="2071" max="2071" width="11" style="41" customWidth="1"/>
    <col min="2072" max="2072" width="10.42578125" style="41" bestFit="1" customWidth="1"/>
    <col min="2073" max="2074" width="11" style="41" customWidth="1"/>
    <col min="2075" max="2076" width="17" style="41" customWidth="1"/>
    <col min="2077" max="2077" width="12.28515625" style="41" customWidth="1"/>
    <col min="2078" max="2078" width="15.5703125" style="41" customWidth="1"/>
    <col min="2079" max="2079" width="15" style="41" customWidth="1"/>
    <col min="2080" max="2080" width="26.140625" style="41" customWidth="1"/>
    <col min="2081" max="2081" width="12.85546875" style="41" customWidth="1"/>
    <col min="2082" max="2082" width="13.42578125" style="41" customWidth="1"/>
    <col min="2083" max="2083" width="10.7109375" style="41" customWidth="1"/>
    <col min="2084" max="2084" width="10.140625" style="41" customWidth="1"/>
    <col min="2085" max="2085" width="11.7109375" style="41" customWidth="1"/>
    <col min="2086" max="2086" width="13.140625" style="41" customWidth="1"/>
    <col min="2087" max="2087" width="14.5703125" style="41" customWidth="1"/>
    <col min="2088" max="2088" width="9.5703125" style="41" bestFit="1" customWidth="1"/>
    <col min="2089" max="2315" width="8.85546875" style="41"/>
    <col min="2316" max="2316" width="5.28515625" style="41" customWidth="1"/>
    <col min="2317" max="2317" width="9" style="41" customWidth="1"/>
    <col min="2318" max="2318" width="14" style="41" customWidth="1"/>
    <col min="2319" max="2319" width="27" style="41" bestFit="1" customWidth="1"/>
    <col min="2320" max="2320" width="26.28515625" style="41" customWidth="1"/>
    <col min="2321" max="2321" width="11" style="41" customWidth="1"/>
    <col min="2322" max="2322" width="11.42578125" style="41" customWidth="1"/>
    <col min="2323" max="2323" width="9.28515625" style="41" customWidth="1"/>
    <col min="2324" max="2324" width="10" style="41" customWidth="1"/>
    <col min="2325" max="2325" width="9.85546875" style="41" customWidth="1"/>
    <col min="2326" max="2326" width="11.7109375" style="41" customWidth="1"/>
    <col min="2327" max="2327" width="11" style="41" customWidth="1"/>
    <col min="2328" max="2328" width="10.42578125" style="41" bestFit="1" customWidth="1"/>
    <col min="2329" max="2330" width="11" style="41" customWidth="1"/>
    <col min="2331" max="2332" width="17" style="41" customWidth="1"/>
    <col min="2333" max="2333" width="12.28515625" style="41" customWidth="1"/>
    <col min="2334" max="2334" width="15.5703125" style="41" customWidth="1"/>
    <col min="2335" max="2335" width="15" style="41" customWidth="1"/>
    <col min="2336" max="2336" width="26.140625" style="41" customWidth="1"/>
    <col min="2337" max="2337" width="12.85546875" style="41" customWidth="1"/>
    <col min="2338" max="2338" width="13.42578125" style="41" customWidth="1"/>
    <col min="2339" max="2339" width="10.7109375" style="41" customWidth="1"/>
    <col min="2340" max="2340" width="10.140625" style="41" customWidth="1"/>
    <col min="2341" max="2341" width="11.7109375" style="41" customWidth="1"/>
    <col min="2342" max="2342" width="13.140625" style="41" customWidth="1"/>
    <col min="2343" max="2343" width="14.5703125" style="41" customWidth="1"/>
    <col min="2344" max="2344" width="9.5703125" style="41" bestFit="1" customWidth="1"/>
    <col min="2345" max="2571" width="8.85546875" style="41"/>
    <col min="2572" max="2572" width="5.28515625" style="41" customWidth="1"/>
    <col min="2573" max="2573" width="9" style="41" customWidth="1"/>
    <col min="2574" max="2574" width="14" style="41" customWidth="1"/>
    <col min="2575" max="2575" width="27" style="41" bestFit="1" customWidth="1"/>
    <col min="2576" max="2576" width="26.28515625" style="41" customWidth="1"/>
    <col min="2577" max="2577" width="11" style="41" customWidth="1"/>
    <col min="2578" max="2578" width="11.42578125" style="41" customWidth="1"/>
    <col min="2579" max="2579" width="9.28515625" style="41" customWidth="1"/>
    <col min="2580" max="2580" width="10" style="41" customWidth="1"/>
    <col min="2581" max="2581" width="9.85546875" style="41" customWidth="1"/>
    <col min="2582" max="2582" width="11.7109375" style="41" customWidth="1"/>
    <col min="2583" max="2583" width="11" style="41" customWidth="1"/>
    <col min="2584" max="2584" width="10.42578125" style="41" bestFit="1" customWidth="1"/>
    <col min="2585" max="2586" width="11" style="41" customWidth="1"/>
    <col min="2587" max="2588" width="17" style="41" customWidth="1"/>
    <col min="2589" max="2589" width="12.28515625" style="41" customWidth="1"/>
    <col min="2590" max="2590" width="15.5703125" style="41" customWidth="1"/>
    <col min="2591" max="2591" width="15" style="41" customWidth="1"/>
    <col min="2592" max="2592" width="26.140625" style="41" customWidth="1"/>
    <col min="2593" max="2593" width="12.85546875" style="41" customWidth="1"/>
    <col min="2594" max="2594" width="13.42578125" style="41" customWidth="1"/>
    <col min="2595" max="2595" width="10.7109375" style="41" customWidth="1"/>
    <col min="2596" max="2596" width="10.140625" style="41" customWidth="1"/>
    <col min="2597" max="2597" width="11.7109375" style="41" customWidth="1"/>
    <col min="2598" max="2598" width="13.140625" style="41" customWidth="1"/>
    <col min="2599" max="2599" width="14.5703125" style="41" customWidth="1"/>
    <col min="2600" max="2600" width="9.5703125" style="41" bestFit="1" customWidth="1"/>
    <col min="2601" max="2827" width="8.85546875" style="41"/>
    <col min="2828" max="2828" width="5.28515625" style="41" customWidth="1"/>
    <col min="2829" max="2829" width="9" style="41" customWidth="1"/>
    <col min="2830" max="2830" width="14" style="41" customWidth="1"/>
    <col min="2831" max="2831" width="27" style="41" bestFit="1" customWidth="1"/>
    <col min="2832" max="2832" width="26.28515625" style="41" customWidth="1"/>
    <col min="2833" max="2833" width="11" style="41" customWidth="1"/>
    <col min="2834" max="2834" width="11.42578125" style="41" customWidth="1"/>
    <col min="2835" max="2835" width="9.28515625" style="41" customWidth="1"/>
    <col min="2836" max="2836" width="10" style="41" customWidth="1"/>
    <col min="2837" max="2837" width="9.85546875" style="41" customWidth="1"/>
    <col min="2838" max="2838" width="11.7109375" style="41" customWidth="1"/>
    <col min="2839" max="2839" width="11" style="41" customWidth="1"/>
    <col min="2840" max="2840" width="10.42578125" style="41" bestFit="1" customWidth="1"/>
    <col min="2841" max="2842" width="11" style="41" customWidth="1"/>
    <col min="2843" max="2844" width="17" style="41" customWidth="1"/>
    <col min="2845" max="2845" width="12.28515625" style="41" customWidth="1"/>
    <col min="2846" max="2846" width="15.5703125" style="41" customWidth="1"/>
    <col min="2847" max="2847" width="15" style="41" customWidth="1"/>
    <col min="2848" max="2848" width="26.140625" style="41" customWidth="1"/>
    <col min="2849" max="2849" width="12.85546875" style="41" customWidth="1"/>
    <col min="2850" max="2850" width="13.42578125" style="41" customWidth="1"/>
    <col min="2851" max="2851" width="10.7109375" style="41" customWidth="1"/>
    <col min="2852" max="2852" width="10.140625" style="41" customWidth="1"/>
    <col min="2853" max="2853" width="11.7109375" style="41" customWidth="1"/>
    <col min="2854" max="2854" width="13.140625" style="41" customWidth="1"/>
    <col min="2855" max="2855" width="14.5703125" style="41" customWidth="1"/>
    <col min="2856" max="2856" width="9.5703125" style="41" bestFit="1" customWidth="1"/>
    <col min="2857" max="3083" width="8.85546875" style="41"/>
    <col min="3084" max="3084" width="5.28515625" style="41" customWidth="1"/>
    <col min="3085" max="3085" width="9" style="41" customWidth="1"/>
    <col min="3086" max="3086" width="14" style="41" customWidth="1"/>
    <col min="3087" max="3087" width="27" style="41" bestFit="1" customWidth="1"/>
    <col min="3088" max="3088" width="26.28515625" style="41" customWidth="1"/>
    <col min="3089" max="3089" width="11" style="41" customWidth="1"/>
    <col min="3090" max="3090" width="11.42578125" style="41" customWidth="1"/>
    <col min="3091" max="3091" width="9.28515625" style="41" customWidth="1"/>
    <col min="3092" max="3092" width="10" style="41" customWidth="1"/>
    <col min="3093" max="3093" width="9.85546875" style="41" customWidth="1"/>
    <col min="3094" max="3094" width="11.7109375" style="41" customWidth="1"/>
    <col min="3095" max="3095" width="11" style="41" customWidth="1"/>
    <col min="3096" max="3096" width="10.42578125" style="41" bestFit="1" customWidth="1"/>
    <col min="3097" max="3098" width="11" style="41" customWidth="1"/>
    <col min="3099" max="3100" width="17" style="41" customWidth="1"/>
    <col min="3101" max="3101" width="12.28515625" style="41" customWidth="1"/>
    <col min="3102" max="3102" width="15.5703125" style="41" customWidth="1"/>
    <col min="3103" max="3103" width="15" style="41" customWidth="1"/>
    <col min="3104" max="3104" width="26.140625" style="41" customWidth="1"/>
    <col min="3105" max="3105" width="12.85546875" style="41" customWidth="1"/>
    <col min="3106" max="3106" width="13.42578125" style="41" customWidth="1"/>
    <col min="3107" max="3107" width="10.7109375" style="41" customWidth="1"/>
    <col min="3108" max="3108" width="10.140625" style="41" customWidth="1"/>
    <col min="3109" max="3109" width="11.7109375" style="41" customWidth="1"/>
    <col min="3110" max="3110" width="13.140625" style="41" customWidth="1"/>
    <col min="3111" max="3111" width="14.5703125" style="41" customWidth="1"/>
    <col min="3112" max="3112" width="9.5703125" style="41" bestFit="1" customWidth="1"/>
    <col min="3113" max="3339" width="8.85546875" style="41"/>
    <col min="3340" max="3340" width="5.28515625" style="41" customWidth="1"/>
    <col min="3341" max="3341" width="9" style="41" customWidth="1"/>
    <col min="3342" max="3342" width="14" style="41" customWidth="1"/>
    <col min="3343" max="3343" width="27" style="41" bestFit="1" customWidth="1"/>
    <col min="3344" max="3344" width="26.28515625" style="41" customWidth="1"/>
    <col min="3345" max="3345" width="11" style="41" customWidth="1"/>
    <col min="3346" max="3346" width="11.42578125" style="41" customWidth="1"/>
    <col min="3347" max="3347" width="9.28515625" style="41" customWidth="1"/>
    <col min="3348" max="3348" width="10" style="41" customWidth="1"/>
    <col min="3349" max="3349" width="9.85546875" style="41" customWidth="1"/>
    <col min="3350" max="3350" width="11.7109375" style="41" customWidth="1"/>
    <col min="3351" max="3351" width="11" style="41" customWidth="1"/>
    <col min="3352" max="3352" width="10.42578125" style="41" bestFit="1" customWidth="1"/>
    <col min="3353" max="3354" width="11" style="41" customWidth="1"/>
    <col min="3355" max="3356" width="17" style="41" customWidth="1"/>
    <col min="3357" max="3357" width="12.28515625" style="41" customWidth="1"/>
    <col min="3358" max="3358" width="15.5703125" style="41" customWidth="1"/>
    <col min="3359" max="3359" width="15" style="41" customWidth="1"/>
    <col min="3360" max="3360" width="26.140625" style="41" customWidth="1"/>
    <col min="3361" max="3361" width="12.85546875" style="41" customWidth="1"/>
    <col min="3362" max="3362" width="13.42578125" style="41" customWidth="1"/>
    <col min="3363" max="3363" width="10.7109375" style="41" customWidth="1"/>
    <col min="3364" max="3364" width="10.140625" style="41" customWidth="1"/>
    <col min="3365" max="3365" width="11.7109375" style="41" customWidth="1"/>
    <col min="3366" max="3366" width="13.140625" style="41" customWidth="1"/>
    <col min="3367" max="3367" width="14.5703125" style="41" customWidth="1"/>
    <col min="3368" max="3368" width="9.5703125" style="41" bestFit="1" customWidth="1"/>
    <col min="3369" max="3595" width="8.85546875" style="41"/>
    <col min="3596" max="3596" width="5.28515625" style="41" customWidth="1"/>
    <col min="3597" max="3597" width="9" style="41" customWidth="1"/>
    <col min="3598" max="3598" width="14" style="41" customWidth="1"/>
    <col min="3599" max="3599" width="27" style="41" bestFit="1" customWidth="1"/>
    <col min="3600" max="3600" width="26.28515625" style="41" customWidth="1"/>
    <col min="3601" max="3601" width="11" style="41" customWidth="1"/>
    <col min="3602" max="3602" width="11.42578125" style="41" customWidth="1"/>
    <col min="3603" max="3603" width="9.28515625" style="41" customWidth="1"/>
    <col min="3604" max="3604" width="10" style="41" customWidth="1"/>
    <col min="3605" max="3605" width="9.85546875" style="41" customWidth="1"/>
    <col min="3606" max="3606" width="11.7109375" style="41" customWidth="1"/>
    <col min="3607" max="3607" width="11" style="41" customWidth="1"/>
    <col min="3608" max="3608" width="10.42578125" style="41" bestFit="1" customWidth="1"/>
    <col min="3609" max="3610" width="11" style="41" customWidth="1"/>
    <col min="3611" max="3612" width="17" style="41" customWidth="1"/>
    <col min="3613" max="3613" width="12.28515625" style="41" customWidth="1"/>
    <col min="3614" max="3614" width="15.5703125" style="41" customWidth="1"/>
    <col min="3615" max="3615" width="15" style="41" customWidth="1"/>
    <col min="3616" max="3616" width="26.140625" style="41" customWidth="1"/>
    <col min="3617" max="3617" width="12.85546875" style="41" customWidth="1"/>
    <col min="3618" max="3618" width="13.42578125" style="41" customWidth="1"/>
    <col min="3619" max="3619" width="10.7109375" style="41" customWidth="1"/>
    <col min="3620" max="3620" width="10.140625" style="41" customWidth="1"/>
    <col min="3621" max="3621" width="11.7109375" style="41" customWidth="1"/>
    <col min="3622" max="3622" width="13.140625" style="41" customWidth="1"/>
    <col min="3623" max="3623" width="14.5703125" style="41" customWidth="1"/>
    <col min="3624" max="3624" width="9.5703125" style="41" bestFit="1" customWidth="1"/>
    <col min="3625" max="3851" width="8.85546875" style="41"/>
    <col min="3852" max="3852" width="5.28515625" style="41" customWidth="1"/>
    <col min="3853" max="3853" width="9" style="41" customWidth="1"/>
    <col min="3854" max="3854" width="14" style="41" customWidth="1"/>
    <col min="3855" max="3855" width="27" style="41" bestFit="1" customWidth="1"/>
    <col min="3856" max="3856" width="26.28515625" style="41" customWidth="1"/>
    <col min="3857" max="3857" width="11" style="41" customWidth="1"/>
    <col min="3858" max="3858" width="11.42578125" style="41" customWidth="1"/>
    <col min="3859" max="3859" width="9.28515625" style="41" customWidth="1"/>
    <col min="3860" max="3860" width="10" style="41" customWidth="1"/>
    <col min="3861" max="3861" width="9.85546875" style="41" customWidth="1"/>
    <col min="3862" max="3862" width="11.7109375" style="41" customWidth="1"/>
    <col min="3863" max="3863" width="11" style="41" customWidth="1"/>
    <col min="3864" max="3864" width="10.42578125" style="41" bestFit="1" customWidth="1"/>
    <col min="3865" max="3866" width="11" style="41" customWidth="1"/>
    <col min="3867" max="3868" width="17" style="41" customWidth="1"/>
    <col min="3869" max="3869" width="12.28515625" style="41" customWidth="1"/>
    <col min="3870" max="3870" width="15.5703125" style="41" customWidth="1"/>
    <col min="3871" max="3871" width="15" style="41" customWidth="1"/>
    <col min="3872" max="3872" width="26.140625" style="41" customWidth="1"/>
    <col min="3873" max="3873" width="12.85546875" style="41" customWidth="1"/>
    <col min="3874" max="3874" width="13.42578125" style="41" customWidth="1"/>
    <col min="3875" max="3875" width="10.7109375" style="41" customWidth="1"/>
    <col min="3876" max="3876" width="10.140625" style="41" customWidth="1"/>
    <col min="3877" max="3877" width="11.7109375" style="41" customWidth="1"/>
    <col min="3878" max="3878" width="13.140625" style="41" customWidth="1"/>
    <col min="3879" max="3879" width="14.5703125" style="41" customWidth="1"/>
    <col min="3880" max="3880" width="9.5703125" style="41" bestFit="1" customWidth="1"/>
    <col min="3881" max="4107" width="8.85546875" style="41"/>
    <col min="4108" max="4108" width="5.28515625" style="41" customWidth="1"/>
    <col min="4109" max="4109" width="9" style="41" customWidth="1"/>
    <col min="4110" max="4110" width="14" style="41" customWidth="1"/>
    <col min="4111" max="4111" width="27" style="41" bestFit="1" customWidth="1"/>
    <col min="4112" max="4112" width="26.28515625" style="41" customWidth="1"/>
    <col min="4113" max="4113" width="11" style="41" customWidth="1"/>
    <col min="4114" max="4114" width="11.42578125" style="41" customWidth="1"/>
    <col min="4115" max="4115" width="9.28515625" style="41" customWidth="1"/>
    <col min="4116" max="4116" width="10" style="41" customWidth="1"/>
    <col min="4117" max="4117" width="9.85546875" style="41" customWidth="1"/>
    <col min="4118" max="4118" width="11.7109375" style="41" customWidth="1"/>
    <col min="4119" max="4119" width="11" style="41" customWidth="1"/>
    <col min="4120" max="4120" width="10.42578125" style="41" bestFit="1" customWidth="1"/>
    <col min="4121" max="4122" width="11" style="41" customWidth="1"/>
    <col min="4123" max="4124" width="17" style="41" customWidth="1"/>
    <col min="4125" max="4125" width="12.28515625" style="41" customWidth="1"/>
    <col min="4126" max="4126" width="15.5703125" style="41" customWidth="1"/>
    <col min="4127" max="4127" width="15" style="41" customWidth="1"/>
    <col min="4128" max="4128" width="26.140625" style="41" customWidth="1"/>
    <col min="4129" max="4129" width="12.85546875" style="41" customWidth="1"/>
    <col min="4130" max="4130" width="13.42578125" style="41" customWidth="1"/>
    <col min="4131" max="4131" width="10.7109375" style="41" customWidth="1"/>
    <col min="4132" max="4132" width="10.140625" style="41" customWidth="1"/>
    <col min="4133" max="4133" width="11.7109375" style="41" customWidth="1"/>
    <col min="4134" max="4134" width="13.140625" style="41" customWidth="1"/>
    <col min="4135" max="4135" width="14.5703125" style="41" customWidth="1"/>
    <col min="4136" max="4136" width="9.5703125" style="41" bestFit="1" customWidth="1"/>
    <col min="4137" max="4363" width="8.85546875" style="41"/>
    <col min="4364" max="4364" width="5.28515625" style="41" customWidth="1"/>
    <col min="4365" max="4365" width="9" style="41" customWidth="1"/>
    <col min="4366" max="4366" width="14" style="41" customWidth="1"/>
    <col min="4367" max="4367" width="27" style="41" bestFit="1" customWidth="1"/>
    <col min="4368" max="4368" width="26.28515625" style="41" customWidth="1"/>
    <col min="4369" max="4369" width="11" style="41" customWidth="1"/>
    <col min="4370" max="4370" width="11.42578125" style="41" customWidth="1"/>
    <col min="4371" max="4371" width="9.28515625" style="41" customWidth="1"/>
    <col min="4372" max="4372" width="10" style="41" customWidth="1"/>
    <col min="4373" max="4373" width="9.85546875" style="41" customWidth="1"/>
    <col min="4374" max="4374" width="11.7109375" style="41" customWidth="1"/>
    <col min="4375" max="4375" width="11" style="41" customWidth="1"/>
    <col min="4376" max="4376" width="10.42578125" style="41" bestFit="1" customWidth="1"/>
    <col min="4377" max="4378" width="11" style="41" customWidth="1"/>
    <col min="4379" max="4380" width="17" style="41" customWidth="1"/>
    <col min="4381" max="4381" width="12.28515625" style="41" customWidth="1"/>
    <col min="4382" max="4382" width="15.5703125" style="41" customWidth="1"/>
    <col min="4383" max="4383" width="15" style="41" customWidth="1"/>
    <col min="4384" max="4384" width="26.140625" style="41" customWidth="1"/>
    <col min="4385" max="4385" width="12.85546875" style="41" customWidth="1"/>
    <col min="4386" max="4386" width="13.42578125" style="41" customWidth="1"/>
    <col min="4387" max="4387" width="10.7109375" style="41" customWidth="1"/>
    <col min="4388" max="4388" width="10.140625" style="41" customWidth="1"/>
    <col min="4389" max="4389" width="11.7109375" style="41" customWidth="1"/>
    <col min="4390" max="4390" width="13.140625" style="41" customWidth="1"/>
    <col min="4391" max="4391" width="14.5703125" style="41" customWidth="1"/>
    <col min="4392" max="4392" width="9.5703125" style="41" bestFit="1" customWidth="1"/>
    <col min="4393" max="4619" width="8.85546875" style="41"/>
    <col min="4620" max="4620" width="5.28515625" style="41" customWidth="1"/>
    <col min="4621" max="4621" width="9" style="41" customWidth="1"/>
    <col min="4622" max="4622" width="14" style="41" customWidth="1"/>
    <col min="4623" max="4623" width="27" style="41" bestFit="1" customWidth="1"/>
    <col min="4624" max="4624" width="26.28515625" style="41" customWidth="1"/>
    <col min="4625" max="4625" width="11" style="41" customWidth="1"/>
    <col min="4626" max="4626" width="11.42578125" style="41" customWidth="1"/>
    <col min="4627" max="4627" width="9.28515625" style="41" customWidth="1"/>
    <col min="4628" max="4628" width="10" style="41" customWidth="1"/>
    <col min="4629" max="4629" width="9.85546875" style="41" customWidth="1"/>
    <col min="4630" max="4630" width="11.7109375" style="41" customWidth="1"/>
    <col min="4631" max="4631" width="11" style="41" customWidth="1"/>
    <col min="4632" max="4632" width="10.42578125" style="41" bestFit="1" customWidth="1"/>
    <col min="4633" max="4634" width="11" style="41" customWidth="1"/>
    <col min="4635" max="4636" width="17" style="41" customWidth="1"/>
    <col min="4637" max="4637" width="12.28515625" style="41" customWidth="1"/>
    <col min="4638" max="4638" width="15.5703125" style="41" customWidth="1"/>
    <col min="4639" max="4639" width="15" style="41" customWidth="1"/>
    <col min="4640" max="4640" width="26.140625" style="41" customWidth="1"/>
    <col min="4641" max="4641" width="12.85546875" style="41" customWidth="1"/>
    <col min="4642" max="4642" width="13.42578125" style="41" customWidth="1"/>
    <col min="4643" max="4643" width="10.7109375" style="41" customWidth="1"/>
    <col min="4644" max="4644" width="10.140625" style="41" customWidth="1"/>
    <col min="4645" max="4645" width="11.7109375" style="41" customWidth="1"/>
    <col min="4646" max="4646" width="13.140625" style="41" customWidth="1"/>
    <col min="4647" max="4647" width="14.5703125" style="41" customWidth="1"/>
    <col min="4648" max="4648" width="9.5703125" style="41" bestFit="1" customWidth="1"/>
    <col min="4649" max="4875" width="8.85546875" style="41"/>
    <col min="4876" max="4876" width="5.28515625" style="41" customWidth="1"/>
    <col min="4877" max="4877" width="9" style="41" customWidth="1"/>
    <col min="4878" max="4878" width="14" style="41" customWidth="1"/>
    <col min="4879" max="4879" width="27" style="41" bestFit="1" customWidth="1"/>
    <col min="4880" max="4880" width="26.28515625" style="41" customWidth="1"/>
    <col min="4881" max="4881" width="11" style="41" customWidth="1"/>
    <col min="4882" max="4882" width="11.42578125" style="41" customWidth="1"/>
    <col min="4883" max="4883" width="9.28515625" style="41" customWidth="1"/>
    <col min="4884" max="4884" width="10" style="41" customWidth="1"/>
    <col min="4885" max="4885" width="9.85546875" style="41" customWidth="1"/>
    <col min="4886" max="4886" width="11.7109375" style="41" customWidth="1"/>
    <col min="4887" max="4887" width="11" style="41" customWidth="1"/>
    <col min="4888" max="4888" width="10.42578125" style="41" bestFit="1" customWidth="1"/>
    <col min="4889" max="4890" width="11" style="41" customWidth="1"/>
    <col min="4891" max="4892" width="17" style="41" customWidth="1"/>
    <col min="4893" max="4893" width="12.28515625" style="41" customWidth="1"/>
    <col min="4894" max="4894" width="15.5703125" style="41" customWidth="1"/>
    <col min="4895" max="4895" width="15" style="41" customWidth="1"/>
    <col min="4896" max="4896" width="26.140625" style="41" customWidth="1"/>
    <col min="4897" max="4897" width="12.85546875" style="41" customWidth="1"/>
    <col min="4898" max="4898" width="13.42578125" style="41" customWidth="1"/>
    <col min="4899" max="4899" width="10.7109375" style="41" customWidth="1"/>
    <col min="4900" max="4900" width="10.140625" style="41" customWidth="1"/>
    <col min="4901" max="4901" width="11.7109375" style="41" customWidth="1"/>
    <col min="4902" max="4902" width="13.140625" style="41" customWidth="1"/>
    <col min="4903" max="4903" width="14.5703125" style="41" customWidth="1"/>
    <col min="4904" max="4904" width="9.5703125" style="41" bestFit="1" customWidth="1"/>
    <col min="4905" max="5131" width="8.85546875" style="41"/>
    <col min="5132" max="5132" width="5.28515625" style="41" customWidth="1"/>
    <col min="5133" max="5133" width="9" style="41" customWidth="1"/>
    <col min="5134" max="5134" width="14" style="41" customWidth="1"/>
    <col min="5135" max="5135" width="27" style="41" bestFit="1" customWidth="1"/>
    <col min="5136" max="5136" width="26.28515625" style="41" customWidth="1"/>
    <col min="5137" max="5137" width="11" style="41" customWidth="1"/>
    <col min="5138" max="5138" width="11.42578125" style="41" customWidth="1"/>
    <col min="5139" max="5139" width="9.28515625" style="41" customWidth="1"/>
    <col min="5140" max="5140" width="10" style="41" customWidth="1"/>
    <col min="5141" max="5141" width="9.85546875" style="41" customWidth="1"/>
    <col min="5142" max="5142" width="11.7109375" style="41" customWidth="1"/>
    <col min="5143" max="5143" width="11" style="41" customWidth="1"/>
    <col min="5144" max="5144" width="10.42578125" style="41" bestFit="1" customWidth="1"/>
    <col min="5145" max="5146" width="11" style="41" customWidth="1"/>
    <col min="5147" max="5148" width="17" style="41" customWidth="1"/>
    <col min="5149" max="5149" width="12.28515625" style="41" customWidth="1"/>
    <col min="5150" max="5150" width="15.5703125" style="41" customWidth="1"/>
    <col min="5151" max="5151" width="15" style="41" customWidth="1"/>
    <col min="5152" max="5152" width="26.140625" style="41" customWidth="1"/>
    <col min="5153" max="5153" width="12.85546875" style="41" customWidth="1"/>
    <col min="5154" max="5154" width="13.42578125" style="41" customWidth="1"/>
    <col min="5155" max="5155" width="10.7109375" style="41" customWidth="1"/>
    <col min="5156" max="5156" width="10.140625" style="41" customWidth="1"/>
    <col min="5157" max="5157" width="11.7109375" style="41" customWidth="1"/>
    <col min="5158" max="5158" width="13.140625" style="41" customWidth="1"/>
    <col min="5159" max="5159" width="14.5703125" style="41" customWidth="1"/>
    <col min="5160" max="5160" width="9.5703125" style="41" bestFit="1" customWidth="1"/>
    <col min="5161" max="5387" width="8.85546875" style="41"/>
    <col min="5388" max="5388" width="5.28515625" style="41" customWidth="1"/>
    <col min="5389" max="5389" width="9" style="41" customWidth="1"/>
    <col min="5390" max="5390" width="14" style="41" customWidth="1"/>
    <col min="5391" max="5391" width="27" style="41" bestFit="1" customWidth="1"/>
    <col min="5392" max="5392" width="26.28515625" style="41" customWidth="1"/>
    <col min="5393" max="5393" width="11" style="41" customWidth="1"/>
    <col min="5394" max="5394" width="11.42578125" style="41" customWidth="1"/>
    <col min="5395" max="5395" width="9.28515625" style="41" customWidth="1"/>
    <col min="5396" max="5396" width="10" style="41" customWidth="1"/>
    <col min="5397" max="5397" width="9.85546875" style="41" customWidth="1"/>
    <col min="5398" max="5398" width="11.7109375" style="41" customWidth="1"/>
    <col min="5399" max="5399" width="11" style="41" customWidth="1"/>
    <col min="5400" max="5400" width="10.42578125" style="41" bestFit="1" customWidth="1"/>
    <col min="5401" max="5402" width="11" style="41" customWidth="1"/>
    <col min="5403" max="5404" width="17" style="41" customWidth="1"/>
    <col min="5405" max="5405" width="12.28515625" style="41" customWidth="1"/>
    <col min="5406" max="5406" width="15.5703125" style="41" customWidth="1"/>
    <col min="5407" max="5407" width="15" style="41" customWidth="1"/>
    <col min="5408" max="5408" width="26.140625" style="41" customWidth="1"/>
    <col min="5409" max="5409" width="12.85546875" style="41" customWidth="1"/>
    <col min="5410" max="5410" width="13.42578125" style="41" customWidth="1"/>
    <col min="5411" max="5411" width="10.7109375" style="41" customWidth="1"/>
    <col min="5412" max="5412" width="10.140625" style="41" customWidth="1"/>
    <col min="5413" max="5413" width="11.7109375" style="41" customWidth="1"/>
    <col min="5414" max="5414" width="13.140625" style="41" customWidth="1"/>
    <col min="5415" max="5415" width="14.5703125" style="41" customWidth="1"/>
    <col min="5416" max="5416" width="9.5703125" style="41" bestFit="1" customWidth="1"/>
    <col min="5417" max="5643" width="8.85546875" style="41"/>
    <col min="5644" max="5644" width="5.28515625" style="41" customWidth="1"/>
    <col min="5645" max="5645" width="9" style="41" customWidth="1"/>
    <col min="5646" max="5646" width="14" style="41" customWidth="1"/>
    <col min="5647" max="5647" width="27" style="41" bestFit="1" customWidth="1"/>
    <col min="5648" max="5648" width="26.28515625" style="41" customWidth="1"/>
    <col min="5649" max="5649" width="11" style="41" customWidth="1"/>
    <col min="5650" max="5650" width="11.42578125" style="41" customWidth="1"/>
    <col min="5651" max="5651" width="9.28515625" style="41" customWidth="1"/>
    <col min="5652" max="5652" width="10" style="41" customWidth="1"/>
    <col min="5653" max="5653" width="9.85546875" style="41" customWidth="1"/>
    <col min="5654" max="5654" width="11.7109375" style="41" customWidth="1"/>
    <col min="5655" max="5655" width="11" style="41" customWidth="1"/>
    <col min="5656" max="5656" width="10.42578125" style="41" bestFit="1" customWidth="1"/>
    <col min="5657" max="5658" width="11" style="41" customWidth="1"/>
    <col min="5659" max="5660" width="17" style="41" customWidth="1"/>
    <col min="5661" max="5661" width="12.28515625" style="41" customWidth="1"/>
    <col min="5662" max="5662" width="15.5703125" style="41" customWidth="1"/>
    <col min="5663" max="5663" width="15" style="41" customWidth="1"/>
    <col min="5664" max="5664" width="26.140625" style="41" customWidth="1"/>
    <col min="5665" max="5665" width="12.85546875" style="41" customWidth="1"/>
    <col min="5666" max="5666" width="13.42578125" style="41" customWidth="1"/>
    <col min="5667" max="5667" width="10.7109375" style="41" customWidth="1"/>
    <col min="5668" max="5668" width="10.140625" style="41" customWidth="1"/>
    <col min="5669" max="5669" width="11.7109375" style="41" customWidth="1"/>
    <col min="5670" max="5670" width="13.140625" style="41" customWidth="1"/>
    <col min="5671" max="5671" width="14.5703125" style="41" customWidth="1"/>
    <col min="5672" max="5672" width="9.5703125" style="41" bestFit="1" customWidth="1"/>
    <col min="5673" max="5899" width="8.85546875" style="41"/>
    <col min="5900" max="5900" width="5.28515625" style="41" customWidth="1"/>
    <col min="5901" max="5901" width="9" style="41" customWidth="1"/>
    <col min="5902" max="5902" width="14" style="41" customWidth="1"/>
    <col min="5903" max="5903" width="27" style="41" bestFit="1" customWidth="1"/>
    <col min="5904" max="5904" width="26.28515625" style="41" customWidth="1"/>
    <col min="5905" max="5905" width="11" style="41" customWidth="1"/>
    <col min="5906" max="5906" width="11.42578125" style="41" customWidth="1"/>
    <col min="5907" max="5907" width="9.28515625" style="41" customWidth="1"/>
    <col min="5908" max="5908" width="10" style="41" customWidth="1"/>
    <col min="5909" max="5909" width="9.85546875" style="41" customWidth="1"/>
    <col min="5910" max="5910" width="11.7109375" style="41" customWidth="1"/>
    <col min="5911" max="5911" width="11" style="41" customWidth="1"/>
    <col min="5912" max="5912" width="10.42578125" style="41" bestFit="1" customWidth="1"/>
    <col min="5913" max="5914" width="11" style="41" customWidth="1"/>
    <col min="5915" max="5916" width="17" style="41" customWidth="1"/>
    <col min="5917" max="5917" width="12.28515625" style="41" customWidth="1"/>
    <col min="5918" max="5918" width="15.5703125" style="41" customWidth="1"/>
    <col min="5919" max="5919" width="15" style="41" customWidth="1"/>
    <col min="5920" max="5920" width="26.140625" style="41" customWidth="1"/>
    <col min="5921" max="5921" width="12.85546875" style="41" customWidth="1"/>
    <col min="5922" max="5922" width="13.42578125" style="41" customWidth="1"/>
    <col min="5923" max="5923" width="10.7109375" style="41" customWidth="1"/>
    <col min="5924" max="5924" width="10.140625" style="41" customWidth="1"/>
    <col min="5925" max="5925" width="11.7109375" style="41" customWidth="1"/>
    <col min="5926" max="5926" width="13.140625" style="41" customWidth="1"/>
    <col min="5927" max="5927" width="14.5703125" style="41" customWidth="1"/>
    <col min="5928" max="5928" width="9.5703125" style="41" bestFit="1" customWidth="1"/>
    <col min="5929" max="6155" width="8.85546875" style="41"/>
    <col min="6156" max="6156" width="5.28515625" style="41" customWidth="1"/>
    <col min="6157" max="6157" width="9" style="41" customWidth="1"/>
    <col min="6158" max="6158" width="14" style="41" customWidth="1"/>
    <col min="6159" max="6159" width="27" style="41" bestFit="1" customWidth="1"/>
    <col min="6160" max="6160" width="26.28515625" style="41" customWidth="1"/>
    <col min="6161" max="6161" width="11" style="41" customWidth="1"/>
    <col min="6162" max="6162" width="11.42578125" style="41" customWidth="1"/>
    <col min="6163" max="6163" width="9.28515625" style="41" customWidth="1"/>
    <col min="6164" max="6164" width="10" style="41" customWidth="1"/>
    <col min="6165" max="6165" width="9.85546875" style="41" customWidth="1"/>
    <col min="6166" max="6166" width="11.7109375" style="41" customWidth="1"/>
    <col min="6167" max="6167" width="11" style="41" customWidth="1"/>
    <col min="6168" max="6168" width="10.42578125" style="41" bestFit="1" customWidth="1"/>
    <col min="6169" max="6170" width="11" style="41" customWidth="1"/>
    <col min="6171" max="6172" width="17" style="41" customWidth="1"/>
    <col min="6173" max="6173" width="12.28515625" style="41" customWidth="1"/>
    <col min="6174" max="6174" width="15.5703125" style="41" customWidth="1"/>
    <col min="6175" max="6175" width="15" style="41" customWidth="1"/>
    <col min="6176" max="6176" width="26.140625" style="41" customWidth="1"/>
    <col min="6177" max="6177" width="12.85546875" style="41" customWidth="1"/>
    <col min="6178" max="6178" width="13.42578125" style="41" customWidth="1"/>
    <col min="6179" max="6179" width="10.7109375" style="41" customWidth="1"/>
    <col min="6180" max="6180" width="10.140625" style="41" customWidth="1"/>
    <col min="6181" max="6181" width="11.7109375" style="41" customWidth="1"/>
    <col min="6182" max="6182" width="13.140625" style="41" customWidth="1"/>
    <col min="6183" max="6183" width="14.5703125" style="41" customWidth="1"/>
    <col min="6184" max="6184" width="9.5703125" style="41" bestFit="1" customWidth="1"/>
    <col min="6185" max="6411" width="8.85546875" style="41"/>
    <col min="6412" max="6412" width="5.28515625" style="41" customWidth="1"/>
    <col min="6413" max="6413" width="9" style="41" customWidth="1"/>
    <col min="6414" max="6414" width="14" style="41" customWidth="1"/>
    <col min="6415" max="6415" width="27" style="41" bestFit="1" customWidth="1"/>
    <col min="6416" max="6416" width="26.28515625" style="41" customWidth="1"/>
    <col min="6417" max="6417" width="11" style="41" customWidth="1"/>
    <col min="6418" max="6418" width="11.42578125" style="41" customWidth="1"/>
    <col min="6419" max="6419" width="9.28515625" style="41" customWidth="1"/>
    <col min="6420" max="6420" width="10" style="41" customWidth="1"/>
    <col min="6421" max="6421" width="9.85546875" style="41" customWidth="1"/>
    <col min="6422" max="6422" width="11.7109375" style="41" customWidth="1"/>
    <col min="6423" max="6423" width="11" style="41" customWidth="1"/>
    <col min="6424" max="6424" width="10.42578125" style="41" bestFit="1" customWidth="1"/>
    <col min="6425" max="6426" width="11" style="41" customWidth="1"/>
    <col min="6427" max="6428" width="17" style="41" customWidth="1"/>
    <col min="6429" max="6429" width="12.28515625" style="41" customWidth="1"/>
    <col min="6430" max="6430" width="15.5703125" style="41" customWidth="1"/>
    <col min="6431" max="6431" width="15" style="41" customWidth="1"/>
    <col min="6432" max="6432" width="26.140625" style="41" customWidth="1"/>
    <col min="6433" max="6433" width="12.85546875" style="41" customWidth="1"/>
    <col min="6434" max="6434" width="13.42578125" style="41" customWidth="1"/>
    <col min="6435" max="6435" width="10.7109375" style="41" customWidth="1"/>
    <col min="6436" max="6436" width="10.140625" style="41" customWidth="1"/>
    <col min="6437" max="6437" width="11.7109375" style="41" customWidth="1"/>
    <col min="6438" max="6438" width="13.140625" style="41" customWidth="1"/>
    <col min="6439" max="6439" width="14.5703125" style="41" customWidth="1"/>
    <col min="6440" max="6440" width="9.5703125" style="41" bestFit="1" customWidth="1"/>
    <col min="6441" max="6667" width="8.85546875" style="41"/>
    <col min="6668" max="6668" width="5.28515625" style="41" customWidth="1"/>
    <col min="6669" max="6669" width="9" style="41" customWidth="1"/>
    <col min="6670" max="6670" width="14" style="41" customWidth="1"/>
    <col min="6671" max="6671" width="27" style="41" bestFit="1" customWidth="1"/>
    <col min="6672" max="6672" width="26.28515625" style="41" customWidth="1"/>
    <col min="6673" max="6673" width="11" style="41" customWidth="1"/>
    <col min="6674" max="6674" width="11.42578125" style="41" customWidth="1"/>
    <col min="6675" max="6675" width="9.28515625" style="41" customWidth="1"/>
    <col min="6676" max="6676" width="10" style="41" customWidth="1"/>
    <col min="6677" max="6677" width="9.85546875" style="41" customWidth="1"/>
    <col min="6678" max="6678" width="11.7109375" style="41" customWidth="1"/>
    <col min="6679" max="6679" width="11" style="41" customWidth="1"/>
    <col min="6680" max="6680" width="10.42578125" style="41" bestFit="1" customWidth="1"/>
    <col min="6681" max="6682" width="11" style="41" customWidth="1"/>
    <col min="6683" max="6684" width="17" style="41" customWidth="1"/>
    <col min="6685" max="6685" width="12.28515625" style="41" customWidth="1"/>
    <col min="6686" max="6686" width="15.5703125" style="41" customWidth="1"/>
    <col min="6687" max="6687" width="15" style="41" customWidth="1"/>
    <col min="6688" max="6688" width="26.140625" style="41" customWidth="1"/>
    <col min="6689" max="6689" width="12.85546875" style="41" customWidth="1"/>
    <col min="6690" max="6690" width="13.42578125" style="41" customWidth="1"/>
    <col min="6691" max="6691" width="10.7109375" style="41" customWidth="1"/>
    <col min="6692" max="6692" width="10.140625" style="41" customWidth="1"/>
    <col min="6693" max="6693" width="11.7109375" style="41" customWidth="1"/>
    <col min="6694" max="6694" width="13.140625" style="41" customWidth="1"/>
    <col min="6695" max="6695" width="14.5703125" style="41" customWidth="1"/>
    <col min="6696" max="6696" width="9.5703125" style="41" bestFit="1" customWidth="1"/>
    <col min="6697" max="6923" width="8.85546875" style="41"/>
    <col min="6924" max="6924" width="5.28515625" style="41" customWidth="1"/>
    <col min="6925" max="6925" width="9" style="41" customWidth="1"/>
    <col min="6926" max="6926" width="14" style="41" customWidth="1"/>
    <col min="6927" max="6927" width="27" style="41" bestFit="1" customWidth="1"/>
    <col min="6928" max="6928" width="26.28515625" style="41" customWidth="1"/>
    <col min="6929" max="6929" width="11" style="41" customWidth="1"/>
    <col min="6930" max="6930" width="11.42578125" style="41" customWidth="1"/>
    <col min="6931" max="6931" width="9.28515625" style="41" customWidth="1"/>
    <col min="6932" max="6932" width="10" style="41" customWidth="1"/>
    <col min="6933" max="6933" width="9.85546875" style="41" customWidth="1"/>
    <col min="6934" max="6934" width="11.7109375" style="41" customWidth="1"/>
    <col min="6935" max="6935" width="11" style="41" customWidth="1"/>
    <col min="6936" max="6936" width="10.42578125" style="41" bestFit="1" customWidth="1"/>
    <col min="6937" max="6938" width="11" style="41" customWidth="1"/>
    <col min="6939" max="6940" width="17" style="41" customWidth="1"/>
    <col min="6941" max="6941" width="12.28515625" style="41" customWidth="1"/>
    <col min="6942" max="6942" width="15.5703125" style="41" customWidth="1"/>
    <col min="6943" max="6943" width="15" style="41" customWidth="1"/>
    <col min="6944" max="6944" width="26.140625" style="41" customWidth="1"/>
    <col min="6945" max="6945" width="12.85546875" style="41" customWidth="1"/>
    <col min="6946" max="6946" width="13.42578125" style="41" customWidth="1"/>
    <col min="6947" max="6947" width="10.7109375" style="41" customWidth="1"/>
    <col min="6948" max="6948" width="10.140625" style="41" customWidth="1"/>
    <col min="6949" max="6949" width="11.7109375" style="41" customWidth="1"/>
    <col min="6950" max="6950" width="13.140625" style="41" customWidth="1"/>
    <col min="6951" max="6951" width="14.5703125" style="41" customWidth="1"/>
    <col min="6952" max="6952" width="9.5703125" style="41" bestFit="1" customWidth="1"/>
    <col min="6953" max="7179" width="8.85546875" style="41"/>
    <col min="7180" max="7180" width="5.28515625" style="41" customWidth="1"/>
    <col min="7181" max="7181" width="9" style="41" customWidth="1"/>
    <col min="7182" max="7182" width="14" style="41" customWidth="1"/>
    <col min="7183" max="7183" width="27" style="41" bestFit="1" customWidth="1"/>
    <col min="7184" max="7184" width="26.28515625" style="41" customWidth="1"/>
    <col min="7185" max="7185" width="11" style="41" customWidth="1"/>
    <col min="7186" max="7186" width="11.42578125" style="41" customWidth="1"/>
    <col min="7187" max="7187" width="9.28515625" style="41" customWidth="1"/>
    <col min="7188" max="7188" width="10" style="41" customWidth="1"/>
    <col min="7189" max="7189" width="9.85546875" style="41" customWidth="1"/>
    <col min="7190" max="7190" width="11.7109375" style="41" customWidth="1"/>
    <col min="7191" max="7191" width="11" style="41" customWidth="1"/>
    <col min="7192" max="7192" width="10.42578125" style="41" bestFit="1" customWidth="1"/>
    <col min="7193" max="7194" width="11" style="41" customWidth="1"/>
    <col min="7195" max="7196" width="17" style="41" customWidth="1"/>
    <col min="7197" max="7197" width="12.28515625" style="41" customWidth="1"/>
    <col min="7198" max="7198" width="15.5703125" style="41" customWidth="1"/>
    <col min="7199" max="7199" width="15" style="41" customWidth="1"/>
    <col min="7200" max="7200" width="26.140625" style="41" customWidth="1"/>
    <col min="7201" max="7201" width="12.85546875" style="41" customWidth="1"/>
    <col min="7202" max="7202" width="13.42578125" style="41" customWidth="1"/>
    <col min="7203" max="7203" width="10.7109375" style="41" customWidth="1"/>
    <col min="7204" max="7204" width="10.140625" style="41" customWidth="1"/>
    <col min="7205" max="7205" width="11.7109375" style="41" customWidth="1"/>
    <col min="7206" max="7206" width="13.140625" style="41" customWidth="1"/>
    <col min="7207" max="7207" width="14.5703125" style="41" customWidth="1"/>
    <col min="7208" max="7208" width="9.5703125" style="41" bestFit="1" customWidth="1"/>
    <col min="7209" max="7435" width="8.85546875" style="41"/>
    <col min="7436" max="7436" width="5.28515625" style="41" customWidth="1"/>
    <col min="7437" max="7437" width="9" style="41" customWidth="1"/>
    <col min="7438" max="7438" width="14" style="41" customWidth="1"/>
    <col min="7439" max="7439" width="27" style="41" bestFit="1" customWidth="1"/>
    <col min="7440" max="7440" width="26.28515625" style="41" customWidth="1"/>
    <col min="7441" max="7441" width="11" style="41" customWidth="1"/>
    <col min="7442" max="7442" width="11.42578125" style="41" customWidth="1"/>
    <col min="7443" max="7443" width="9.28515625" style="41" customWidth="1"/>
    <col min="7444" max="7444" width="10" style="41" customWidth="1"/>
    <col min="7445" max="7445" width="9.85546875" style="41" customWidth="1"/>
    <col min="7446" max="7446" width="11.7109375" style="41" customWidth="1"/>
    <col min="7447" max="7447" width="11" style="41" customWidth="1"/>
    <col min="7448" max="7448" width="10.42578125" style="41" bestFit="1" customWidth="1"/>
    <col min="7449" max="7450" width="11" style="41" customWidth="1"/>
    <col min="7451" max="7452" width="17" style="41" customWidth="1"/>
    <col min="7453" max="7453" width="12.28515625" style="41" customWidth="1"/>
    <col min="7454" max="7454" width="15.5703125" style="41" customWidth="1"/>
    <col min="7455" max="7455" width="15" style="41" customWidth="1"/>
    <col min="7456" max="7456" width="26.140625" style="41" customWidth="1"/>
    <col min="7457" max="7457" width="12.85546875" style="41" customWidth="1"/>
    <col min="7458" max="7458" width="13.42578125" style="41" customWidth="1"/>
    <col min="7459" max="7459" width="10.7109375" style="41" customWidth="1"/>
    <col min="7460" max="7460" width="10.140625" style="41" customWidth="1"/>
    <col min="7461" max="7461" width="11.7109375" style="41" customWidth="1"/>
    <col min="7462" max="7462" width="13.140625" style="41" customWidth="1"/>
    <col min="7463" max="7463" width="14.5703125" style="41" customWidth="1"/>
    <col min="7464" max="7464" width="9.5703125" style="41" bestFit="1" customWidth="1"/>
    <col min="7465" max="7691" width="8.85546875" style="41"/>
    <col min="7692" max="7692" width="5.28515625" style="41" customWidth="1"/>
    <col min="7693" max="7693" width="9" style="41" customWidth="1"/>
    <col min="7694" max="7694" width="14" style="41" customWidth="1"/>
    <col min="7695" max="7695" width="27" style="41" bestFit="1" customWidth="1"/>
    <col min="7696" max="7696" width="26.28515625" style="41" customWidth="1"/>
    <col min="7697" max="7697" width="11" style="41" customWidth="1"/>
    <col min="7698" max="7698" width="11.42578125" style="41" customWidth="1"/>
    <col min="7699" max="7699" width="9.28515625" style="41" customWidth="1"/>
    <col min="7700" max="7700" width="10" style="41" customWidth="1"/>
    <col min="7701" max="7701" width="9.85546875" style="41" customWidth="1"/>
    <col min="7702" max="7702" width="11.7109375" style="41" customWidth="1"/>
    <col min="7703" max="7703" width="11" style="41" customWidth="1"/>
    <col min="7704" max="7704" width="10.42578125" style="41" bestFit="1" customWidth="1"/>
    <col min="7705" max="7706" width="11" style="41" customWidth="1"/>
    <col min="7707" max="7708" width="17" style="41" customWidth="1"/>
    <col min="7709" max="7709" width="12.28515625" style="41" customWidth="1"/>
    <col min="7710" max="7710" width="15.5703125" style="41" customWidth="1"/>
    <col min="7711" max="7711" width="15" style="41" customWidth="1"/>
    <col min="7712" max="7712" width="26.140625" style="41" customWidth="1"/>
    <col min="7713" max="7713" width="12.85546875" style="41" customWidth="1"/>
    <col min="7714" max="7714" width="13.42578125" style="41" customWidth="1"/>
    <col min="7715" max="7715" width="10.7109375" style="41" customWidth="1"/>
    <col min="7716" max="7716" width="10.140625" style="41" customWidth="1"/>
    <col min="7717" max="7717" width="11.7109375" style="41" customWidth="1"/>
    <col min="7718" max="7718" width="13.140625" style="41" customWidth="1"/>
    <col min="7719" max="7719" width="14.5703125" style="41" customWidth="1"/>
    <col min="7720" max="7720" width="9.5703125" style="41" bestFit="1" customWidth="1"/>
    <col min="7721" max="7947" width="8.85546875" style="41"/>
    <col min="7948" max="7948" width="5.28515625" style="41" customWidth="1"/>
    <col min="7949" max="7949" width="9" style="41" customWidth="1"/>
    <col min="7950" max="7950" width="14" style="41" customWidth="1"/>
    <col min="7951" max="7951" width="27" style="41" bestFit="1" customWidth="1"/>
    <col min="7952" max="7952" width="26.28515625" style="41" customWidth="1"/>
    <col min="7953" max="7953" width="11" style="41" customWidth="1"/>
    <col min="7954" max="7954" width="11.42578125" style="41" customWidth="1"/>
    <col min="7955" max="7955" width="9.28515625" style="41" customWidth="1"/>
    <col min="7956" max="7956" width="10" style="41" customWidth="1"/>
    <col min="7957" max="7957" width="9.85546875" style="41" customWidth="1"/>
    <col min="7958" max="7958" width="11.7109375" style="41" customWidth="1"/>
    <col min="7959" max="7959" width="11" style="41" customWidth="1"/>
    <col min="7960" max="7960" width="10.42578125" style="41" bestFit="1" customWidth="1"/>
    <col min="7961" max="7962" width="11" style="41" customWidth="1"/>
    <col min="7963" max="7964" width="17" style="41" customWidth="1"/>
    <col min="7965" max="7965" width="12.28515625" style="41" customWidth="1"/>
    <col min="7966" max="7966" width="15.5703125" style="41" customWidth="1"/>
    <col min="7967" max="7967" width="15" style="41" customWidth="1"/>
    <col min="7968" max="7968" width="26.140625" style="41" customWidth="1"/>
    <col min="7969" max="7969" width="12.85546875" style="41" customWidth="1"/>
    <col min="7970" max="7970" width="13.42578125" style="41" customWidth="1"/>
    <col min="7971" max="7971" width="10.7109375" style="41" customWidth="1"/>
    <col min="7972" max="7972" width="10.140625" style="41" customWidth="1"/>
    <col min="7973" max="7973" width="11.7109375" style="41" customWidth="1"/>
    <col min="7974" max="7974" width="13.140625" style="41" customWidth="1"/>
    <col min="7975" max="7975" width="14.5703125" style="41" customWidth="1"/>
    <col min="7976" max="7976" width="9.5703125" style="41" bestFit="1" customWidth="1"/>
    <col min="7977" max="8203" width="8.85546875" style="41"/>
    <col min="8204" max="8204" width="5.28515625" style="41" customWidth="1"/>
    <col min="8205" max="8205" width="9" style="41" customWidth="1"/>
    <col min="8206" max="8206" width="14" style="41" customWidth="1"/>
    <col min="8207" max="8207" width="27" style="41" bestFit="1" customWidth="1"/>
    <col min="8208" max="8208" width="26.28515625" style="41" customWidth="1"/>
    <col min="8209" max="8209" width="11" style="41" customWidth="1"/>
    <col min="8210" max="8210" width="11.42578125" style="41" customWidth="1"/>
    <col min="8211" max="8211" width="9.28515625" style="41" customWidth="1"/>
    <col min="8212" max="8212" width="10" style="41" customWidth="1"/>
    <col min="8213" max="8213" width="9.85546875" style="41" customWidth="1"/>
    <col min="8214" max="8214" width="11.7109375" style="41" customWidth="1"/>
    <col min="8215" max="8215" width="11" style="41" customWidth="1"/>
    <col min="8216" max="8216" width="10.42578125" style="41" bestFit="1" customWidth="1"/>
    <col min="8217" max="8218" width="11" style="41" customWidth="1"/>
    <col min="8219" max="8220" width="17" style="41" customWidth="1"/>
    <col min="8221" max="8221" width="12.28515625" style="41" customWidth="1"/>
    <col min="8222" max="8222" width="15.5703125" style="41" customWidth="1"/>
    <col min="8223" max="8223" width="15" style="41" customWidth="1"/>
    <col min="8224" max="8224" width="26.140625" style="41" customWidth="1"/>
    <col min="8225" max="8225" width="12.85546875" style="41" customWidth="1"/>
    <col min="8226" max="8226" width="13.42578125" style="41" customWidth="1"/>
    <col min="8227" max="8227" width="10.7109375" style="41" customWidth="1"/>
    <col min="8228" max="8228" width="10.140625" style="41" customWidth="1"/>
    <col min="8229" max="8229" width="11.7109375" style="41" customWidth="1"/>
    <col min="8230" max="8230" width="13.140625" style="41" customWidth="1"/>
    <col min="8231" max="8231" width="14.5703125" style="41" customWidth="1"/>
    <col min="8232" max="8232" width="9.5703125" style="41" bestFit="1" customWidth="1"/>
    <col min="8233" max="8459" width="8.85546875" style="41"/>
    <col min="8460" max="8460" width="5.28515625" style="41" customWidth="1"/>
    <col min="8461" max="8461" width="9" style="41" customWidth="1"/>
    <col min="8462" max="8462" width="14" style="41" customWidth="1"/>
    <col min="8463" max="8463" width="27" style="41" bestFit="1" customWidth="1"/>
    <col min="8464" max="8464" width="26.28515625" style="41" customWidth="1"/>
    <col min="8465" max="8465" width="11" style="41" customWidth="1"/>
    <col min="8466" max="8466" width="11.42578125" style="41" customWidth="1"/>
    <col min="8467" max="8467" width="9.28515625" style="41" customWidth="1"/>
    <col min="8468" max="8468" width="10" style="41" customWidth="1"/>
    <col min="8469" max="8469" width="9.85546875" style="41" customWidth="1"/>
    <col min="8470" max="8470" width="11.7109375" style="41" customWidth="1"/>
    <col min="8471" max="8471" width="11" style="41" customWidth="1"/>
    <col min="8472" max="8472" width="10.42578125" style="41" bestFit="1" customWidth="1"/>
    <col min="8473" max="8474" width="11" style="41" customWidth="1"/>
    <col min="8475" max="8476" width="17" style="41" customWidth="1"/>
    <col min="8477" max="8477" width="12.28515625" style="41" customWidth="1"/>
    <col min="8478" max="8478" width="15.5703125" style="41" customWidth="1"/>
    <col min="8479" max="8479" width="15" style="41" customWidth="1"/>
    <col min="8480" max="8480" width="26.140625" style="41" customWidth="1"/>
    <col min="8481" max="8481" width="12.85546875" style="41" customWidth="1"/>
    <col min="8482" max="8482" width="13.42578125" style="41" customWidth="1"/>
    <col min="8483" max="8483" width="10.7109375" style="41" customWidth="1"/>
    <col min="8484" max="8484" width="10.140625" style="41" customWidth="1"/>
    <col min="8485" max="8485" width="11.7109375" style="41" customWidth="1"/>
    <col min="8486" max="8486" width="13.140625" style="41" customWidth="1"/>
    <col min="8487" max="8487" width="14.5703125" style="41" customWidth="1"/>
    <col min="8488" max="8488" width="9.5703125" style="41" bestFit="1" customWidth="1"/>
    <col min="8489" max="8715" width="8.85546875" style="41"/>
    <col min="8716" max="8716" width="5.28515625" style="41" customWidth="1"/>
    <col min="8717" max="8717" width="9" style="41" customWidth="1"/>
    <col min="8718" max="8718" width="14" style="41" customWidth="1"/>
    <col min="8719" max="8719" width="27" style="41" bestFit="1" customWidth="1"/>
    <col min="8720" max="8720" width="26.28515625" style="41" customWidth="1"/>
    <col min="8721" max="8721" width="11" style="41" customWidth="1"/>
    <col min="8722" max="8722" width="11.42578125" style="41" customWidth="1"/>
    <col min="8723" max="8723" width="9.28515625" style="41" customWidth="1"/>
    <col min="8724" max="8724" width="10" style="41" customWidth="1"/>
    <col min="8725" max="8725" width="9.85546875" style="41" customWidth="1"/>
    <col min="8726" max="8726" width="11.7109375" style="41" customWidth="1"/>
    <col min="8727" max="8727" width="11" style="41" customWidth="1"/>
    <col min="8728" max="8728" width="10.42578125" style="41" bestFit="1" customWidth="1"/>
    <col min="8729" max="8730" width="11" style="41" customWidth="1"/>
    <col min="8731" max="8732" width="17" style="41" customWidth="1"/>
    <col min="8733" max="8733" width="12.28515625" style="41" customWidth="1"/>
    <col min="8734" max="8734" width="15.5703125" style="41" customWidth="1"/>
    <col min="8735" max="8735" width="15" style="41" customWidth="1"/>
    <col min="8736" max="8736" width="26.140625" style="41" customWidth="1"/>
    <col min="8737" max="8737" width="12.85546875" style="41" customWidth="1"/>
    <col min="8738" max="8738" width="13.42578125" style="41" customWidth="1"/>
    <col min="8739" max="8739" width="10.7109375" style="41" customWidth="1"/>
    <col min="8740" max="8740" width="10.140625" style="41" customWidth="1"/>
    <col min="8741" max="8741" width="11.7109375" style="41" customWidth="1"/>
    <col min="8742" max="8742" width="13.140625" style="41" customWidth="1"/>
    <col min="8743" max="8743" width="14.5703125" style="41" customWidth="1"/>
    <col min="8744" max="8744" width="9.5703125" style="41" bestFit="1" customWidth="1"/>
    <col min="8745" max="8971" width="8.85546875" style="41"/>
    <col min="8972" max="8972" width="5.28515625" style="41" customWidth="1"/>
    <col min="8973" max="8973" width="9" style="41" customWidth="1"/>
    <col min="8974" max="8974" width="14" style="41" customWidth="1"/>
    <col min="8975" max="8975" width="27" style="41" bestFit="1" customWidth="1"/>
    <col min="8976" max="8976" width="26.28515625" style="41" customWidth="1"/>
    <col min="8977" max="8977" width="11" style="41" customWidth="1"/>
    <col min="8978" max="8978" width="11.42578125" style="41" customWidth="1"/>
    <col min="8979" max="8979" width="9.28515625" style="41" customWidth="1"/>
    <col min="8980" max="8980" width="10" style="41" customWidth="1"/>
    <col min="8981" max="8981" width="9.85546875" style="41" customWidth="1"/>
    <col min="8982" max="8982" width="11.7109375" style="41" customWidth="1"/>
    <col min="8983" max="8983" width="11" style="41" customWidth="1"/>
    <col min="8984" max="8984" width="10.42578125" style="41" bestFit="1" customWidth="1"/>
    <col min="8985" max="8986" width="11" style="41" customWidth="1"/>
    <col min="8987" max="8988" width="17" style="41" customWidth="1"/>
    <col min="8989" max="8989" width="12.28515625" style="41" customWidth="1"/>
    <col min="8990" max="8990" width="15.5703125" style="41" customWidth="1"/>
    <col min="8991" max="8991" width="15" style="41" customWidth="1"/>
    <col min="8992" max="8992" width="26.140625" style="41" customWidth="1"/>
    <col min="8993" max="8993" width="12.85546875" style="41" customWidth="1"/>
    <col min="8994" max="8994" width="13.42578125" style="41" customWidth="1"/>
    <col min="8995" max="8995" width="10.7109375" style="41" customWidth="1"/>
    <col min="8996" max="8996" width="10.140625" style="41" customWidth="1"/>
    <col min="8997" max="8997" width="11.7109375" style="41" customWidth="1"/>
    <col min="8998" max="8998" width="13.140625" style="41" customWidth="1"/>
    <col min="8999" max="8999" width="14.5703125" style="41" customWidth="1"/>
    <col min="9000" max="9000" width="9.5703125" style="41" bestFit="1" customWidth="1"/>
    <col min="9001" max="9227" width="8.85546875" style="41"/>
    <col min="9228" max="9228" width="5.28515625" style="41" customWidth="1"/>
    <col min="9229" max="9229" width="9" style="41" customWidth="1"/>
    <col min="9230" max="9230" width="14" style="41" customWidth="1"/>
    <col min="9231" max="9231" width="27" style="41" bestFit="1" customWidth="1"/>
    <col min="9232" max="9232" width="26.28515625" style="41" customWidth="1"/>
    <col min="9233" max="9233" width="11" style="41" customWidth="1"/>
    <col min="9234" max="9234" width="11.42578125" style="41" customWidth="1"/>
    <col min="9235" max="9235" width="9.28515625" style="41" customWidth="1"/>
    <col min="9236" max="9236" width="10" style="41" customWidth="1"/>
    <col min="9237" max="9237" width="9.85546875" style="41" customWidth="1"/>
    <col min="9238" max="9238" width="11.7109375" style="41" customWidth="1"/>
    <col min="9239" max="9239" width="11" style="41" customWidth="1"/>
    <col min="9240" max="9240" width="10.42578125" style="41" bestFit="1" customWidth="1"/>
    <col min="9241" max="9242" width="11" style="41" customWidth="1"/>
    <col min="9243" max="9244" width="17" style="41" customWidth="1"/>
    <col min="9245" max="9245" width="12.28515625" style="41" customWidth="1"/>
    <col min="9246" max="9246" width="15.5703125" style="41" customWidth="1"/>
    <col min="9247" max="9247" width="15" style="41" customWidth="1"/>
    <col min="9248" max="9248" width="26.140625" style="41" customWidth="1"/>
    <col min="9249" max="9249" width="12.85546875" style="41" customWidth="1"/>
    <col min="9250" max="9250" width="13.42578125" style="41" customWidth="1"/>
    <col min="9251" max="9251" width="10.7109375" style="41" customWidth="1"/>
    <col min="9252" max="9252" width="10.140625" style="41" customWidth="1"/>
    <col min="9253" max="9253" width="11.7109375" style="41" customWidth="1"/>
    <col min="9254" max="9254" width="13.140625" style="41" customWidth="1"/>
    <col min="9255" max="9255" width="14.5703125" style="41" customWidth="1"/>
    <col min="9256" max="9256" width="9.5703125" style="41" bestFit="1" customWidth="1"/>
    <col min="9257" max="9483" width="8.85546875" style="41"/>
    <col min="9484" max="9484" width="5.28515625" style="41" customWidth="1"/>
    <col min="9485" max="9485" width="9" style="41" customWidth="1"/>
    <col min="9486" max="9486" width="14" style="41" customWidth="1"/>
    <col min="9487" max="9487" width="27" style="41" bestFit="1" customWidth="1"/>
    <col min="9488" max="9488" width="26.28515625" style="41" customWidth="1"/>
    <col min="9489" max="9489" width="11" style="41" customWidth="1"/>
    <col min="9490" max="9490" width="11.42578125" style="41" customWidth="1"/>
    <col min="9491" max="9491" width="9.28515625" style="41" customWidth="1"/>
    <col min="9492" max="9492" width="10" style="41" customWidth="1"/>
    <col min="9493" max="9493" width="9.85546875" style="41" customWidth="1"/>
    <col min="9494" max="9494" width="11.7109375" style="41" customWidth="1"/>
    <col min="9495" max="9495" width="11" style="41" customWidth="1"/>
    <col min="9496" max="9496" width="10.42578125" style="41" bestFit="1" customWidth="1"/>
    <col min="9497" max="9498" width="11" style="41" customWidth="1"/>
    <col min="9499" max="9500" width="17" style="41" customWidth="1"/>
    <col min="9501" max="9501" width="12.28515625" style="41" customWidth="1"/>
    <col min="9502" max="9502" width="15.5703125" style="41" customWidth="1"/>
    <col min="9503" max="9503" width="15" style="41" customWidth="1"/>
    <col min="9504" max="9504" width="26.140625" style="41" customWidth="1"/>
    <col min="9505" max="9505" width="12.85546875" style="41" customWidth="1"/>
    <col min="9506" max="9506" width="13.42578125" style="41" customWidth="1"/>
    <col min="9507" max="9507" width="10.7109375" style="41" customWidth="1"/>
    <col min="9508" max="9508" width="10.140625" style="41" customWidth="1"/>
    <col min="9509" max="9509" width="11.7109375" style="41" customWidth="1"/>
    <col min="9510" max="9510" width="13.140625" style="41" customWidth="1"/>
    <col min="9511" max="9511" width="14.5703125" style="41" customWidth="1"/>
    <col min="9512" max="9512" width="9.5703125" style="41" bestFit="1" customWidth="1"/>
    <col min="9513" max="9739" width="8.85546875" style="41"/>
    <col min="9740" max="9740" width="5.28515625" style="41" customWidth="1"/>
    <col min="9741" max="9741" width="9" style="41" customWidth="1"/>
    <col min="9742" max="9742" width="14" style="41" customWidth="1"/>
    <col min="9743" max="9743" width="27" style="41" bestFit="1" customWidth="1"/>
    <col min="9744" max="9744" width="26.28515625" style="41" customWidth="1"/>
    <col min="9745" max="9745" width="11" style="41" customWidth="1"/>
    <col min="9746" max="9746" width="11.42578125" style="41" customWidth="1"/>
    <col min="9747" max="9747" width="9.28515625" style="41" customWidth="1"/>
    <col min="9748" max="9748" width="10" style="41" customWidth="1"/>
    <col min="9749" max="9749" width="9.85546875" style="41" customWidth="1"/>
    <col min="9750" max="9750" width="11.7109375" style="41" customWidth="1"/>
    <col min="9751" max="9751" width="11" style="41" customWidth="1"/>
    <col min="9752" max="9752" width="10.42578125" style="41" bestFit="1" customWidth="1"/>
    <col min="9753" max="9754" width="11" style="41" customWidth="1"/>
    <col min="9755" max="9756" width="17" style="41" customWidth="1"/>
    <col min="9757" max="9757" width="12.28515625" style="41" customWidth="1"/>
    <col min="9758" max="9758" width="15.5703125" style="41" customWidth="1"/>
    <col min="9759" max="9759" width="15" style="41" customWidth="1"/>
    <col min="9760" max="9760" width="26.140625" style="41" customWidth="1"/>
    <col min="9761" max="9761" width="12.85546875" style="41" customWidth="1"/>
    <col min="9762" max="9762" width="13.42578125" style="41" customWidth="1"/>
    <col min="9763" max="9763" width="10.7109375" style="41" customWidth="1"/>
    <col min="9764" max="9764" width="10.140625" style="41" customWidth="1"/>
    <col min="9765" max="9765" width="11.7109375" style="41" customWidth="1"/>
    <col min="9766" max="9766" width="13.140625" style="41" customWidth="1"/>
    <col min="9767" max="9767" width="14.5703125" style="41" customWidth="1"/>
    <col min="9768" max="9768" width="9.5703125" style="41" bestFit="1" customWidth="1"/>
    <col min="9769" max="9995" width="8.85546875" style="41"/>
    <col min="9996" max="9996" width="5.28515625" style="41" customWidth="1"/>
    <col min="9997" max="9997" width="9" style="41" customWidth="1"/>
    <col min="9998" max="9998" width="14" style="41" customWidth="1"/>
    <col min="9999" max="9999" width="27" style="41" bestFit="1" customWidth="1"/>
    <col min="10000" max="10000" width="26.28515625" style="41" customWidth="1"/>
    <col min="10001" max="10001" width="11" style="41" customWidth="1"/>
    <col min="10002" max="10002" width="11.42578125" style="41" customWidth="1"/>
    <col min="10003" max="10003" width="9.28515625" style="41" customWidth="1"/>
    <col min="10004" max="10004" width="10" style="41" customWidth="1"/>
    <col min="10005" max="10005" width="9.85546875" style="41" customWidth="1"/>
    <col min="10006" max="10006" width="11.7109375" style="41" customWidth="1"/>
    <col min="10007" max="10007" width="11" style="41" customWidth="1"/>
    <col min="10008" max="10008" width="10.42578125" style="41" bestFit="1" customWidth="1"/>
    <col min="10009" max="10010" width="11" style="41" customWidth="1"/>
    <col min="10011" max="10012" width="17" style="41" customWidth="1"/>
    <col min="10013" max="10013" width="12.28515625" style="41" customWidth="1"/>
    <col min="10014" max="10014" width="15.5703125" style="41" customWidth="1"/>
    <col min="10015" max="10015" width="15" style="41" customWidth="1"/>
    <col min="10016" max="10016" width="26.140625" style="41" customWidth="1"/>
    <col min="10017" max="10017" width="12.85546875" style="41" customWidth="1"/>
    <col min="10018" max="10018" width="13.42578125" style="41" customWidth="1"/>
    <col min="10019" max="10019" width="10.7109375" style="41" customWidth="1"/>
    <col min="10020" max="10020" width="10.140625" style="41" customWidth="1"/>
    <col min="10021" max="10021" width="11.7109375" style="41" customWidth="1"/>
    <col min="10022" max="10022" width="13.140625" style="41" customWidth="1"/>
    <col min="10023" max="10023" width="14.5703125" style="41" customWidth="1"/>
    <col min="10024" max="10024" width="9.5703125" style="41" bestFit="1" customWidth="1"/>
    <col min="10025" max="10251" width="8.85546875" style="41"/>
    <col min="10252" max="10252" width="5.28515625" style="41" customWidth="1"/>
    <col min="10253" max="10253" width="9" style="41" customWidth="1"/>
    <col min="10254" max="10254" width="14" style="41" customWidth="1"/>
    <col min="10255" max="10255" width="27" style="41" bestFit="1" customWidth="1"/>
    <col min="10256" max="10256" width="26.28515625" style="41" customWidth="1"/>
    <col min="10257" max="10257" width="11" style="41" customWidth="1"/>
    <col min="10258" max="10258" width="11.42578125" style="41" customWidth="1"/>
    <col min="10259" max="10259" width="9.28515625" style="41" customWidth="1"/>
    <col min="10260" max="10260" width="10" style="41" customWidth="1"/>
    <col min="10261" max="10261" width="9.85546875" style="41" customWidth="1"/>
    <col min="10262" max="10262" width="11.7109375" style="41" customWidth="1"/>
    <col min="10263" max="10263" width="11" style="41" customWidth="1"/>
    <col min="10264" max="10264" width="10.42578125" style="41" bestFit="1" customWidth="1"/>
    <col min="10265" max="10266" width="11" style="41" customWidth="1"/>
    <col min="10267" max="10268" width="17" style="41" customWidth="1"/>
    <col min="10269" max="10269" width="12.28515625" style="41" customWidth="1"/>
    <col min="10270" max="10270" width="15.5703125" style="41" customWidth="1"/>
    <col min="10271" max="10271" width="15" style="41" customWidth="1"/>
    <col min="10272" max="10272" width="26.140625" style="41" customWidth="1"/>
    <col min="10273" max="10273" width="12.85546875" style="41" customWidth="1"/>
    <col min="10274" max="10274" width="13.42578125" style="41" customWidth="1"/>
    <col min="10275" max="10275" width="10.7109375" style="41" customWidth="1"/>
    <col min="10276" max="10276" width="10.140625" style="41" customWidth="1"/>
    <col min="10277" max="10277" width="11.7109375" style="41" customWidth="1"/>
    <col min="10278" max="10278" width="13.140625" style="41" customWidth="1"/>
    <col min="10279" max="10279" width="14.5703125" style="41" customWidth="1"/>
    <col min="10280" max="10280" width="9.5703125" style="41" bestFit="1" customWidth="1"/>
    <col min="10281" max="10507" width="8.85546875" style="41"/>
    <col min="10508" max="10508" width="5.28515625" style="41" customWidth="1"/>
    <col min="10509" max="10509" width="9" style="41" customWidth="1"/>
    <col min="10510" max="10510" width="14" style="41" customWidth="1"/>
    <col min="10511" max="10511" width="27" style="41" bestFit="1" customWidth="1"/>
    <col min="10512" max="10512" width="26.28515625" style="41" customWidth="1"/>
    <col min="10513" max="10513" width="11" style="41" customWidth="1"/>
    <col min="10514" max="10514" width="11.42578125" style="41" customWidth="1"/>
    <col min="10515" max="10515" width="9.28515625" style="41" customWidth="1"/>
    <col min="10516" max="10516" width="10" style="41" customWidth="1"/>
    <col min="10517" max="10517" width="9.85546875" style="41" customWidth="1"/>
    <col min="10518" max="10518" width="11.7109375" style="41" customWidth="1"/>
    <col min="10519" max="10519" width="11" style="41" customWidth="1"/>
    <col min="10520" max="10520" width="10.42578125" style="41" bestFit="1" customWidth="1"/>
    <col min="10521" max="10522" width="11" style="41" customWidth="1"/>
    <col min="10523" max="10524" width="17" style="41" customWidth="1"/>
    <col min="10525" max="10525" width="12.28515625" style="41" customWidth="1"/>
    <col min="10526" max="10526" width="15.5703125" style="41" customWidth="1"/>
    <col min="10527" max="10527" width="15" style="41" customWidth="1"/>
    <col min="10528" max="10528" width="26.140625" style="41" customWidth="1"/>
    <col min="10529" max="10529" width="12.85546875" style="41" customWidth="1"/>
    <col min="10530" max="10530" width="13.42578125" style="41" customWidth="1"/>
    <col min="10531" max="10531" width="10.7109375" style="41" customWidth="1"/>
    <col min="10532" max="10532" width="10.140625" style="41" customWidth="1"/>
    <col min="10533" max="10533" width="11.7109375" style="41" customWidth="1"/>
    <col min="10534" max="10534" width="13.140625" style="41" customWidth="1"/>
    <col min="10535" max="10535" width="14.5703125" style="41" customWidth="1"/>
    <col min="10536" max="10536" width="9.5703125" style="41" bestFit="1" customWidth="1"/>
    <col min="10537" max="10763" width="8.85546875" style="41"/>
    <col min="10764" max="10764" width="5.28515625" style="41" customWidth="1"/>
    <col min="10765" max="10765" width="9" style="41" customWidth="1"/>
    <col min="10766" max="10766" width="14" style="41" customWidth="1"/>
    <col min="10767" max="10767" width="27" style="41" bestFit="1" customWidth="1"/>
    <col min="10768" max="10768" width="26.28515625" style="41" customWidth="1"/>
    <col min="10769" max="10769" width="11" style="41" customWidth="1"/>
    <col min="10770" max="10770" width="11.42578125" style="41" customWidth="1"/>
    <col min="10771" max="10771" width="9.28515625" style="41" customWidth="1"/>
    <col min="10772" max="10772" width="10" style="41" customWidth="1"/>
    <col min="10773" max="10773" width="9.85546875" style="41" customWidth="1"/>
    <col min="10774" max="10774" width="11.7109375" style="41" customWidth="1"/>
    <col min="10775" max="10775" width="11" style="41" customWidth="1"/>
    <col min="10776" max="10776" width="10.42578125" style="41" bestFit="1" customWidth="1"/>
    <col min="10777" max="10778" width="11" style="41" customWidth="1"/>
    <col min="10779" max="10780" width="17" style="41" customWidth="1"/>
    <col min="10781" max="10781" width="12.28515625" style="41" customWidth="1"/>
    <col min="10782" max="10782" width="15.5703125" style="41" customWidth="1"/>
    <col min="10783" max="10783" width="15" style="41" customWidth="1"/>
    <col min="10784" max="10784" width="26.140625" style="41" customWidth="1"/>
    <col min="10785" max="10785" width="12.85546875" style="41" customWidth="1"/>
    <col min="10786" max="10786" width="13.42578125" style="41" customWidth="1"/>
    <col min="10787" max="10787" width="10.7109375" style="41" customWidth="1"/>
    <col min="10788" max="10788" width="10.140625" style="41" customWidth="1"/>
    <col min="10789" max="10789" width="11.7109375" style="41" customWidth="1"/>
    <col min="10790" max="10790" width="13.140625" style="41" customWidth="1"/>
    <col min="10791" max="10791" width="14.5703125" style="41" customWidth="1"/>
    <col min="10792" max="10792" width="9.5703125" style="41" bestFit="1" customWidth="1"/>
    <col min="10793" max="11019" width="8.85546875" style="41"/>
    <col min="11020" max="11020" width="5.28515625" style="41" customWidth="1"/>
    <col min="11021" max="11021" width="9" style="41" customWidth="1"/>
    <col min="11022" max="11022" width="14" style="41" customWidth="1"/>
    <col min="11023" max="11023" width="27" style="41" bestFit="1" customWidth="1"/>
    <col min="11024" max="11024" width="26.28515625" style="41" customWidth="1"/>
    <col min="11025" max="11025" width="11" style="41" customWidth="1"/>
    <col min="11026" max="11026" width="11.42578125" style="41" customWidth="1"/>
    <col min="11027" max="11027" width="9.28515625" style="41" customWidth="1"/>
    <col min="11028" max="11028" width="10" style="41" customWidth="1"/>
    <col min="11029" max="11029" width="9.85546875" style="41" customWidth="1"/>
    <col min="11030" max="11030" width="11.7109375" style="41" customWidth="1"/>
    <col min="11031" max="11031" width="11" style="41" customWidth="1"/>
    <col min="11032" max="11032" width="10.42578125" style="41" bestFit="1" customWidth="1"/>
    <col min="11033" max="11034" width="11" style="41" customWidth="1"/>
    <col min="11035" max="11036" width="17" style="41" customWidth="1"/>
    <col min="11037" max="11037" width="12.28515625" style="41" customWidth="1"/>
    <col min="11038" max="11038" width="15.5703125" style="41" customWidth="1"/>
    <col min="11039" max="11039" width="15" style="41" customWidth="1"/>
    <col min="11040" max="11040" width="26.140625" style="41" customWidth="1"/>
    <col min="11041" max="11041" width="12.85546875" style="41" customWidth="1"/>
    <col min="11042" max="11042" width="13.42578125" style="41" customWidth="1"/>
    <col min="11043" max="11043" width="10.7109375" style="41" customWidth="1"/>
    <col min="11044" max="11044" width="10.140625" style="41" customWidth="1"/>
    <col min="11045" max="11045" width="11.7109375" style="41" customWidth="1"/>
    <col min="11046" max="11046" width="13.140625" style="41" customWidth="1"/>
    <col min="11047" max="11047" width="14.5703125" style="41" customWidth="1"/>
    <col min="11048" max="11048" width="9.5703125" style="41" bestFit="1" customWidth="1"/>
    <col min="11049" max="11275" width="8.85546875" style="41"/>
    <col min="11276" max="11276" width="5.28515625" style="41" customWidth="1"/>
    <col min="11277" max="11277" width="9" style="41" customWidth="1"/>
    <col min="11278" max="11278" width="14" style="41" customWidth="1"/>
    <col min="11279" max="11279" width="27" style="41" bestFit="1" customWidth="1"/>
    <col min="11280" max="11280" width="26.28515625" style="41" customWidth="1"/>
    <col min="11281" max="11281" width="11" style="41" customWidth="1"/>
    <col min="11282" max="11282" width="11.42578125" style="41" customWidth="1"/>
    <col min="11283" max="11283" width="9.28515625" style="41" customWidth="1"/>
    <col min="11284" max="11284" width="10" style="41" customWidth="1"/>
    <col min="11285" max="11285" width="9.85546875" style="41" customWidth="1"/>
    <col min="11286" max="11286" width="11.7109375" style="41" customWidth="1"/>
    <col min="11287" max="11287" width="11" style="41" customWidth="1"/>
    <col min="11288" max="11288" width="10.42578125" style="41" bestFit="1" customWidth="1"/>
    <col min="11289" max="11290" width="11" style="41" customWidth="1"/>
    <col min="11291" max="11292" width="17" style="41" customWidth="1"/>
    <col min="11293" max="11293" width="12.28515625" style="41" customWidth="1"/>
    <col min="11294" max="11294" width="15.5703125" style="41" customWidth="1"/>
    <col min="11295" max="11295" width="15" style="41" customWidth="1"/>
    <col min="11296" max="11296" width="26.140625" style="41" customWidth="1"/>
    <col min="11297" max="11297" width="12.85546875" style="41" customWidth="1"/>
    <col min="11298" max="11298" width="13.42578125" style="41" customWidth="1"/>
    <col min="11299" max="11299" width="10.7109375" style="41" customWidth="1"/>
    <col min="11300" max="11300" width="10.140625" style="41" customWidth="1"/>
    <col min="11301" max="11301" width="11.7109375" style="41" customWidth="1"/>
    <col min="11302" max="11302" width="13.140625" style="41" customWidth="1"/>
    <col min="11303" max="11303" width="14.5703125" style="41" customWidth="1"/>
    <col min="11304" max="11304" width="9.5703125" style="41" bestFit="1" customWidth="1"/>
    <col min="11305" max="11531" width="8.85546875" style="41"/>
    <col min="11532" max="11532" width="5.28515625" style="41" customWidth="1"/>
    <col min="11533" max="11533" width="9" style="41" customWidth="1"/>
    <col min="11534" max="11534" width="14" style="41" customWidth="1"/>
    <col min="11535" max="11535" width="27" style="41" bestFit="1" customWidth="1"/>
    <col min="11536" max="11536" width="26.28515625" style="41" customWidth="1"/>
    <col min="11537" max="11537" width="11" style="41" customWidth="1"/>
    <col min="11538" max="11538" width="11.42578125" style="41" customWidth="1"/>
    <col min="11539" max="11539" width="9.28515625" style="41" customWidth="1"/>
    <col min="11540" max="11540" width="10" style="41" customWidth="1"/>
    <col min="11541" max="11541" width="9.85546875" style="41" customWidth="1"/>
    <col min="11542" max="11542" width="11.7109375" style="41" customWidth="1"/>
    <col min="11543" max="11543" width="11" style="41" customWidth="1"/>
    <col min="11544" max="11544" width="10.42578125" style="41" bestFit="1" customWidth="1"/>
    <col min="11545" max="11546" width="11" style="41" customWidth="1"/>
    <col min="11547" max="11548" width="17" style="41" customWidth="1"/>
    <col min="11549" max="11549" width="12.28515625" style="41" customWidth="1"/>
    <col min="11550" max="11550" width="15.5703125" style="41" customWidth="1"/>
    <col min="11551" max="11551" width="15" style="41" customWidth="1"/>
    <col min="11552" max="11552" width="26.140625" style="41" customWidth="1"/>
    <col min="11553" max="11553" width="12.85546875" style="41" customWidth="1"/>
    <col min="11554" max="11554" width="13.42578125" style="41" customWidth="1"/>
    <col min="11555" max="11555" width="10.7109375" style="41" customWidth="1"/>
    <col min="11556" max="11556" width="10.140625" style="41" customWidth="1"/>
    <col min="11557" max="11557" width="11.7109375" style="41" customWidth="1"/>
    <col min="11558" max="11558" width="13.140625" style="41" customWidth="1"/>
    <col min="11559" max="11559" width="14.5703125" style="41" customWidth="1"/>
    <col min="11560" max="11560" width="9.5703125" style="41" bestFit="1" customWidth="1"/>
    <col min="11561" max="11787" width="8.85546875" style="41"/>
    <col min="11788" max="11788" width="5.28515625" style="41" customWidth="1"/>
    <col min="11789" max="11789" width="9" style="41" customWidth="1"/>
    <col min="11790" max="11790" width="14" style="41" customWidth="1"/>
    <col min="11791" max="11791" width="27" style="41" bestFit="1" customWidth="1"/>
    <col min="11792" max="11792" width="26.28515625" style="41" customWidth="1"/>
    <col min="11793" max="11793" width="11" style="41" customWidth="1"/>
    <col min="11794" max="11794" width="11.42578125" style="41" customWidth="1"/>
    <col min="11795" max="11795" width="9.28515625" style="41" customWidth="1"/>
    <col min="11796" max="11796" width="10" style="41" customWidth="1"/>
    <col min="11797" max="11797" width="9.85546875" style="41" customWidth="1"/>
    <col min="11798" max="11798" width="11.7109375" style="41" customWidth="1"/>
    <col min="11799" max="11799" width="11" style="41" customWidth="1"/>
    <col min="11800" max="11800" width="10.42578125" style="41" bestFit="1" customWidth="1"/>
    <col min="11801" max="11802" width="11" style="41" customWidth="1"/>
    <col min="11803" max="11804" width="17" style="41" customWidth="1"/>
    <col min="11805" max="11805" width="12.28515625" style="41" customWidth="1"/>
    <col min="11806" max="11806" width="15.5703125" style="41" customWidth="1"/>
    <col min="11807" max="11807" width="15" style="41" customWidth="1"/>
    <col min="11808" max="11808" width="26.140625" style="41" customWidth="1"/>
    <col min="11809" max="11809" width="12.85546875" style="41" customWidth="1"/>
    <col min="11810" max="11810" width="13.42578125" style="41" customWidth="1"/>
    <col min="11811" max="11811" width="10.7109375" style="41" customWidth="1"/>
    <col min="11812" max="11812" width="10.140625" style="41" customWidth="1"/>
    <col min="11813" max="11813" width="11.7109375" style="41" customWidth="1"/>
    <col min="11814" max="11814" width="13.140625" style="41" customWidth="1"/>
    <col min="11815" max="11815" width="14.5703125" style="41" customWidth="1"/>
    <col min="11816" max="11816" width="9.5703125" style="41" bestFit="1" customWidth="1"/>
    <col min="11817" max="12043" width="8.85546875" style="41"/>
    <col min="12044" max="12044" width="5.28515625" style="41" customWidth="1"/>
    <col min="12045" max="12045" width="9" style="41" customWidth="1"/>
    <col min="12046" max="12046" width="14" style="41" customWidth="1"/>
    <col min="12047" max="12047" width="27" style="41" bestFit="1" customWidth="1"/>
    <col min="12048" max="12048" width="26.28515625" style="41" customWidth="1"/>
    <col min="12049" max="12049" width="11" style="41" customWidth="1"/>
    <col min="12050" max="12050" width="11.42578125" style="41" customWidth="1"/>
    <col min="12051" max="12051" width="9.28515625" style="41" customWidth="1"/>
    <col min="12052" max="12052" width="10" style="41" customWidth="1"/>
    <col min="12053" max="12053" width="9.85546875" style="41" customWidth="1"/>
    <col min="12054" max="12054" width="11.7109375" style="41" customWidth="1"/>
    <col min="12055" max="12055" width="11" style="41" customWidth="1"/>
    <col min="12056" max="12056" width="10.42578125" style="41" bestFit="1" customWidth="1"/>
    <col min="12057" max="12058" width="11" style="41" customWidth="1"/>
    <col min="12059" max="12060" width="17" style="41" customWidth="1"/>
    <col min="12061" max="12061" width="12.28515625" style="41" customWidth="1"/>
    <col min="12062" max="12062" width="15.5703125" style="41" customWidth="1"/>
    <col min="12063" max="12063" width="15" style="41" customWidth="1"/>
    <col min="12064" max="12064" width="26.140625" style="41" customWidth="1"/>
    <col min="12065" max="12065" width="12.85546875" style="41" customWidth="1"/>
    <col min="12066" max="12066" width="13.42578125" style="41" customWidth="1"/>
    <col min="12067" max="12067" width="10.7109375" style="41" customWidth="1"/>
    <col min="12068" max="12068" width="10.140625" style="41" customWidth="1"/>
    <col min="12069" max="12069" width="11.7109375" style="41" customWidth="1"/>
    <col min="12070" max="12070" width="13.140625" style="41" customWidth="1"/>
    <col min="12071" max="12071" width="14.5703125" style="41" customWidth="1"/>
    <col min="12072" max="12072" width="9.5703125" style="41" bestFit="1" customWidth="1"/>
    <col min="12073" max="12299" width="8.85546875" style="41"/>
    <col min="12300" max="12300" width="5.28515625" style="41" customWidth="1"/>
    <col min="12301" max="12301" width="9" style="41" customWidth="1"/>
    <col min="12302" max="12302" width="14" style="41" customWidth="1"/>
    <col min="12303" max="12303" width="27" style="41" bestFit="1" customWidth="1"/>
    <col min="12304" max="12304" width="26.28515625" style="41" customWidth="1"/>
    <col min="12305" max="12305" width="11" style="41" customWidth="1"/>
    <col min="12306" max="12306" width="11.42578125" style="41" customWidth="1"/>
    <col min="12307" max="12307" width="9.28515625" style="41" customWidth="1"/>
    <col min="12308" max="12308" width="10" style="41" customWidth="1"/>
    <col min="12309" max="12309" width="9.85546875" style="41" customWidth="1"/>
    <col min="12310" max="12310" width="11.7109375" style="41" customWidth="1"/>
    <col min="12311" max="12311" width="11" style="41" customWidth="1"/>
    <col min="12312" max="12312" width="10.42578125" style="41" bestFit="1" customWidth="1"/>
    <col min="12313" max="12314" width="11" style="41" customWidth="1"/>
    <col min="12315" max="12316" width="17" style="41" customWidth="1"/>
    <col min="12317" max="12317" width="12.28515625" style="41" customWidth="1"/>
    <col min="12318" max="12318" width="15.5703125" style="41" customWidth="1"/>
    <col min="12319" max="12319" width="15" style="41" customWidth="1"/>
    <col min="12320" max="12320" width="26.140625" style="41" customWidth="1"/>
    <col min="12321" max="12321" width="12.85546875" style="41" customWidth="1"/>
    <col min="12322" max="12322" width="13.42578125" style="41" customWidth="1"/>
    <col min="12323" max="12323" width="10.7109375" style="41" customWidth="1"/>
    <col min="12324" max="12324" width="10.140625" style="41" customWidth="1"/>
    <col min="12325" max="12325" width="11.7109375" style="41" customWidth="1"/>
    <col min="12326" max="12326" width="13.140625" style="41" customWidth="1"/>
    <col min="12327" max="12327" width="14.5703125" style="41" customWidth="1"/>
    <col min="12328" max="12328" width="9.5703125" style="41" bestFit="1" customWidth="1"/>
    <col min="12329" max="12555" width="8.85546875" style="41"/>
    <col min="12556" max="12556" width="5.28515625" style="41" customWidth="1"/>
    <col min="12557" max="12557" width="9" style="41" customWidth="1"/>
    <col min="12558" max="12558" width="14" style="41" customWidth="1"/>
    <col min="12559" max="12559" width="27" style="41" bestFit="1" customWidth="1"/>
    <col min="12560" max="12560" width="26.28515625" style="41" customWidth="1"/>
    <col min="12561" max="12561" width="11" style="41" customWidth="1"/>
    <col min="12562" max="12562" width="11.42578125" style="41" customWidth="1"/>
    <col min="12563" max="12563" width="9.28515625" style="41" customWidth="1"/>
    <col min="12564" max="12564" width="10" style="41" customWidth="1"/>
    <col min="12565" max="12565" width="9.85546875" style="41" customWidth="1"/>
    <col min="12566" max="12566" width="11.7109375" style="41" customWidth="1"/>
    <col min="12567" max="12567" width="11" style="41" customWidth="1"/>
    <col min="12568" max="12568" width="10.42578125" style="41" bestFit="1" customWidth="1"/>
    <col min="12569" max="12570" width="11" style="41" customWidth="1"/>
    <col min="12571" max="12572" width="17" style="41" customWidth="1"/>
    <col min="12573" max="12573" width="12.28515625" style="41" customWidth="1"/>
    <col min="12574" max="12574" width="15.5703125" style="41" customWidth="1"/>
    <col min="12575" max="12575" width="15" style="41" customWidth="1"/>
    <col min="12576" max="12576" width="26.140625" style="41" customWidth="1"/>
    <col min="12577" max="12577" width="12.85546875" style="41" customWidth="1"/>
    <col min="12578" max="12578" width="13.42578125" style="41" customWidth="1"/>
    <col min="12579" max="12579" width="10.7109375" style="41" customWidth="1"/>
    <col min="12580" max="12580" width="10.140625" style="41" customWidth="1"/>
    <col min="12581" max="12581" width="11.7109375" style="41" customWidth="1"/>
    <col min="12582" max="12582" width="13.140625" style="41" customWidth="1"/>
    <col min="12583" max="12583" width="14.5703125" style="41" customWidth="1"/>
    <col min="12584" max="12584" width="9.5703125" style="41" bestFit="1" customWidth="1"/>
    <col min="12585" max="12811" width="8.85546875" style="41"/>
    <col min="12812" max="12812" width="5.28515625" style="41" customWidth="1"/>
    <col min="12813" max="12813" width="9" style="41" customWidth="1"/>
    <col min="12814" max="12814" width="14" style="41" customWidth="1"/>
    <col min="12815" max="12815" width="27" style="41" bestFit="1" customWidth="1"/>
    <col min="12816" max="12816" width="26.28515625" style="41" customWidth="1"/>
    <col min="12817" max="12817" width="11" style="41" customWidth="1"/>
    <col min="12818" max="12818" width="11.42578125" style="41" customWidth="1"/>
    <col min="12819" max="12819" width="9.28515625" style="41" customWidth="1"/>
    <col min="12820" max="12820" width="10" style="41" customWidth="1"/>
    <col min="12821" max="12821" width="9.85546875" style="41" customWidth="1"/>
    <col min="12822" max="12822" width="11.7109375" style="41" customWidth="1"/>
    <col min="12823" max="12823" width="11" style="41" customWidth="1"/>
    <col min="12824" max="12824" width="10.42578125" style="41" bestFit="1" customWidth="1"/>
    <col min="12825" max="12826" width="11" style="41" customWidth="1"/>
    <col min="12827" max="12828" width="17" style="41" customWidth="1"/>
    <col min="12829" max="12829" width="12.28515625" style="41" customWidth="1"/>
    <col min="12830" max="12830" width="15.5703125" style="41" customWidth="1"/>
    <col min="12831" max="12831" width="15" style="41" customWidth="1"/>
    <col min="12832" max="12832" width="26.140625" style="41" customWidth="1"/>
    <col min="12833" max="12833" width="12.85546875" style="41" customWidth="1"/>
    <col min="12834" max="12834" width="13.42578125" style="41" customWidth="1"/>
    <col min="12835" max="12835" width="10.7109375" style="41" customWidth="1"/>
    <col min="12836" max="12836" width="10.140625" style="41" customWidth="1"/>
    <col min="12837" max="12837" width="11.7109375" style="41" customWidth="1"/>
    <col min="12838" max="12838" width="13.140625" style="41" customWidth="1"/>
    <col min="12839" max="12839" width="14.5703125" style="41" customWidth="1"/>
    <col min="12840" max="12840" width="9.5703125" style="41" bestFit="1" customWidth="1"/>
    <col min="12841" max="13067" width="8.85546875" style="41"/>
    <col min="13068" max="13068" width="5.28515625" style="41" customWidth="1"/>
    <col min="13069" max="13069" width="9" style="41" customWidth="1"/>
    <col min="13070" max="13070" width="14" style="41" customWidth="1"/>
    <col min="13071" max="13071" width="27" style="41" bestFit="1" customWidth="1"/>
    <col min="13072" max="13072" width="26.28515625" style="41" customWidth="1"/>
    <col min="13073" max="13073" width="11" style="41" customWidth="1"/>
    <col min="13074" max="13074" width="11.42578125" style="41" customWidth="1"/>
    <col min="13075" max="13075" width="9.28515625" style="41" customWidth="1"/>
    <col min="13076" max="13076" width="10" style="41" customWidth="1"/>
    <col min="13077" max="13077" width="9.85546875" style="41" customWidth="1"/>
    <col min="13078" max="13078" width="11.7109375" style="41" customWidth="1"/>
    <col min="13079" max="13079" width="11" style="41" customWidth="1"/>
    <col min="13080" max="13080" width="10.42578125" style="41" bestFit="1" customWidth="1"/>
    <col min="13081" max="13082" width="11" style="41" customWidth="1"/>
    <col min="13083" max="13084" width="17" style="41" customWidth="1"/>
    <col min="13085" max="13085" width="12.28515625" style="41" customWidth="1"/>
    <col min="13086" max="13086" width="15.5703125" style="41" customWidth="1"/>
    <col min="13087" max="13087" width="15" style="41" customWidth="1"/>
    <col min="13088" max="13088" width="26.140625" style="41" customWidth="1"/>
    <col min="13089" max="13089" width="12.85546875" style="41" customWidth="1"/>
    <col min="13090" max="13090" width="13.42578125" style="41" customWidth="1"/>
    <col min="13091" max="13091" width="10.7109375" style="41" customWidth="1"/>
    <col min="13092" max="13092" width="10.140625" style="41" customWidth="1"/>
    <col min="13093" max="13093" width="11.7109375" style="41" customWidth="1"/>
    <col min="13094" max="13094" width="13.140625" style="41" customWidth="1"/>
    <col min="13095" max="13095" width="14.5703125" style="41" customWidth="1"/>
    <col min="13096" max="13096" width="9.5703125" style="41" bestFit="1" customWidth="1"/>
    <col min="13097" max="13323" width="8.85546875" style="41"/>
    <col min="13324" max="13324" width="5.28515625" style="41" customWidth="1"/>
    <col min="13325" max="13325" width="9" style="41" customWidth="1"/>
    <col min="13326" max="13326" width="14" style="41" customWidth="1"/>
    <col min="13327" max="13327" width="27" style="41" bestFit="1" customWidth="1"/>
    <col min="13328" max="13328" width="26.28515625" style="41" customWidth="1"/>
    <col min="13329" max="13329" width="11" style="41" customWidth="1"/>
    <col min="13330" max="13330" width="11.42578125" style="41" customWidth="1"/>
    <col min="13331" max="13331" width="9.28515625" style="41" customWidth="1"/>
    <col min="13332" max="13332" width="10" style="41" customWidth="1"/>
    <col min="13333" max="13333" width="9.85546875" style="41" customWidth="1"/>
    <col min="13334" max="13334" width="11.7109375" style="41" customWidth="1"/>
    <col min="13335" max="13335" width="11" style="41" customWidth="1"/>
    <col min="13336" max="13336" width="10.42578125" style="41" bestFit="1" customWidth="1"/>
    <col min="13337" max="13338" width="11" style="41" customWidth="1"/>
    <col min="13339" max="13340" width="17" style="41" customWidth="1"/>
    <col min="13341" max="13341" width="12.28515625" style="41" customWidth="1"/>
    <col min="13342" max="13342" width="15.5703125" style="41" customWidth="1"/>
    <col min="13343" max="13343" width="15" style="41" customWidth="1"/>
    <col min="13344" max="13344" width="26.140625" style="41" customWidth="1"/>
    <col min="13345" max="13345" width="12.85546875" style="41" customWidth="1"/>
    <col min="13346" max="13346" width="13.42578125" style="41" customWidth="1"/>
    <col min="13347" max="13347" width="10.7109375" style="41" customWidth="1"/>
    <col min="13348" max="13348" width="10.140625" style="41" customWidth="1"/>
    <col min="13349" max="13349" width="11.7109375" style="41" customWidth="1"/>
    <col min="13350" max="13350" width="13.140625" style="41" customWidth="1"/>
    <col min="13351" max="13351" width="14.5703125" style="41" customWidth="1"/>
    <col min="13352" max="13352" width="9.5703125" style="41" bestFit="1" customWidth="1"/>
    <col min="13353" max="13579" width="8.85546875" style="41"/>
    <col min="13580" max="13580" width="5.28515625" style="41" customWidth="1"/>
    <col min="13581" max="13581" width="9" style="41" customWidth="1"/>
    <col min="13582" max="13582" width="14" style="41" customWidth="1"/>
    <col min="13583" max="13583" width="27" style="41" bestFit="1" customWidth="1"/>
    <col min="13584" max="13584" width="26.28515625" style="41" customWidth="1"/>
    <col min="13585" max="13585" width="11" style="41" customWidth="1"/>
    <col min="13586" max="13586" width="11.42578125" style="41" customWidth="1"/>
    <col min="13587" max="13587" width="9.28515625" style="41" customWidth="1"/>
    <col min="13588" max="13588" width="10" style="41" customWidth="1"/>
    <col min="13589" max="13589" width="9.85546875" style="41" customWidth="1"/>
    <col min="13590" max="13590" width="11.7109375" style="41" customWidth="1"/>
    <col min="13591" max="13591" width="11" style="41" customWidth="1"/>
    <col min="13592" max="13592" width="10.42578125" style="41" bestFit="1" customWidth="1"/>
    <col min="13593" max="13594" width="11" style="41" customWidth="1"/>
    <col min="13595" max="13596" width="17" style="41" customWidth="1"/>
    <col min="13597" max="13597" width="12.28515625" style="41" customWidth="1"/>
    <col min="13598" max="13598" width="15.5703125" style="41" customWidth="1"/>
    <col min="13599" max="13599" width="15" style="41" customWidth="1"/>
    <col min="13600" max="13600" width="26.140625" style="41" customWidth="1"/>
    <col min="13601" max="13601" width="12.85546875" style="41" customWidth="1"/>
    <col min="13602" max="13602" width="13.42578125" style="41" customWidth="1"/>
    <col min="13603" max="13603" width="10.7109375" style="41" customWidth="1"/>
    <col min="13604" max="13604" width="10.140625" style="41" customWidth="1"/>
    <col min="13605" max="13605" width="11.7109375" style="41" customWidth="1"/>
    <col min="13606" max="13606" width="13.140625" style="41" customWidth="1"/>
    <col min="13607" max="13607" width="14.5703125" style="41" customWidth="1"/>
    <col min="13608" max="13608" width="9.5703125" style="41" bestFit="1" customWidth="1"/>
    <col min="13609" max="13835" width="8.85546875" style="41"/>
    <col min="13836" max="13836" width="5.28515625" style="41" customWidth="1"/>
    <col min="13837" max="13837" width="9" style="41" customWidth="1"/>
    <col min="13838" max="13838" width="14" style="41" customWidth="1"/>
    <col min="13839" max="13839" width="27" style="41" bestFit="1" customWidth="1"/>
    <col min="13840" max="13840" width="26.28515625" style="41" customWidth="1"/>
    <col min="13841" max="13841" width="11" style="41" customWidth="1"/>
    <col min="13842" max="13842" width="11.42578125" style="41" customWidth="1"/>
    <col min="13843" max="13843" width="9.28515625" style="41" customWidth="1"/>
    <col min="13844" max="13844" width="10" style="41" customWidth="1"/>
    <col min="13845" max="13845" width="9.85546875" style="41" customWidth="1"/>
    <col min="13846" max="13846" width="11.7109375" style="41" customWidth="1"/>
    <col min="13847" max="13847" width="11" style="41" customWidth="1"/>
    <col min="13848" max="13848" width="10.42578125" style="41" bestFit="1" customWidth="1"/>
    <col min="13849" max="13850" width="11" style="41" customWidth="1"/>
    <col min="13851" max="13852" width="17" style="41" customWidth="1"/>
    <col min="13853" max="13853" width="12.28515625" style="41" customWidth="1"/>
    <col min="13854" max="13854" width="15.5703125" style="41" customWidth="1"/>
    <col min="13855" max="13855" width="15" style="41" customWidth="1"/>
    <col min="13856" max="13856" width="26.140625" style="41" customWidth="1"/>
    <col min="13857" max="13857" width="12.85546875" style="41" customWidth="1"/>
    <col min="13858" max="13858" width="13.42578125" style="41" customWidth="1"/>
    <col min="13859" max="13859" width="10.7109375" style="41" customWidth="1"/>
    <col min="13860" max="13860" width="10.140625" style="41" customWidth="1"/>
    <col min="13861" max="13861" width="11.7109375" style="41" customWidth="1"/>
    <col min="13862" max="13862" width="13.140625" style="41" customWidth="1"/>
    <col min="13863" max="13863" width="14.5703125" style="41" customWidth="1"/>
    <col min="13864" max="13864" width="9.5703125" style="41" bestFit="1" customWidth="1"/>
    <col min="13865" max="14091" width="8.85546875" style="41"/>
    <col min="14092" max="14092" width="5.28515625" style="41" customWidth="1"/>
    <col min="14093" max="14093" width="9" style="41" customWidth="1"/>
    <col min="14094" max="14094" width="14" style="41" customWidth="1"/>
    <col min="14095" max="14095" width="27" style="41" bestFit="1" customWidth="1"/>
    <col min="14096" max="14096" width="26.28515625" style="41" customWidth="1"/>
    <col min="14097" max="14097" width="11" style="41" customWidth="1"/>
    <col min="14098" max="14098" width="11.42578125" style="41" customWidth="1"/>
    <col min="14099" max="14099" width="9.28515625" style="41" customWidth="1"/>
    <col min="14100" max="14100" width="10" style="41" customWidth="1"/>
    <col min="14101" max="14101" width="9.85546875" style="41" customWidth="1"/>
    <col min="14102" max="14102" width="11.7109375" style="41" customWidth="1"/>
    <col min="14103" max="14103" width="11" style="41" customWidth="1"/>
    <col min="14104" max="14104" width="10.42578125" style="41" bestFit="1" customWidth="1"/>
    <col min="14105" max="14106" width="11" style="41" customWidth="1"/>
    <col min="14107" max="14108" width="17" style="41" customWidth="1"/>
    <col min="14109" max="14109" width="12.28515625" style="41" customWidth="1"/>
    <col min="14110" max="14110" width="15.5703125" style="41" customWidth="1"/>
    <col min="14111" max="14111" width="15" style="41" customWidth="1"/>
    <col min="14112" max="14112" width="26.140625" style="41" customWidth="1"/>
    <col min="14113" max="14113" width="12.85546875" style="41" customWidth="1"/>
    <col min="14114" max="14114" width="13.42578125" style="41" customWidth="1"/>
    <col min="14115" max="14115" width="10.7109375" style="41" customWidth="1"/>
    <col min="14116" max="14116" width="10.140625" style="41" customWidth="1"/>
    <col min="14117" max="14117" width="11.7109375" style="41" customWidth="1"/>
    <col min="14118" max="14118" width="13.140625" style="41" customWidth="1"/>
    <col min="14119" max="14119" width="14.5703125" style="41" customWidth="1"/>
    <col min="14120" max="14120" width="9.5703125" style="41" bestFit="1" customWidth="1"/>
    <col min="14121" max="14347" width="8.85546875" style="41"/>
    <col min="14348" max="14348" width="5.28515625" style="41" customWidth="1"/>
    <col min="14349" max="14349" width="9" style="41" customWidth="1"/>
    <col min="14350" max="14350" width="14" style="41" customWidth="1"/>
    <col min="14351" max="14351" width="27" style="41" bestFit="1" customWidth="1"/>
    <col min="14352" max="14352" width="26.28515625" style="41" customWidth="1"/>
    <col min="14353" max="14353" width="11" style="41" customWidth="1"/>
    <col min="14354" max="14354" width="11.42578125" style="41" customWidth="1"/>
    <col min="14355" max="14355" width="9.28515625" style="41" customWidth="1"/>
    <col min="14356" max="14356" width="10" style="41" customWidth="1"/>
    <col min="14357" max="14357" width="9.85546875" style="41" customWidth="1"/>
    <col min="14358" max="14358" width="11.7109375" style="41" customWidth="1"/>
    <col min="14359" max="14359" width="11" style="41" customWidth="1"/>
    <col min="14360" max="14360" width="10.42578125" style="41" bestFit="1" customWidth="1"/>
    <col min="14361" max="14362" width="11" style="41" customWidth="1"/>
    <col min="14363" max="14364" width="17" style="41" customWidth="1"/>
    <col min="14365" max="14365" width="12.28515625" style="41" customWidth="1"/>
    <col min="14366" max="14366" width="15.5703125" style="41" customWidth="1"/>
    <col min="14367" max="14367" width="15" style="41" customWidth="1"/>
    <col min="14368" max="14368" width="26.140625" style="41" customWidth="1"/>
    <col min="14369" max="14369" width="12.85546875" style="41" customWidth="1"/>
    <col min="14370" max="14370" width="13.42578125" style="41" customWidth="1"/>
    <col min="14371" max="14371" width="10.7109375" style="41" customWidth="1"/>
    <col min="14372" max="14372" width="10.140625" style="41" customWidth="1"/>
    <col min="14373" max="14373" width="11.7109375" style="41" customWidth="1"/>
    <col min="14374" max="14374" width="13.140625" style="41" customWidth="1"/>
    <col min="14375" max="14375" width="14.5703125" style="41" customWidth="1"/>
    <col min="14376" max="14376" width="9.5703125" style="41" bestFit="1" customWidth="1"/>
    <col min="14377" max="14603" width="8.85546875" style="41"/>
    <col min="14604" max="14604" width="5.28515625" style="41" customWidth="1"/>
    <col min="14605" max="14605" width="9" style="41" customWidth="1"/>
    <col min="14606" max="14606" width="14" style="41" customWidth="1"/>
    <col min="14607" max="14607" width="27" style="41" bestFit="1" customWidth="1"/>
    <col min="14608" max="14608" width="26.28515625" style="41" customWidth="1"/>
    <col min="14609" max="14609" width="11" style="41" customWidth="1"/>
    <col min="14610" max="14610" width="11.42578125" style="41" customWidth="1"/>
    <col min="14611" max="14611" width="9.28515625" style="41" customWidth="1"/>
    <col min="14612" max="14612" width="10" style="41" customWidth="1"/>
    <col min="14613" max="14613" width="9.85546875" style="41" customWidth="1"/>
    <col min="14614" max="14614" width="11.7109375" style="41" customWidth="1"/>
    <col min="14615" max="14615" width="11" style="41" customWidth="1"/>
    <col min="14616" max="14616" width="10.42578125" style="41" bestFit="1" customWidth="1"/>
    <col min="14617" max="14618" width="11" style="41" customWidth="1"/>
    <col min="14619" max="14620" width="17" style="41" customWidth="1"/>
    <col min="14621" max="14621" width="12.28515625" style="41" customWidth="1"/>
    <col min="14622" max="14622" width="15.5703125" style="41" customWidth="1"/>
    <col min="14623" max="14623" width="15" style="41" customWidth="1"/>
    <col min="14624" max="14624" width="26.140625" style="41" customWidth="1"/>
    <col min="14625" max="14625" width="12.85546875" style="41" customWidth="1"/>
    <col min="14626" max="14626" width="13.42578125" style="41" customWidth="1"/>
    <col min="14627" max="14627" width="10.7109375" style="41" customWidth="1"/>
    <col min="14628" max="14628" width="10.140625" style="41" customWidth="1"/>
    <col min="14629" max="14629" width="11.7109375" style="41" customWidth="1"/>
    <col min="14630" max="14630" width="13.140625" style="41" customWidth="1"/>
    <col min="14631" max="14631" width="14.5703125" style="41" customWidth="1"/>
    <col min="14632" max="14632" width="9.5703125" style="41" bestFit="1" customWidth="1"/>
    <col min="14633" max="14859" width="8.85546875" style="41"/>
    <col min="14860" max="14860" width="5.28515625" style="41" customWidth="1"/>
    <col min="14861" max="14861" width="9" style="41" customWidth="1"/>
    <col min="14862" max="14862" width="14" style="41" customWidth="1"/>
    <col min="14863" max="14863" width="27" style="41" bestFit="1" customWidth="1"/>
    <col min="14864" max="14864" width="26.28515625" style="41" customWidth="1"/>
    <col min="14865" max="14865" width="11" style="41" customWidth="1"/>
    <col min="14866" max="14866" width="11.42578125" style="41" customWidth="1"/>
    <col min="14867" max="14867" width="9.28515625" style="41" customWidth="1"/>
    <col min="14868" max="14868" width="10" style="41" customWidth="1"/>
    <col min="14869" max="14869" width="9.85546875" style="41" customWidth="1"/>
    <col min="14870" max="14870" width="11.7109375" style="41" customWidth="1"/>
    <col min="14871" max="14871" width="11" style="41" customWidth="1"/>
    <col min="14872" max="14872" width="10.42578125" style="41" bestFit="1" customWidth="1"/>
    <col min="14873" max="14874" width="11" style="41" customWidth="1"/>
    <col min="14875" max="14876" width="17" style="41" customWidth="1"/>
    <col min="14877" max="14877" width="12.28515625" style="41" customWidth="1"/>
    <col min="14878" max="14878" width="15.5703125" style="41" customWidth="1"/>
    <col min="14879" max="14879" width="15" style="41" customWidth="1"/>
    <col min="14880" max="14880" width="26.140625" style="41" customWidth="1"/>
    <col min="14881" max="14881" width="12.85546875" style="41" customWidth="1"/>
    <col min="14882" max="14882" width="13.42578125" style="41" customWidth="1"/>
    <col min="14883" max="14883" width="10.7109375" style="41" customWidth="1"/>
    <col min="14884" max="14884" width="10.140625" style="41" customWidth="1"/>
    <col min="14885" max="14885" width="11.7109375" style="41" customWidth="1"/>
    <col min="14886" max="14886" width="13.140625" style="41" customWidth="1"/>
    <col min="14887" max="14887" width="14.5703125" style="41" customWidth="1"/>
    <col min="14888" max="14888" width="9.5703125" style="41" bestFit="1" customWidth="1"/>
    <col min="14889" max="15115" width="8.85546875" style="41"/>
    <col min="15116" max="15116" width="5.28515625" style="41" customWidth="1"/>
    <col min="15117" max="15117" width="9" style="41" customWidth="1"/>
    <col min="15118" max="15118" width="14" style="41" customWidth="1"/>
    <col min="15119" max="15119" width="27" style="41" bestFit="1" customWidth="1"/>
    <col min="15120" max="15120" width="26.28515625" style="41" customWidth="1"/>
    <col min="15121" max="15121" width="11" style="41" customWidth="1"/>
    <col min="15122" max="15122" width="11.42578125" style="41" customWidth="1"/>
    <col min="15123" max="15123" width="9.28515625" style="41" customWidth="1"/>
    <col min="15124" max="15124" width="10" style="41" customWidth="1"/>
    <col min="15125" max="15125" width="9.85546875" style="41" customWidth="1"/>
    <col min="15126" max="15126" width="11.7109375" style="41" customWidth="1"/>
    <col min="15127" max="15127" width="11" style="41" customWidth="1"/>
    <col min="15128" max="15128" width="10.42578125" style="41" bestFit="1" customWidth="1"/>
    <col min="15129" max="15130" width="11" style="41" customWidth="1"/>
    <col min="15131" max="15132" width="17" style="41" customWidth="1"/>
    <col min="15133" max="15133" width="12.28515625" style="41" customWidth="1"/>
    <col min="15134" max="15134" width="15.5703125" style="41" customWidth="1"/>
    <col min="15135" max="15135" width="15" style="41" customWidth="1"/>
    <col min="15136" max="15136" width="26.140625" style="41" customWidth="1"/>
    <col min="15137" max="15137" width="12.85546875" style="41" customWidth="1"/>
    <col min="15138" max="15138" width="13.42578125" style="41" customWidth="1"/>
    <col min="15139" max="15139" width="10.7109375" style="41" customWidth="1"/>
    <col min="15140" max="15140" width="10.140625" style="41" customWidth="1"/>
    <col min="15141" max="15141" width="11.7109375" style="41" customWidth="1"/>
    <col min="15142" max="15142" width="13.140625" style="41" customWidth="1"/>
    <col min="15143" max="15143" width="14.5703125" style="41" customWidth="1"/>
    <col min="15144" max="15144" width="9.5703125" style="41" bestFit="1" customWidth="1"/>
    <col min="15145" max="15371" width="8.85546875" style="41"/>
    <col min="15372" max="15372" width="5.28515625" style="41" customWidth="1"/>
    <col min="15373" max="15373" width="9" style="41" customWidth="1"/>
    <col min="15374" max="15374" width="14" style="41" customWidth="1"/>
    <col min="15375" max="15375" width="27" style="41" bestFit="1" customWidth="1"/>
    <col min="15376" max="15376" width="26.28515625" style="41" customWidth="1"/>
    <col min="15377" max="15377" width="11" style="41" customWidth="1"/>
    <col min="15378" max="15378" width="11.42578125" style="41" customWidth="1"/>
    <col min="15379" max="15379" width="9.28515625" style="41" customWidth="1"/>
    <col min="15380" max="15380" width="10" style="41" customWidth="1"/>
    <col min="15381" max="15381" width="9.85546875" style="41" customWidth="1"/>
    <col min="15382" max="15382" width="11.7109375" style="41" customWidth="1"/>
    <col min="15383" max="15383" width="11" style="41" customWidth="1"/>
    <col min="15384" max="15384" width="10.42578125" style="41" bestFit="1" customWidth="1"/>
    <col min="15385" max="15386" width="11" style="41" customWidth="1"/>
    <col min="15387" max="15388" width="17" style="41" customWidth="1"/>
    <col min="15389" max="15389" width="12.28515625" style="41" customWidth="1"/>
    <col min="15390" max="15390" width="15.5703125" style="41" customWidth="1"/>
    <col min="15391" max="15391" width="15" style="41" customWidth="1"/>
    <col min="15392" max="15392" width="26.140625" style="41" customWidth="1"/>
    <col min="15393" max="15393" width="12.85546875" style="41" customWidth="1"/>
    <col min="15394" max="15394" width="13.42578125" style="41" customWidth="1"/>
    <col min="15395" max="15395" width="10.7109375" style="41" customWidth="1"/>
    <col min="15396" max="15396" width="10.140625" style="41" customWidth="1"/>
    <col min="15397" max="15397" width="11.7109375" style="41" customWidth="1"/>
    <col min="15398" max="15398" width="13.140625" style="41" customWidth="1"/>
    <col min="15399" max="15399" width="14.5703125" style="41" customWidth="1"/>
    <col min="15400" max="15400" width="9.5703125" style="41" bestFit="1" customWidth="1"/>
    <col min="15401" max="15627" width="8.85546875" style="41"/>
    <col min="15628" max="15628" width="5.28515625" style="41" customWidth="1"/>
    <col min="15629" max="15629" width="9" style="41" customWidth="1"/>
    <col min="15630" max="15630" width="14" style="41" customWidth="1"/>
    <col min="15631" max="15631" width="27" style="41" bestFit="1" customWidth="1"/>
    <col min="15632" max="15632" width="26.28515625" style="41" customWidth="1"/>
    <col min="15633" max="15633" width="11" style="41" customWidth="1"/>
    <col min="15634" max="15634" width="11.42578125" style="41" customWidth="1"/>
    <col min="15635" max="15635" width="9.28515625" style="41" customWidth="1"/>
    <col min="15636" max="15636" width="10" style="41" customWidth="1"/>
    <col min="15637" max="15637" width="9.85546875" style="41" customWidth="1"/>
    <col min="15638" max="15638" width="11.7109375" style="41" customWidth="1"/>
    <col min="15639" max="15639" width="11" style="41" customWidth="1"/>
    <col min="15640" max="15640" width="10.42578125" style="41" bestFit="1" customWidth="1"/>
    <col min="15641" max="15642" width="11" style="41" customWidth="1"/>
    <col min="15643" max="15644" width="17" style="41" customWidth="1"/>
    <col min="15645" max="15645" width="12.28515625" style="41" customWidth="1"/>
    <col min="15646" max="15646" width="15.5703125" style="41" customWidth="1"/>
    <col min="15647" max="15647" width="15" style="41" customWidth="1"/>
    <col min="15648" max="15648" width="26.140625" style="41" customWidth="1"/>
    <col min="15649" max="15649" width="12.85546875" style="41" customWidth="1"/>
    <col min="15650" max="15650" width="13.42578125" style="41" customWidth="1"/>
    <col min="15651" max="15651" width="10.7109375" style="41" customWidth="1"/>
    <col min="15652" max="15652" width="10.140625" style="41" customWidth="1"/>
    <col min="15653" max="15653" width="11.7109375" style="41" customWidth="1"/>
    <col min="15654" max="15654" width="13.140625" style="41" customWidth="1"/>
    <col min="15655" max="15655" width="14.5703125" style="41" customWidth="1"/>
    <col min="15656" max="15656" width="9.5703125" style="41" bestFit="1" customWidth="1"/>
    <col min="15657" max="15883" width="8.85546875" style="41"/>
    <col min="15884" max="15884" width="5.28515625" style="41" customWidth="1"/>
    <col min="15885" max="15885" width="9" style="41" customWidth="1"/>
    <col min="15886" max="15886" width="14" style="41" customWidth="1"/>
    <col min="15887" max="15887" width="27" style="41" bestFit="1" customWidth="1"/>
    <col min="15888" max="15888" width="26.28515625" style="41" customWidth="1"/>
    <col min="15889" max="15889" width="11" style="41" customWidth="1"/>
    <col min="15890" max="15890" width="11.42578125" style="41" customWidth="1"/>
    <col min="15891" max="15891" width="9.28515625" style="41" customWidth="1"/>
    <col min="15892" max="15892" width="10" style="41" customWidth="1"/>
    <col min="15893" max="15893" width="9.85546875" style="41" customWidth="1"/>
    <col min="15894" max="15894" width="11.7109375" style="41" customWidth="1"/>
    <col min="15895" max="15895" width="11" style="41" customWidth="1"/>
    <col min="15896" max="15896" width="10.42578125" style="41" bestFit="1" customWidth="1"/>
    <col min="15897" max="15898" width="11" style="41" customWidth="1"/>
    <col min="15899" max="15900" width="17" style="41" customWidth="1"/>
    <col min="15901" max="15901" width="12.28515625" style="41" customWidth="1"/>
    <col min="15902" max="15902" width="15.5703125" style="41" customWidth="1"/>
    <col min="15903" max="15903" width="15" style="41" customWidth="1"/>
    <col min="15904" max="15904" width="26.140625" style="41" customWidth="1"/>
    <col min="15905" max="15905" width="12.85546875" style="41" customWidth="1"/>
    <col min="15906" max="15906" width="13.42578125" style="41" customWidth="1"/>
    <col min="15907" max="15907" width="10.7109375" style="41" customWidth="1"/>
    <col min="15908" max="15908" width="10.140625" style="41" customWidth="1"/>
    <col min="15909" max="15909" width="11.7109375" style="41" customWidth="1"/>
    <col min="15910" max="15910" width="13.140625" style="41" customWidth="1"/>
    <col min="15911" max="15911" width="14.5703125" style="41" customWidth="1"/>
    <col min="15912" max="15912" width="9.5703125" style="41" bestFit="1" customWidth="1"/>
    <col min="15913" max="16139" width="8.85546875" style="41"/>
    <col min="16140" max="16140" width="5.28515625" style="41" customWidth="1"/>
    <col min="16141" max="16141" width="9" style="41" customWidth="1"/>
    <col min="16142" max="16142" width="14" style="41" customWidth="1"/>
    <col min="16143" max="16143" width="27" style="41" bestFit="1" customWidth="1"/>
    <col min="16144" max="16144" width="26.28515625" style="41" customWidth="1"/>
    <col min="16145" max="16145" width="11" style="41" customWidth="1"/>
    <col min="16146" max="16146" width="11.42578125" style="41" customWidth="1"/>
    <col min="16147" max="16147" width="9.28515625" style="41" customWidth="1"/>
    <col min="16148" max="16148" width="10" style="41" customWidth="1"/>
    <col min="16149" max="16149" width="9.85546875" style="41" customWidth="1"/>
    <col min="16150" max="16150" width="11.7109375" style="41" customWidth="1"/>
    <col min="16151" max="16151" width="11" style="41" customWidth="1"/>
    <col min="16152" max="16152" width="10.42578125" style="41" bestFit="1" customWidth="1"/>
    <col min="16153" max="16154" width="11" style="41" customWidth="1"/>
    <col min="16155" max="16156" width="17" style="41" customWidth="1"/>
    <col min="16157" max="16157" width="12.28515625" style="41" customWidth="1"/>
    <col min="16158" max="16158" width="15.5703125" style="41" customWidth="1"/>
    <col min="16159" max="16159" width="15" style="41" customWidth="1"/>
    <col min="16160" max="16160" width="26.140625" style="41" customWidth="1"/>
    <col min="16161" max="16161" width="12.85546875" style="41" customWidth="1"/>
    <col min="16162" max="16162" width="13.42578125" style="41" customWidth="1"/>
    <col min="16163" max="16163" width="10.7109375" style="41" customWidth="1"/>
    <col min="16164" max="16164" width="10.140625" style="41" customWidth="1"/>
    <col min="16165" max="16165" width="11.7109375" style="41" customWidth="1"/>
    <col min="16166" max="16166" width="13.140625" style="41" customWidth="1"/>
    <col min="16167" max="16167" width="14.5703125" style="41" customWidth="1"/>
    <col min="16168" max="16168" width="9.5703125" style="41" bestFit="1" customWidth="1"/>
    <col min="16169" max="16384" width="8.85546875" style="41"/>
  </cols>
  <sheetData>
    <row r="1" spans="1:44" ht="12.2" customHeight="1" x14ac:dyDescent="0.25"/>
    <row r="2" spans="1:44" ht="10.9" customHeight="1" x14ac:dyDescent="0.25"/>
    <row r="3" spans="1:44" ht="10.9" customHeight="1" x14ac:dyDescent="0.25">
      <c r="A3" s="39"/>
      <c r="B3" s="39"/>
      <c r="C3" s="39"/>
      <c r="D3" s="39"/>
      <c r="E3" s="39"/>
      <c r="F3" s="39"/>
      <c r="G3" s="39"/>
      <c r="H3" s="39"/>
      <c r="I3" s="161"/>
      <c r="J3" s="83"/>
      <c r="K3" s="39"/>
      <c r="L3" s="39"/>
      <c r="M3" s="39"/>
      <c r="N3" s="68"/>
      <c r="O3" s="39"/>
      <c r="P3" s="39"/>
      <c r="Q3" s="68"/>
      <c r="R3" s="84"/>
      <c r="S3" s="39"/>
      <c r="T3" s="39"/>
      <c r="U3" s="39"/>
      <c r="V3" s="39"/>
      <c r="W3" s="39"/>
      <c r="X3" s="39"/>
      <c r="Y3" s="39"/>
      <c r="Z3" s="68"/>
      <c r="AA3" s="40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68"/>
    </row>
    <row r="4" spans="1:44" s="43" customFormat="1" ht="32.65" customHeight="1" x14ac:dyDescent="0.25">
      <c r="A4" s="226" t="s">
        <v>243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42"/>
      <c r="AQ4" s="43" t="s">
        <v>0</v>
      </c>
      <c r="AR4" s="43" t="s">
        <v>0</v>
      </c>
    </row>
    <row r="5" spans="1:44" s="51" customFormat="1" ht="97.5" customHeight="1" thickBot="1" x14ac:dyDescent="0.3">
      <c r="A5" s="147"/>
      <c r="B5" s="215" t="s">
        <v>1</v>
      </c>
      <c r="C5" s="215"/>
      <c r="D5" s="215" t="s">
        <v>2</v>
      </c>
      <c r="E5" s="215"/>
      <c r="F5" s="147" t="s">
        <v>187</v>
      </c>
      <c r="G5" s="216" t="s">
        <v>191</v>
      </c>
      <c r="H5" s="233"/>
      <c r="I5" s="231" t="s">
        <v>289</v>
      </c>
      <c r="J5" s="239"/>
      <c r="K5" s="147" t="s">
        <v>290</v>
      </c>
      <c r="L5" s="231" t="s">
        <v>291</v>
      </c>
      <c r="M5" s="239"/>
      <c r="N5" s="235" t="s">
        <v>297</v>
      </c>
      <c r="O5" s="236"/>
      <c r="P5" s="237"/>
      <c r="Q5" s="93" t="s">
        <v>173</v>
      </c>
      <c r="R5" s="151" t="s">
        <v>3</v>
      </c>
      <c r="S5" s="228" t="s">
        <v>4</v>
      </c>
      <c r="T5" s="230"/>
      <c r="U5" s="234" t="s">
        <v>292</v>
      </c>
      <c r="V5" s="224"/>
      <c r="W5" s="224"/>
      <c r="X5" s="224"/>
      <c r="Y5" s="224"/>
      <c r="Z5" s="224"/>
      <c r="AA5" s="225" t="s">
        <v>5</v>
      </c>
      <c r="AB5" s="225"/>
      <c r="AC5" s="238" t="s">
        <v>287</v>
      </c>
      <c r="AD5" s="238"/>
      <c r="AE5" s="238"/>
      <c r="AF5" s="238"/>
      <c r="AG5" s="238"/>
      <c r="AH5" s="238"/>
      <c r="AI5" s="238"/>
      <c r="AJ5" s="238"/>
      <c r="AK5" s="238"/>
      <c r="AL5" s="238"/>
      <c r="AM5" s="225"/>
      <c r="AN5" s="225"/>
      <c r="AO5" s="50"/>
    </row>
    <row r="6" spans="1:44" s="53" customFormat="1" ht="135.19999999999999" customHeight="1" thickBot="1" x14ac:dyDescent="0.3">
      <c r="A6" s="29" t="s">
        <v>253</v>
      </c>
      <c r="B6" s="29" t="s">
        <v>7</v>
      </c>
      <c r="C6" s="29" t="s">
        <v>8</v>
      </c>
      <c r="D6" s="29" t="s">
        <v>140</v>
      </c>
      <c r="E6" s="29" t="s">
        <v>157</v>
      </c>
      <c r="F6" s="52" t="s">
        <v>242</v>
      </c>
      <c r="G6" s="52" t="s">
        <v>323</v>
      </c>
      <c r="H6" s="52" t="s">
        <v>192</v>
      </c>
      <c r="I6" s="162" t="s">
        <v>261</v>
      </c>
      <c r="J6" s="162" t="s">
        <v>262</v>
      </c>
      <c r="K6" s="144" t="s">
        <v>327</v>
      </c>
      <c r="L6" s="153" t="s">
        <v>328</v>
      </c>
      <c r="M6" s="153" t="s">
        <v>288</v>
      </c>
      <c r="N6" s="164" t="s">
        <v>274</v>
      </c>
      <c r="O6" s="94" t="s">
        <v>380</v>
      </c>
      <c r="P6" s="146" t="s">
        <v>260</v>
      </c>
      <c r="Q6" s="95" t="s">
        <v>172</v>
      </c>
      <c r="R6" s="196" t="s">
        <v>236</v>
      </c>
      <c r="S6" s="97" t="s">
        <v>259</v>
      </c>
      <c r="T6" s="97" t="s">
        <v>269</v>
      </c>
      <c r="U6" s="149" t="s">
        <v>267</v>
      </c>
      <c r="V6" s="149" t="s">
        <v>268</v>
      </c>
      <c r="W6" s="193" t="s">
        <v>377</v>
      </c>
      <c r="X6" s="193" t="s">
        <v>263</v>
      </c>
      <c r="Y6" s="193" t="s">
        <v>324</v>
      </c>
      <c r="Z6" s="148" t="s">
        <v>245</v>
      </c>
      <c r="AA6" s="149" t="s">
        <v>11</v>
      </c>
      <c r="AB6" s="150" t="s">
        <v>12</v>
      </c>
      <c r="AC6" s="157" t="s">
        <v>270</v>
      </c>
      <c r="AD6" s="156" t="s">
        <v>271</v>
      </c>
      <c r="AE6" s="158" t="s">
        <v>265</v>
      </c>
      <c r="AF6" s="156" t="s">
        <v>266</v>
      </c>
      <c r="AG6" s="159" t="s">
        <v>378</v>
      </c>
      <c r="AH6" s="156" t="s">
        <v>264</v>
      </c>
      <c r="AI6" s="158" t="s">
        <v>272</v>
      </c>
      <c r="AJ6" s="175" t="s">
        <v>273</v>
      </c>
      <c r="AK6" s="156" t="s">
        <v>325</v>
      </c>
      <c r="AL6" s="192" t="s">
        <v>379</v>
      </c>
      <c r="AM6" s="152" t="s">
        <v>246</v>
      </c>
      <c r="AN6" s="148" t="s">
        <v>244</v>
      </c>
    </row>
    <row r="7" spans="1:44" ht="15.75" x14ac:dyDescent="0.25">
      <c r="A7" s="54"/>
      <c r="B7" s="55"/>
      <c r="C7" s="55"/>
      <c r="D7" s="56"/>
      <c r="E7" s="57"/>
      <c r="F7" s="166"/>
      <c r="G7" s="58"/>
      <c r="H7" s="58"/>
      <c r="I7" s="59"/>
      <c r="J7" s="59"/>
      <c r="K7" s="59"/>
      <c r="L7" s="59"/>
      <c r="M7" s="59"/>
      <c r="N7" s="200">
        <f>J7+K7+L7+M7</f>
        <v>0</v>
      </c>
      <c r="O7" s="69">
        <f>I7+J7+K7+L7+M7</f>
        <v>0</v>
      </c>
      <c r="P7" s="91" t="str">
        <f>IF(O7&gt;0,IF(O7&gt;Q7,"Errore n. giorni! MAX 304",IF(NETWORKDAYS.INTL(G7,H7,11,'MENU TENDINA'!H$11:H$22)=O7,"ok","")),"")</f>
        <v/>
      </c>
      <c r="Q7" s="96" t="str">
        <f>IF(O7&gt;0,NETWORKDAYS.INTL(G7,H7,11,'MENU TENDINA'!$H$11:$H$22),"")</f>
        <v/>
      </c>
      <c r="R7" s="60"/>
      <c r="S7" s="71">
        <f t="shared" ref="S7:S70" si="0">IF(I7&gt;0,30.78,0)</f>
        <v>0</v>
      </c>
      <c r="T7" s="72">
        <f>IF(J7&gt;0,20.29,IF(K7&gt;0,20.29,IF(L7&gt;0,20.29,IF(M7&gt;0,20.29,0))))</f>
        <v>0</v>
      </c>
      <c r="U7" s="72">
        <f>ROUND(I7*S7,2)</f>
        <v>0</v>
      </c>
      <c r="V7" s="72">
        <f>ROUND(J7*T7,2)</f>
        <v>0</v>
      </c>
      <c r="W7" s="72">
        <f>ROUND((K7*T7)-(K7*AG7),2)</f>
        <v>0</v>
      </c>
      <c r="X7" s="72">
        <f>ROUND(L7*T7,2)</f>
        <v>0</v>
      </c>
      <c r="Y7" s="72">
        <f>ROUND(M7*T7,2)</f>
        <v>0</v>
      </c>
      <c r="Z7" s="160">
        <f>ROUND(U7+V7+W7+X7+Y7,2)</f>
        <v>0</v>
      </c>
      <c r="AA7" s="74">
        <f>IF(R7=0,0,IF((R7&lt;5000),5000,R7))</f>
        <v>0</v>
      </c>
      <c r="AB7" s="75">
        <f>IF(AA7=0,0,ROUND((AA7-5000)/(20000-5000),2))</f>
        <v>0</v>
      </c>
      <c r="AC7" s="154">
        <f>IF(I7&gt;0,ROUND((AB7*S7),2),0)</f>
        <v>0</v>
      </c>
      <c r="AD7" s="155">
        <f>IF(I7&gt;0,ROUND(S7-AC7,2),0)</f>
        <v>0</v>
      </c>
      <c r="AE7" s="154">
        <f>IF(J7&gt;0,(ROUND((AB7*T7),2)),0)</f>
        <v>0</v>
      </c>
      <c r="AF7" s="155">
        <f>IF(J7&gt;0,ROUND(T7-AE7,2),0)</f>
        <v>0</v>
      </c>
      <c r="AG7" s="154">
        <f>IF(K7&gt;0,(ROUND((AB7*T7),2)),0)</f>
        <v>0</v>
      </c>
      <c r="AH7" s="155">
        <f>IF(K7&gt;0,ROUND(T7-AG7,2),0)</f>
        <v>0</v>
      </c>
      <c r="AI7" s="154">
        <f>IF(L7&gt;0,(ROUND((AB7*T7),2)),0)</f>
        <v>0</v>
      </c>
      <c r="AJ7" s="155">
        <f>IF(L7&gt;0,ROUND(T7-AI7,2),0)</f>
        <v>0</v>
      </c>
      <c r="AK7" s="155">
        <f>IF(M7&gt;0,T7,0)</f>
        <v>0</v>
      </c>
      <c r="AL7" s="155">
        <f>ROUND((AG7*K7),2)</f>
        <v>0</v>
      </c>
      <c r="AM7" s="77">
        <f>ROUND((AC7*I7)+(AE7*J7)+(AI7*L7),2)</f>
        <v>0</v>
      </c>
      <c r="AN7" s="102">
        <f t="shared" ref="AN7:AN38" si="1">IF(O7&gt;0,IF(R7="","inserire Isee in colonna R",ROUND((AD7*I7)+(AF7*J7)+(AH7*K7)+(AJ7*L7)+(AK7*M7),2)),0)</f>
        <v>0</v>
      </c>
      <c r="AO7" s="181"/>
    </row>
    <row r="8" spans="1:44" ht="15.75" x14ac:dyDescent="0.25">
      <c r="A8" s="54"/>
      <c r="B8" s="55"/>
      <c r="C8" s="55"/>
      <c r="D8" s="56"/>
      <c r="E8" s="57"/>
      <c r="F8" s="57"/>
      <c r="G8" s="58"/>
      <c r="H8" s="58"/>
      <c r="I8" s="59"/>
      <c r="J8" s="59"/>
      <c r="K8" s="59"/>
      <c r="L8" s="59"/>
      <c r="M8" s="59"/>
      <c r="N8" s="200">
        <f t="shared" ref="N8:N71" si="2">J8+K8+L8+M8</f>
        <v>0</v>
      </c>
      <c r="O8" s="69">
        <f t="shared" ref="O8:O71" si="3">I8+J8+K8+L8+M8</f>
        <v>0</v>
      </c>
      <c r="P8" s="91" t="str">
        <f>IF(O8&gt;0,IF(O8&gt;Q8,"Errore n. giorni! MAX 304",IF(NETWORKDAYS.INTL(G8,H8,11,'MENU TENDINA'!H$11:H$22)=O8,"ok","")),"")</f>
        <v/>
      </c>
      <c r="Q8" s="96" t="str">
        <f>IF(O8&gt;0,NETWORKDAYS.INTL(G8,H8,11,'MENU TENDINA'!$H$11:$H$22),"")</f>
        <v/>
      </c>
      <c r="R8" s="60"/>
      <c r="S8" s="71">
        <f t="shared" si="0"/>
        <v>0</v>
      </c>
      <c r="T8" s="72">
        <f t="shared" ref="T8:T71" si="4">IF(J8&gt;0,20.29,IF(K8&gt;0,20.29,IF(L8&gt;0,20.29,IF(M8&gt;0,20.29,0))))</f>
        <v>0</v>
      </c>
      <c r="U8" s="72">
        <f t="shared" ref="U8:U71" si="5">ROUND(I8*S8,2)</f>
        <v>0</v>
      </c>
      <c r="V8" s="72">
        <f t="shared" ref="V8:V71" si="6">ROUND(J8*T8,2)</f>
        <v>0</v>
      </c>
      <c r="W8" s="72">
        <f t="shared" ref="W8:W71" si="7">ROUND((K8*T8)-(K8*AG8),2)</f>
        <v>0</v>
      </c>
      <c r="X8" s="72">
        <f t="shared" ref="X8:X71" si="8">ROUND(L8*T8,2)</f>
        <v>0</v>
      </c>
      <c r="Y8" s="72">
        <f t="shared" ref="Y8:Y71" si="9">ROUND(M8*T8,2)</f>
        <v>0</v>
      </c>
      <c r="Z8" s="160">
        <f t="shared" ref="Z8:Z71" si="10">ROUND(U8+V8+W8+X8+Y8,2)</f>
        <v>0</v>
      </c>
      <c r="AA8" s="74">
        <f t="shared" ref="AA8:AA71" si="11">IF(R8=0,0,IF((R8&lt;5000),5000,R8))</f>
        <v>0</v>
      </c>
      <c r="AB8" s="75">
        <f t="shared" ref="AB8:AB71" si="12">IF(AA8=0,0,ROUND((AA8-5000)/(20000-5000),2))</f>
        <v>0</v>
      </c>
      <c r="AC8" s="154">
        <f t="shared" ref="AC8:AC71" si="13">IF(I8&gt;0,ROUND((AB8*S8),2),0)</f>
        <v>0</v>
      </c>
      <c r="AD8" s="155">
        <f t="shared" ref="AD8:AD71" si="14">IF(I8&gt;0,ROUND(S8-AC8,2),0)</f>
        <v>0</v>
      </c>
      <c r="AE8" s="154">
        <f t="shared" ref="AE8:AE71" si="15">IF(J8&gt;0,(ROUND((AB8*T8),2)),0)</f>
        <v>0</v>
      </c>
      <c r="AF8" s="155">
        <f t="shared" ref="AF8:AF71" si="16">IF(J8&gt;0,ROUND(T8-AE8,2),0)</f>
        <v>0</v>
      </c>
      <c r="AG8" s="154">
        <f t="shared" ref="AG8:AG71" si="17">IF(K8&gt;0,(ROUND((AB8*T8),2)),0)</f>
        <v>0</v>
      </c>
      <c r="AH8" s="155">
        <f t="shared" ref="AH8:AH71" si="18">IF(K8&gt;0,ROUND(T8-AG8,2),0)</f>
        <v>0</v>
      </c>
      <c r="AI8" s="154">
        <f t="shared" ref="AI8:AI71" si="19">IF(L8&gt;0,(ROUND((AB8*T8),2)),0)</f>
        <v>0</v>
      </c>
      <c r="AJ8" s="155">
        <f t="shared" ref="AJ8:AJ71" si="20">IF(L8&gt;0,ROUND(T8-AI8,2),0)</f>
        <v>0</v>
      </c>
      <c r="AK8" s="155">
        <f t="shared" ref="AK8:AK71" si="21">IF(M8&gt;0,T8,0)</f>
        <v>0</v>
      </c>
      <c r="AL8" s="155">
        <f t="shared" ref="AL8:AL71" si="22">ROUND((AG8*K8),2)</f>
        <v>0</v>
      </c>
      <c r="AM8" s="77">
        <f t="shared" ref="AM8:AM71" si="23">ROUND((AC8*I8)+(AE8*J8)+(AI8*L8),2)</f>
        <v>0</v>
      </c>
      <c r="AN8" s="102">
        <f t="shared" si="1"/>
        <v>0</v>
      </c>
    </row>
    <row r="9" spans="1:44" ht="15.75" x14ac:dyDescent="0.25">
      <c r="A9" s="54"/>
      <c r="B9" s="55"/>
      <c r="C9" s="55"/>
      <c r="D9" s="56"/>
      <c r="E9" s="57"/>
      <c r="F9" s="57"/>
      <c r="G9" s="58"/>
      <c r="H9" s="58"/>
      <c r="I9" s="59"/>
      <c r="J9" s="59"/>
      <c r="K9" s="59"/>
      <c r="L9" s="59"/>
      <c r="M9" s="59"/>
      <c r="N9" s="200">
        <f t="shared" si="2"/>
        <v>0</v>
      </c>
      <c r="O9" s="69">
        <f t="shared" si="3"/>
        <v>0</v>
      </c>
      <c r="P9" s="91" t="str">
        <f>IF(O9&gt;0,IF(O9&gt;Q9,"Errore n. giorni! MAX 304",IF(NETWORKDAYS.INTL(G9,H9,11,'MENU TENDINA'!H$11:H$22)=O9,"ok","")),"")</f>
        <v/>
      </c>
      <c r="Q9" s="96" t="str">
        <f>IF(O9&gt;0,NETWORKDAYS.INTL(G9,H9,11,'MENU TENDINA'!$H$11:$H$22),"")</f>
        <v/>
      </c>
      <c r="R9" s="60"/>
      <c r="S9" s="71">
        <f t="shared" si="0"/>
        <v>0</v>
      </c>
      <c r="T9" s="72">
        <f t="shared" si="4"/>
        <v>0</v>
      </c>
      <c r="U9" s="72">
        <f t="shared" si="5"/>
        <v>0</v>
      </c>
      <c r="V9" s="72">
        <f t="shared" si="6"/>
        <v>0</v>
      </c>
      <c r="W9" s="72">
        <f t="shared" si="7"/>
        <v>0</v>
      </c>
      <c r="X9" s="72">
        <f t="shared" si="8"/>
        <v>0</v>
      </c>
      <c r="Y9" s="72">
        <f t="shared" si="9"/>
        <v>0</v>
      </c>
      <c r="Z9" s="160">
        <f t="shared" si="10"/>
        <v>0</v>
      </c>
      <c r="AA9" s="74">
        <f t="shared" si="11"/>
        <v>0</v>
      </c>
      <c r="AB9" s="75">
        <f t="shared" si="12"/>
        <v>0</v>
      </c>
      <c r="AC9" s="154">
        <f t="shared" si="13"/>
        <v>0</v>
      </c>
      <c r="AD9" s="155">
        <f t="shared" si="14"/>
        <v>0</v>
      </c>
      <c r="AE9" s="154">
        <f t="shared" si="15"/>
        <v>0</v>
      </c>
      <c r="AF9" s="155">
        <f t="shared" si="16"/>
        <v>0</v>
      </c>
      <c r="AG9" s="154">
        <f t="shared" si="17"/>
        <v>0</v>
      </c>
      <c r="AH9" s="155">
        <f t="shared" si="18"/>
        <v>0</v>
      </c>
      <c r="AI9" s="154">
        <f t="shared" si="19"/>
        <v>0</v>
      </c>
      <c r="AJ9" s="155">
        <f t="shared" si="20"/>
        <v>0</v>
      </c>
      <c r="AK9" s="155">
        <f t="shared" si="21"/>
        <v>0</v>
      </c>
      <c r="AL9" s="155">
        <f t="shared" si="22"/>
        <v>0</v>
      </c>
      <c r="AM9" s="77">
        <f t="shared" si="23"/>
        <v>0</v>
      </c>
      <c r="AN9" s="102">
        <f t="shared" si="1"/>
        <v>0</v>
      </c>
    </row>
    <row r="10" spans="1:44" ht="15.75" x14ac:dyDescent="0.25">
      <c r="A10" s="54"/>
      <c r="B10" s="55"/>
      <c r="C10" s="55"/>
      <c r="D10" s="56"/>
      <c r="E10" s="57"/>
      <c r="F10" s="57"/>
      <c r="G10" s="58"/>
      <c r="H10" s="58"/>
      <c r="I10" s="59"/>
      <c r="J10" s="59"/>
      <c r="K10" s="59"/>
      <c r="L10" s="59"/>
      <c r="M10" s="59"/>
      <c r="N10" s="200">
        <f t="shared" si="2"/>
        <v>0</v>
      </c>
      <c r="O10" s="69">
        <f t="shared" si="3"/>
        <v>0</v>
      </c>
      <c r="P10" s="91" t="str">
        <f>IF(O10&gt;0,IF(O10&gt;Q10,"Errore n. giorni! MAX 304",IF(NETWORKDAYS.INTL(G10,H10,11,'MENU TENDINA'!H$11:H$22)=O10,"ok","")),"")</f>
        <v/>
      </c>
      <c r="Q10" s="96" t="str">
        <f>IF(O10&gt;0,NETWORKDAYS.INTL(G10,H10,11,'MENU TENDINA'!$H$11:$H$22),"")</f>
        <v/>
      </c>
      <c r="R10" s="60"/>
      <c r="S10" s="71">
        <f t="shared" si="0"/>
        <v>0</v>
      </c>
      <c r="T10" s="72">
        <f t="shared" si="4"/>
        <v>0</v>
      </c>
      <c r="U10" s="72">
        <f t="shared" si="5"/>
        <v>0</v>
      </c>
      <c r="V10" s="72">
        <f t="shared" si="6"/>
        <v>0</v>
      </c>
      <c r="W10" s="72">
        <f t="shared" si="7"/>
        <v>0</v>
      </c>
      <c r="X10" s="72">
        <f t="shared" si="8"/>
        <v>0</v>
      </c>
      <c r="Y10" s="72">
        <f t="shared" si="9"/>
        <v>0</v>
      </c>
      <c r="Z10" s="160">
        <f t="shared" si="10"/>
        <v>0</v>
      </c>
      <c r="AA10" s="74">
        <f t="shared" si="11"/>
        <v>0</v>
      </c>
      <c r="AB10" s="75">
        <f t="shared" si="12"/>
        <v>0</v>
      </c>
      <c r="AC10" s="154">
        <f t="shared" si="13"/>
        <v>0</v>
      </c>
      <c r="AD10" s="155">
        <f t="shared" si="14"/>
        <v>0</v>
      </c>
      <c r="AE10" s="154">
        <f t="shared" si="15"/>
        <v>0</v>
      </c>
      <c r="AF10" s="155">
        <f t="shared" si="16"/>
        <v>0</v>
      </c>
      <c r="AG10" s="154">
        <f t="shared" si="17"/>
        <v>0</v>
      </c>
      <c r="AH10" s="155">
        <f t="shared" si="18"/>
        <v>0</v>
      </c>
      <c r="AI10" s="154">
        <f t="shared" si="19"/>
        <v>0</v>
      </c>
      <c r="AJ10" s="155">
        <f t="shared" si="20"/>
        <v>0</v>
      </c>
      <c r="AK10" s="155">
        <f t="shared" si="21"/>
        <v>0</v>
      </c>
      <c r="AL10" s="155">
        <f t="shared" si="22"/>
        <v>0</v>
      </c>
      <c r="AM10" s="77">
        <f t="shared" si="23"/>
        <v>0</v>
      </c>
      <c r="AN10" s="102">
        <f t="shared" si="1"/>
        <v>0</v>
      </c>
    </row>
    <row r="11" spans="1:44" ht="15.75" x14ac:dyDescent="0.25">
      <c r="A11" s="54"/>
      <c r="B11" s="55"/>
      <c r="C11" s="55"/>
      <c r="D11" s="56"/>
      <c r="E11" s="57"/>
      <c r="F11" s="57"/>
      <c r="G11" s="58"/>
      <c r="H11" s="58"/>
      <c r="I11" s="59"/>
      <c r="J11" s="59"/>
      <c r="K11" s="59"/>
      <c r="L11" s="59"/>
      <c r="M11" s="59"/>
      <c r="N11" s="200">
        <f t="shared" si="2"/>
        <v>0</v>
      </c>
      <c r="O11" s="69">
        <f t="shared" si="3"/>
        <v>0</v>
      </c>
      <c r="P11" s="91" t="str">
        <f>IF(O11&gt;0,IF(O11&gt;Q11,"Errore n. giorni! MAX 304",IF(NETWORKDAYS.INTL(G11,H11,11,'MENU TENDINA'!H$11:H$22)=O11,"ok","")),"")</f>
        <v/>
      </c>
      <c r="Q11" s="96" t="str">
        <f>IF(O11&gt;0,NETWORKDAYS.INTL(G11,H11,11,'MENU TENDINA'!$H$11:$H$22),"")</f>
        <v/>
      </c>
      <c r="R11" s="60"/>
      <c r="S11" s="71">
        <f t="shared" si="0"/>
        <v>0</v>
      </c>
      <c r="T11" s="72">
        <f t="shared" si="4"/>
        <v>0</v>
      </c>
      <c r="U11" s="72">
        <f t="shared" si="5"/>
        <v>0</v>
      </c>
      <c r="V11" s="72">
        <f t="shared" si="6"/>
        <v>0</v>
      </c>
      <c r="W11" s="72">
        <f t="shared" si="7"/>
        <v>0</v>
      </c>
      <c r="X11" s="72">
        <f t="shared" si="8"/>
        <v>0</v>
      </c>
      <c r="Y11" s="72">
        <f t="shared" si="9"/>
        <v>0</v>
      </c>
      <c r="Z11" s="160">
        <f t="shared" si="10"/>
        <v>0</v>
      </c>
      <c r="AA11" s="74">
        <f t="shared" si="11"/>
        <v>0</v>
      </c>
      <c r="AB11" s="75">
        <f t="shared" si="12"/>
        <v>0</v>
      </c>
      <c r="AC11" s="154">
        <f t="shared" si="13"/>
        <v>0</v>
      </c>
      <c r="AD11" s="155">
        <f t="shared" si="14"/>
        <v>0</v>
      </c>
      <c r="AE11" s="154">
        <f t="shared" si="15"/>
        <v>0</v>
      </c>
      <c r="AF11" s="155">
        <f t="shared" si="16"/>
        <v>0</v>
      </c>
      <c r="AG11" s="154">
        <f t="shared" si="17"/>
        <v>0</v>
      </c>
      <c r="AH11" s="155">
        <f t="shared" si="18"/>
        <v>0</v>
      </c>
      <c r="AI11" s="154">
        <f t="shared" si="19"/>
        <v>0</v>
      </c>
      <c r="AJ11" s="155">
        <f t="shared" si="20"/>
        <v>0</v>
      </c>
      <c r="AK11" s="155">
        <f t="shared" si="21"/>
        <v>0</v>
      </c>
      <c r="AL11" s="155">
        <f t="shared" si="22"/>
        <v>0</v>
      </c>
      <c r="AM11" s="77">
        <f t="shared" si="23"/>
        <v>0</v>
      </c>
      <c r="AN11" s="102">
        <f t="shared" si="1"/>
        <v>0</v>
      </c>
    </row>
    <row r="12" spans="1:44" ht="15.75" x14ac:dyDescent="0.25">
      <c r="A12" s="54"/>
      <c r="B12" s="55"/>
      <c r="C12" s="55"/>
      <c r="D12" s="56"/>
      <c r="E12" s="57"/>
      <c r="F12" s="57"/>
      <c r="G12" s="58"/>
      <c r="H12" s="58"/>
      <c r="I12" s="59"/>
      <c r="J12" s="59"/>
      <c r="K12" s="59"/>
      <c r="L12" s="59"/>
      <c r="M12" s="59"/>
      <c r="N12" s="200">
        <f t="shared" si="2"/>
        <v>0</v>
      </c>
      <c r="O12" s="69">
        <f t="shared" si="3"/>
        <v>0</v>
      </c>
      <c r="P12" s="91" t="str">
        <f>IF(O12&gt;0,IF(O12&gt;Q12,"Errore n. giorni! MAX 304",IF(NETWORKDAYS.INTL(G12,H12,11,'MENU TENDINA'!H$11:H$22)=O12,"ok","")),"")</f>
        <v/>
      </c>
      <c r="Q12" s="96" t="str">
        <f>IF(O12&gt;0,NETWORKDAYS.INTL(G12,H12,11,'MENU TENDINA'!$H$11:$H$22),"")</f>
        <v/>
      </c>
      <c r="R12" s="60"/>
      <c r="S12" s="71">
        <f t="shared" si="0"/>
        <v>0</v>
      </c>
      <c r="T12" s="72">
        <f t="shared" si="4"/>
        <v>0</v>
      </c>
      <c r="U12" s="72">
        <f t="shared" si="5"/>
        <v>0</v>
      </c>
      <c r="V12" s="72">
        <f t="shared" si="6"/>
        <v>0</v>
      </c>
      <c r="W12" s="72">
        <f t="shared" si="7"/>
        <v>0</v>
      </c>
      <c r="X12" s="72">
        <f t="shared" si="8"/>
        <v>0</v>
      </c>
      <c r="Y12" s="72">
        <f t="shared" si="9"/>
        <v>0</v>
      </c>
      <c r="Z12" s="160">
        <f t="shared" si="10"/>
        <v>0</v>
      </c>
      <c r="AA12" s="74">
        <f t="shared" si="11"/>
        <v>0</v>
      </c>
      <c r="AB12" s="75">
        <f t="shared" si="12"/>
        <v>0</v>
      </c>
      <c r="AC12" s="154">
        <f t="shared" si="13"/>
        <v>0</v>
      </c>
      <c r="AD12" s="155">
        <f t="shared" si="14"/>
        <v>0</v>
      </c>
      <c r="AE12" s="154">
        <f t="shared" si="15"/>
        <v>0</v>
      </c>
      <c r="AF12" s="155">
        <f t="shared" si="16"/>
        <v>0</v>
      </c>
      <c r="AG12" s="154">
        <f t="shared" si="17"/>
        <v>0</v>
      </c>
      <c r="AH12" s="155">
        <f t="shared" si="18"/>
        <v>0</v>
      </c>
      <c r="AI12" s="154">
        <f t="shared" si="19"/>
        <v>0</v>
      </c>
      <c r="AJ12" s="155">
        <f t="shared" si="20"/>
        <v>0</v>
      </c>
      <c r="AK12" s="155">
        <f t="shared" si="21"/>
        <v>0</v>
      </c>
      <c r="AL12" s="155">
        <f t="shared" si="22"/>
        <v>0</v>
      </c>
      <c r="AM12" s="77">
        <f t="shared" si="23"/>
        <v>0</v>
      </c>
      <c r="AN12" s="102">
        <f t="shared" si="1"/>
        <v>0</v>
      </c>
    </row>
    <row r="13" spans="1:44" ht="15.75" x14ac:dyDescent="0.25">
      <c r="A13" s="54"/>
      <c r="B13" s="55"/>
      <c r="C13" s="55"/>
      <c r="D13" s="56"/>
      <c r="E13" s="57"/>
      <c r="F13" s="57"/>
      <c r="G13" s="58"/>
      <c r="H13" s="58"/>
      <c r="I13" s="59"/>
      <c r="J13" s="59"/>
      <c r="K13" s="59"/>
      <c r="L13" s="59"/>
      <c r="M13" s="59"/>
      <c r="N13" s="200">
        <f t="shared" si="2"/>
        <v>0</v>
      </c>
      <c r="O13" s="69">
        <f t="shared" si="3"/>
        <v>0</v>
      </c>
      <c r="P13" s="91" t="str">
        <f>IF(O13&gt;0,IF(O13&gt;Q13,"Errore n. giorni! MAX 304",IF(NETWORKDAYS.INTL(G13,H13,11,'MENU TENDINA'!H$11:H$22)=O13,"ok","")),"")</f>
        <v/>
      </c>
      <c r="Q13" s="96" t="str">
        <f>IF(O13&gt;0,NETWORKDAYS.INTL(G13,H13,11,'MENU TENDINA'!$H$11:$H$22),"")</f>
        <v/>
      </c>
      <c r="R13" s="60"/>
      <c r="S13" s="71">
        <f t="shared" si="0"/>
        <v>0</v>
      </c>
      <c r="T13" s="72">
        <f t="shared" si="4"/>
        <v>0</v>
      </c>
      <c r="U13" s="72">
        <f t="shared" si="5"/>
        <v>0</v>
      </c>
      <c r="V13" s="72">
        <f t="shared" si="6"/>
        <v>0</v>
      </c>
      <c r="W13" s="72">
        <f t="shared" si="7"/>
        <v>0</v>
      </c>
      <c r="X13" s="72">
        <f t="shared" si="8"/>
        <v>0</v>
      </c>
      <c r="Y13" s="72">
        <f t="shared" si="9"/>
        <v>0</v>
      </c>
      <c r="Z13" s="160">
        <f t="shared" si="10"/>
        <v>0</v>
      </c>
      <c r="AA13" s="74">
        <f t="shared" si="11"/>
        <v>0</v>
      </c>
      <c r="AB13" s="75">
        <f t="shared" si="12"/>
        <v>0</v>
      </c>
      <c r="AC13" s="154">
        <f t="shared" si="13"/>
        <v>0</v>
      </c>
      <c r="AD13" s="155">
        <f t="shared" si="14"/>
        <v>0</v>
      </c>
      <c r="AE13" s="154">
        <f t="shared" si="15"/>
        <v>0</v>
      </c>
      <c r="AF13" s="155">
        <f t="shared" si="16"/>
        <v>0</v>
      </c>
      <c r="AG13" s="154">
        <f t="shared" si="17"/>
        <v>0</v>
      </c>
      <c r="AH13" s="155">
        <f t="shared" si="18"/>
        <v>0</v>
      </c>
      <c r="AI13" s="154">
        <f t="shared" si="19"/>
        <v>0</v>
      </c>
      <c r="AJ13" s="155">
        <f t="shared" si="20"/>
        <v>0</v>
      </c>
      <c r="AK13" s="155">
        <f t="shared" si="21"/>
        <v>0</v>
      </c>
      <c r="AL13" s="155">
        <f t="shared" si="22"/>
        <v>0</v>
      </c>
      <c r="AM13" s="77">
        <f t="shared" si="23"/>
        <v>0</v>
      </c>
      <c r="AN13" s="102">
        <f t="shared" si="1"/>
        <v>0</v>
      </c>
    </row>
    <row r="14" spans="1:44" ht="15.75" x14ac:dyDescent="0.25">
      <c r="A14" s="54"/>
      <c r="B14" s="55"/>
      <c r="C14" s="55"/>
      <c r="D14" s="56"/>
      <c r="E14" s="57"/>
      <c r="F14" s="57"/>
      <c r="G14" s="58"/>
      <c r="H14" s="58"/>
      <c r="I14" s="59"/>
      <c r="J14" s="59"/>
      <c r="K14" s="59"/>
      <c r="L14" s="59"/>
      <c r="M14" s="59"/>
      <c r="N14" s="200">
        <f t="shared" si="2"/>
        <v>0</v>
      </c>
      <c r="O14" s="69">
        <f t="shared" si="3"/>
        <v>0</v>
      </c>
      <c r="P14" s="91" t="str">
        <f>IF(O14&gt;0,IF(O14&gt;Q14,"Errore n. giorni! MAX 304",IF(NETWORKDAYS.INTL(G14,H14,11,'MENU TENDINA'!H$11:H$22)=O14,"ok","")),"")</f>
        <v/>
      </c>
      <c r="Q14" s="96" t="str">
        <f>IF(O14&gt;0,NETWORKDAYS.INTL(G14,H14,11,'MENU TENDINA'!$H$11:$H$22),"")</f>
        <v/>
      </c>
      <c r="R14" s="60"/>
      <c r="S14" s="71">
        <f t="shared" si="0"/>
        <v>0</v>
      </c>
      <c r="T14" s="72">
        <f t="shared" si="4"/>
        <v>0</v>
      </c>
      <c r="U14" s="72">
        <f t="shared" si="5"/>
        <v>0</v>
      </c>
      <c r="V14" s="72">
        <f t="shared" si="6"/>
        <v>0</v>
      </c>
      <c r="W14" s="72">
        <f t="shared" si="7"/>
        <v>0</v>
      </c>
      <c r="X14" s="72">
        <f t="shared" si="8"/>
        <v>0</v>
      </c>
      <c r="Y14" s="72">
        <f t="shared" si="9"/>
        <v>0</v>
      </c>
      <c r="Z14" s="160">
        <f t="shared" si="10"/>
        <v>0</v>
      </c>
      <c r="AA14" s="74">
        <f t="shared" si="11"/>
        <v>0</v>
      </c>
      <c r="AB14" s="75">
        <f t="shared" si="12"/>
        <v>0</v>
      </c>
      <c r="AC14" s="154">
        <f t="shared" si="13"/>
        <v>0</v>
      </c>
      <c r="AD14" s="155">
        <f t="shared" si="14"/>
        <v>0</v>
      </c>
      <c r="AE14" s="154">
        <f t="shared" si="15"/>
        <v>0</v>
      </c>
      <c r="AF14" s="155">
        <f t="shared" si="16"/>
        <v>0</v>
      </c>
      <c r="AG14" s="154">
        <f t="shared" si="17"/>
        <v>0</v>
      </c>
      <c r="AH14" s="155">
        <f t="shared" si="18"/>
        <v>0</v>
      </c>
      <c r="AI14" s="154">
        <f t="shared" si="19"/>
        <v>0</v>
      </c>
      <c r="AJ14" s="155">
        <f t="shared" si="20"/>
        <v>0</v>
      </c>
      <c r="AK14" s="155">
        <f t="shared" si="21"/>
        <v>0</v>
      </c>
      <c r="AL14" s="155">
        <f t="shared" si="22"/>
        <v>0</v>
      </c>
      <c r="AM14" s="77">
        <f t="shared" si="23"/>
        <v>0</v>
      </c>
      <c r="AN14" s="102">
        <f t="shared" si="1"/>
        <v>0</v>
      </c>
    </row>
    <row r="15" spans="1:44" ht="15.75" x14ac:dyDescent="0.25">
      <c r="A15" s="54"/>
      <c r="B15" s="55"/>
      <c r="C15" s="55"/>
      <c r="D15" s="56"/>
      <c r="E15" s="57"/>
      <c r="F15" s="57"/>
      <c r="G15" s="58"/>
      <c r="H15" s="58"/>
      <c r="I15" s="59"/>
      <c r="J15" s="59"/>
      <c r="K15" s="59"/>
      <c r="L15" s="59"/>
      <c r="M15" s="59"/>
      <c r="N15" s="200">
        <f t="shared" si="2"/>
        <v>0</v>
      </c>
      <c r="O15" s="69">
        <f t="shared" si="3"/>
        <v>0</v>
      </c>
      <c r="P15" s="91" t="str">
        <f>IF(O15&gt;0,IF(O15&gt;Q15,"Errore n. giorni! MAX 304",IF(NETWORKDAYS.INTL(G15,H15,11,'MENU TENDINA'!H$11:H$22)=O15,"ok","")),"")</f>
        <v/>
      </c>
      <c r="Q15" s="96" t="str">
        <f>IF(O15&gt;0,NETWORKDAYS.INTL(G15,H15,11,'MENU TENDINA'!$H$11:$H$22),"")</f>
        <v/>
      </c>
      <c r="R15" s="60"/>
      <c r="S15" s="71">
        <f t="shared" si="0"/>
        <v>0</v>
      </c>
      <c r="T15" s="72">
        <f t="shared" si="4"/>
        <v>0</v>
      </c>
      <c r="U15" s="72">
        <f t="shared" si="5"/>
        <v>0</v>
      </c>
      <c r="V15" s="72">
        <f t="shared" si="6"/>
        <v>0</v>
      </c>
      <c r="W15" s="72">
        <f t="shared" si="7"/>
        <v>0</v>
      </c>
      <c r="X15" s="72">
        <f t="shared" si="8"/>
        <v>0</v>
      </c>
      <c r="Y15" s="72">
        <f t="shared" si="9"/>
        <v>0</v>
      </c>
      <c r="Z15" s="160">
        <f t="shared" si="10"/>
        <v>0</v>
      </c>
      <c r="AA15" s="74">
        <f t="shared" si="11"/>
        <v>0</v>
      </c>
      <c r="AB15" s="75">
        <f t="shared" si="12"/>
        <v>0</v>
      </c>
      <c r="AC15" s="154">
        <f t="shared" si="13"/>
        <v>0</v>
      </c>
      <c r="AD15" s="155">
        <f t="shared" si="14"/>
        <v>0</v>
      </c>
      <c r="AE15" s="154">
        <f t="shared" si="15"/>
        <v>0</v>
      </c>
      <c r="AF15" s="155">
        <f t="shared" si="16"/>
        <v>0</v>
      </c>
      <c r="AG15" s="154">
        <f t="shared" si="17"/>
        <v>0</v>
      </c>
      <c r="AH15" s="155">
        <f t="shared" si="18"/>
        <v>0</v>
      </c>
      <c r="AI15" s="154">
        <f t="shared" si="19"/>
        <v>0</v>
      </c>
      <c r="AJ15" s="155">
        <f t="shared" si="20"/>
        <v>0</v>
      </c>
      <c r="AK15" s="155">
        <f t="shared" si="21"/>
        <v>0</v>
      </c>
      <c r="AL15" s="155">
        <f t="shared" si="22"/>
        <v>0</v>
      </c>
      <c r="AM15" s="77">
        <f t="shared" si="23"/>
        <v>0</v>
      </c>
      <c r="AN15" s="102">
        <f t="shared" si="1"/>
        <v>0</v>
      </c>
    </row>
    <row r="16" spans="1:44" ht="15.75" x14ac:dyDescent="0.25">
      <c r="A16" s="54"/>
      <c r="B16" s="55"/>
      <c r="C16" s="55"/>
      <c r="D16" s="56"/>
      <c r="E16" s="57"/>
      <c r="F16" s="57"/>
      <c r="G16" s="58"/>
      <c r="H16" s="58"/>
      <c r="I16" s="59"/>
      <c r="J16" s="59"/>
      <c r="K16" s="59"/>
      <c r="L16" s="59"/>
      <c r="M16" s="59"/>
      <c r="N16" s="200">
        <f t="shared" si="2"/>
        <v>0</v>
      </c>
      <c r="O16" s="69">
        <f t="shared" si="3"/>
        <v>0</v>
      </c>
      <c r="P16" s="91" t="str">
        <f>IF(O16&gt;0,IF(O16&gt;Q16,"Errore n. giorni! MAX 304",IF(NETWORKDAYS.INTL(G16,H16,11,'MENU TENDINA'!H$11:H$22)=O16,"ok","")),"")</f>
        <v/>
      </c>
      <c r="Q16" s="96" t="str">
        <f>IF(O16&gt;0,NETWORKDAYS.INTL(G16,H16,11,'MENU TENDINA'!$H$11:$H$22),"")</f>
        <v/>
      </c>
      <c r="R16" s="60"/>
      <c r="S16" s="71">
        <f t="shared" si="0"/>
        <v>0</v>
      </c>
      <c r="T16" s="72">
        <f t="shared" si="4"/>
        <v>0</v>
      </c>
      <c r="U16" s="72">
        <f t="shared" si="5"/>
        <v>0</v>
      </c>
      <c r="V16" s="72">
        <f t="shared" si="6"/>
        <v>0</v>
      </c>
      <c r="W16" s="72">
        <f t="shared" si="7"/>
        <v>0</v>
      </c>
      <c r="X16" s="72">
        <f t="shared" si="8"/>
        <v>0</v>
      </c>
      <c r="Y16" s="72">
        <f t="shared" si="9"/>
        <v>0</v>
      </c>
      <c r="Z16" s="160">
        <f t="shared" si="10"/>
        <v>0</v>
      </c>
      <c r="AA16" s="74">
        <f t="shared" si="11"/>
        <v>0</v>
      </c>
      <c r="AB16" s="75">
        <f t="shared" si="12"/>
        <v>0</v>
      </c>
      <c r="AC16" s="154">
        <f t="shared" si="13"/>
        <v>0</v>
      </c>
      <c r="AD16" s="155">
        <f t="shared" si="14"/>
        <v>0</v>
      </c>
      <c r="AE16" s="154">
        <f t="shared" si="15"/>
        <v>0</v>
      </c>
      <c r="AF16" s="155">
        <f t="shared" si="16"/>
        <v>0</v>
      </c>
      <c r="AG16" s="154">
        <f t="shared" si="17"/>
        <v>0</v>
      </c>
      <c r="AH16" s="155">
        <f t="shared" si="18"/>
        <v>0</v>
      </c>
      <c r="AI16" s="154">
        <f t="shared" si="19"/>
        <v>0</v>
      </c>
      <c r="AJ16" s="155">
        <f t="shared" si="20"/>
        <v>0</v>
      </c>
      <c r="AK16" s="155">
        <f t="shared" si="21"/>
        <v>0</v>
      </c>
      <c r="AL16" s="155">
        <f t="shared" si="22"/>
        <v>0</v>
      </c>
      <c r="AM16" s="77">
        <f t="shared" si="23"/>
        <v>0</v>
      </c>
      <c r="AN16" s="102">
        <f t="shared" si="1"/>
        <v>0</v>
      </c>
    </row>
    <row r="17" spans="1:40" ht="15.75" x14ac:dyDescent="0.25">
      <c r="A17" s="54"/>
      <c r="B17" s="55"/>
      <c r="C17" s="55"/>
      <c r="D17" s="56"/>
      <c r="E17" s="57"/>
      <c r="F17" s="57"/>
      <c r="G17" s="58"/>
      <c r="H17" s="58"/>
      <c r="I17" s="59"/>
      <c r="J17" s="59"/>
      <c r="K17" s="59"/>
      <c r="L17" s="59"/>
      <c r="M17" s="59"/>
      <c r="N17" s="200">
        <f t="shared" si="2"/>
        <v>0</v>
      </c>
      <c r="O17" s="69">
        <f t="shared" si="3"/>
        <v>0</v>
      </c>
      <c r="P17" s="91" t="str">
        <f>IF(O17&gt;0,IF(O17&gt;Q17,"Errore n. giorni! MAX 304",IF(NETWORKDAYS.INTL(G17,H17,11,'MENU TENDINA'!H$11:H$22)=O17,"ok","")),"")</f>
        <v/>
      </c>
      <c r="Q17" s="96" t="str">
        <f>IF(O17&gt;0,NETWORKDAYS.INTL(G17,H17,11,'MENU TENDINA'!$H$11:$H$22),"")</f>
        <v/>
      </c>
      <c r="R17" s="60"/>
      <c r="S17" s="71">
        <f t="shared" si="0"/>
        <v>0</v>
      </c>
      <c r="T17" s="72">
        <f t="shared" si="4"/>
        <v>0</v>
      </c>
      <c r="U17" s="72">
        <f t="shared" si="5"/>
        <v>0</v>
      </c>
      <c r="V17" s="72">
        <f t="shared" si="6"/>
        <v>0</v>
      </c>
      <c r="W17" s="72">
        <f t="shared" si="7"/>
        <v>0</v>
      </c>
      <c r="X17" s="72">
        <f t="shared" si="8"/>
        <v>0</v>
      </c>
      <c r="Y17" s="72">
        <f t="shared" si="9"/>
        <v>0</v>
      </c>
      <c r="Z17" s="160">
        <f t="shared" si="10"/>
        <v>0</v>
      </c>
      <c r="AA17" s="74">
        <f t="shared" si="11"/>
        <v>0</v>
      </c>
      <c r="AB17" s="75">
        <f t="shared" si="12"/>
        <v>0</v>
      </c>
      <c r="AC17" s="154">
        <f t="shared" si="13"/>
        <v>0</v>
      </c>
      <c r="AD17" s="155">
        <f t="shared" si="14"/>
        <v>0</v>
      </c>
      <c r="AE17" s="154">
        <f t="shared" si="15"/>
        <v>0</v>
      </c>
      <c r="AF17" s="155">
        <f t="shared" si="16"/>
        <v>0</v>
      </c>
      <c r="AG17" s="154">
        <f t="shared" si="17"/>
        <v>0</v>
      </c>
      <c r="AH17" s="155">
        <f t="shared" si="18"/>
        <v>0</v>
      </c>
      <c r="AI17" s="154">
        <f t="shared" si="19"/>
        <v>0</v>
      </c>
      <c r="AJ17" s="155">
        <f t="shared" si="20"/>
        <v>0</v>
      </c>
      <c r="AK17" s="155">
        <f t="shared" si="21"/>
        <v>0</v>
      </c>
      <c r="AL17" s="155">
        <f t="shared" si="22"/>
        <v>0</v>
      </c>
      <c r="AM17" s="77">
        <f t="shared" si="23"/>
        <v>0</v>
      </c>
      <c r="AN17" s="102">
        <f t="shared" si="1"/>
        <v>0</v>
      </c>
    </row>
    <row r="18" spans="1:40" ht="15.75" x14ac:dyDescent="0.25">
      <c r="A18" s="54"/>
      <c r="B18" s="55"/>
      <c r="C18" s="55"/>
      <c r="D18" s="56"/>
      <c r="E18" s="57"/>
      <c r="F18" s="57"/>
      <c r="G18" s="58"/>
      <c r="H18" s="58"/>
      <c r="I18" s="59"/>
      <c r="J18" s="59"/>
      <c r="K18" s="59"/>
      <c r="L18" s="59"/>
      <c r="M18" s="59"/>
      <c r="N18" s="200">
        <f t="shared" si="2"/>
        <v>0</v>
      </c>
      <c r="O18" s="69">
        <f t="shared" si="3"/>
        <v>0</v>
      </c>
      <c r="P18" s="91" t="str">
        <f>IF(O18&gt;0,IF(O18&gt;Q18,"Errore n. giorni! MAX 304",IF(NETWORKDAYS.INTL(G18,H18,11,'MENU TENDINA'!H$11:H$22)=O18,"ok","")),"")</f>
        <v/>
      </c>
      <c r="Q18" s="96" t="str">
        <f>IF(O18&gt;0,NETWORKDAYS.INTL(G18,H18,11,'MENU TENDINA'!$H$11:$H$22),"")</f>
        <v/>
      </c>
      <c r="R18" s="60"/>
      <c r="S18" s="71">
        <f t="shared" si="0"/>
        <v>0</v>
      </c>
      <c r="T18" s="72">
        <f t="shared" si="4"/>
        <v>0</v>
      </c>
      <c r="U18" s="72">
        <f t="shared" si="5"/>
        <v>0</v>
      </c>
      <c r="V18" s="72">
        <f t="shared" si="6"/>
        <v>0</v>
      </c>
      <c r="W18" s="72">
        <f t="shared" si="7"/>
        <v>0</v>
      </c>
      <c r="X18" s="72">
        <f t="shared" si="8"/>
        <v>0</v>
      </c>
      <c r="Y18" s="72">
        <f t="shared" si="9"/>
        <v>0</v>
      </c>
      <c r="Z18" s="160">
        <f t="shared" si="10"/>
        <v>0</v>
      </c>
      <c r="AA18" s="74">
        <f t="shared" si="11"/>
        <v>0</v>
      </c>
      <c r="AB18" s="75">
        <f t="shared" si="12"/>
        <v>0</v>
      </c>
      <c r="AC18" s="154">
        <f t="shared" si="13"/>
        <v>0</v>
      </c>
      <c r="AD18" s="155">
        <f t="shared" si="14"/>
        <v>0</v>
      </c>
      <c r="AE18" s="154">
        <f t="shared" si="15"/>
        <v>0</v>
      </c>
      <c r="AF18" s="155">
        <f t="shared" si="16"/>
        <v>0</v>
      </c>
      <c r="AG18" s="154">
        <f t="shared" si="17"/>
        <v>0</v>
      </c>
      <c r="AH18" s="155">
        <f t="shared" si="18"/>
        <v>0</v>
      </c>
      <c r="AI18" s="154">
        <f t="shared" si="19"/>
        <v>0</v>
      </c>
      <c r="AJ18" s="155">
        <f t="shared" si="20"/>
        <v>0</v>
      </c>
      <c r="AK18" s="155">
        <f t="shared" si="21"/>
        <v>0</v>
      </c>
      <c r="AL18" s="155">
        <f t="shared" si="22"/>
        <v>0</v>
      </c>
      <c r="AM18" s="77">
        <f t="shared" si="23"/>
        <v>0</v>
      </c>
      <c r="AN18" s="102">
        <f t="shared" si="1"/>
        <v>0</v>
      </c>
    </row>
    <row r="19" spans="1:40" ht="15.75" x14ac:dyDescent="0.25">
      <c r="A19" s="54"/>
      <c r="B19" s="55"/>
      <c r="C19" s="55"/>
      <c r="D19" s="56"/>
      <c r="E19" s="57"/>
      <c r="F19" s="57"/>
      <c r="G19" s="58"/>
      <c r="H19" s="58"/>
      <c r="I19" s="59"/>
      <c r="J19" s="59"/>
      <c r="K19" s="59"/>
      <c r="L19" s="59"/>
      <c r="M19" s="59"/>
      <c r="N19" s="200">
        <f t="shared" si="2"/>
        <v>0</v>
      </c>
      <c r="O19" s="69">
        <f t="shared" si="3"/>
        <v>0</v>
      </c>
      <c r="P19" s="91" t="str">
        <f>IF(O19&gt;0,IF(O19&gt;Q19,"Errore n. giorni! MAX 304",IF(NETWORKDAYS.INTL(G19,H19,11,'MENU TENDINA'!H$11:H$22)=O19,"ok","")),"")</f>
        <v/>
      </c>
      <c r="Q19" s="96" t="str">
        <f>IF(O19&gt;0,NETWORKDAYS.INTL(G19,H19,11,'MENU TENDINA'!$H$11:$H$22),"")</f>
        <v/>
      </c>
      <c r="R19" s="60"/>
      <c r="S19" s="71">
        <f t="shared" si="0"/>
        <v>0</v>
      </c>
      <c r="T19" s="72">
        <f t="shared" si="4"/>
        <v>0</v>
      </c>
      <c r="U19" s="72">
        <f t="shared" si="5"/>
        <v>0</v>
      </c>
      <c r="V19" s="72">
        <f t="shared" si="6"/>
        <v>0</v>
      </c>
      <c r="W19" s="72">
        <f t="shared" si="7"/>
        <v>0</v>
      </c>
      <c r="X19" s="72">
        <f t="shared" si="8"/>
        <v>0</v>
      </c>
      <c r="Y19" s="72">
        <f t="shared" si="9"/>
        <v>0</v>
      </c>
      <c r="Z19" s="160">
        <f t="shared" si="10"/>
        <v>0</v>
      </c>
      <c r="AA19" s="74">
        <f t="shared" si="11"/>
        <v>0</v>
      </c>
      <c r="AB19" s="75">
        <f t="shared" si="12"/>
        <v>0</v>
      </c>
      <c r="AC19" s="154">
        <f t="shared" si="13"/>
        <v>0</v>
      </c>
      <c r="AD19" s="155">
        <f t="shared" si="14"/>
        <v>0</v>
      </c>
      <c r="AE19" s="154">
        <f t="shared" si="15"/>
        <v>0</v>
      </c>
      <c r="AF19" s="155">
        <f t="shared" si="16"/>
        <v>0</v>
      </c>
      <c r="AG19" s="154">
        <f t="shared" si="17"/>
        <v>0</v>
      </c>
      <c r="AH19" s="155">
        <f t="shared" si="18"/>
        <v>0</v>
      </c>
      <c r="AI19" s="154">
        <f t="shared" si="19"/>
        <v>0</v>
      </c>
      <c r="AJ19" s="155">
        <f t="shared" si="20"/>
        <v>0</v>
      </c>
      <c r="AK19" s="155">
        <f t="shared" si="21"/>
        <v>0</v>
      </c>
      <c r="AL19" s="155">
        <f t="shared" si="22"/>
        <v>0</v>
      </c>
      <c r="AM19" s="77">
        <f t="shared" si="23"/>
        <v>0</v>
      </c>
      <c r="AN19" s="102">
        <f t="shared" si="1"/>
        <v>0</v>
      </c>
    </row>
    <row r="20" spans="1:40" ht="15.75" x14ac:dyDescent="0.25">
      <c r="A20" s="54"/>
      <c r="B20" s="55"/>
      <c r="C20" s="55"/>
      <c r="D20" s="56"/>
      <c r="E20" s="57"/>
      <c r="F20" s="57"/>
      <c r="G20" s="58"/>
      <c r="H20" s="58"/>
      <c r="I20" s="59"/>
      <c r="J20" s="59"/>
      <c r="K20" s="59"/>
      <c r="L20" s="59"/>
      <c r="M20" s="59"/>
      <c r="N20" s="200">
        <f t="shared" si="2"/>
        <v>0</v>
      </c>
      <c r="O20" s="69">
        <f t="shared" si="3"/>
        <v>0</v>
      </c>
      <c r="P20" s="91" t="str">
        <f>IF(O20&gt;0,IF(O20&gt;Q20,"Errore n. giorni! MAX 304",IF(NETWORKDAYS.INTL(G20,H20,11,'MENU TENDINA'!H$11:H$22)=O20,"ok","")),"")</f>
        <v/>
      </c>
      <c r="Q20" s="96" t="str">
        <f>IF(O20&gt;0,NETWORKDAYS.INTL(G20,H20,11,'MENU TENDINA'!$H$11:$H$22),"")</f>
        <v/>
      </c>
      <c r="R20" s="60"/>
      <c r="S20" s="71">
        <f t="shared" si="0"/>
        <v>0</v>
      </c>
      <c r="T20" s="72">
        <f t="shared" si="4"/>
        <v>0</v>
      </c>
      <c r="U20" s="72">
        <f t="shared" si="5"/>
        <v>0</v>
      </c>
      <c r="V20" s="72">
        <f t="shared" si="6"/>
        <v>0</v>
      </c>
      <c r="W20" s="72">
        <f t="shared" si="7"/>
        <v>0</v>
      </c>
      <c r="X20" s="72">
        <f t="shared" si="8"/>
        <v>0</v>
      </c>
      <c r="Y20" s="72">
        <f t="shared" si="9"/>
        <v>0</v>
      </c>
      <c r="Z20" s="160">
        <f t="shared" si="10"/>
        <v>0</v>
      </c>
      <c r="AA20" s="74">
        <f t="shared" si="11"/>
        <v>0</v>
      </c>
      <c r="AB20" s="75">
        <f t="shared" si="12"/>
        <v>0</v>
      </c>
      <c r="AC20" s="154">
        <f t="shared" si="13"/>
        <v>0</v>
      </c>
      <c r="AD20" s="155">
        <f t="shared" si="14"/>
        <v>0</v>
      </c>
      <c r="AE20" s="154">
        <f t="shared" si="15"/>
        <v>0</v>
      </c>
      <c r="AF20" s="155">
        <f t="shared" si="16"/>
        <v>0</v>
      </c>
      <c r="AG20" s="154">
        <f t="shared" si="17"/>
        <v>0</v>
      </c>
      <c r="AH20" s="155">
        <f t="shared" si="18"/>
        <v>0</v>
      </c>
      <c r="AI20" s="154">
        <f t="shared" si="19"/>
        <v>0</v>
      </c>
      <c r="AJ20" s="155">
        <f t="shared" si="20"/>
        <v>0</v>
      </c>
      <c r="AK20" s="155">
        <f t="shared" si="21"/>
        <v>0</v>
      </c>
      <c r="AL20" s="155">
        <f t="shared" si="22"/>
        <v>0</v>
      </c>
      <c r="AM20" s="77">
        <f t="shared" si="23"/>
        <v>0</v>
      </c>
      <c r="AN20" s="102">
        <f t="shared" si="1"/>
        <v>0</v>
      </c>
    </row>
    <row r="21" spans="1:40" ht="15.75" x14ac:dyDescent="0.25">
      <c r="A21" s="54"/>
      <c r="B21" s="55"/>
      <c r="C21" s="55"/>
      <c r="D21" s="56"/>
      <c r="E21" s="57"/>
      <c r="F21" s="57"/>
      <c r="G21" s="58"/>
      <c r="H21" s="58"/>
      <c r="I21" s="59"/>
      <c r="J21" s="59"/>
      <c r="K21" s="59"/>
      <c r="L21" s="59"/>
      <c r="M21" s="59"/>
      <c r="N21" s="200">
        <f t="shared" si="2"/>
        <v>0</v>
      </c>
      <c r="O21" s="69">
        <f t="shared" si="3"/>
        <v>0</v>
      </c>
      <c r="P21" s="91" t="str">
        <f>IF(O21&gt;0,IF(O21&gt;Q21,"Errore n. giorni! MAX 304",IF(NETWORKDAYS.INTL(G21,H21,11,'MENU TENDINA'!H$11:H$22)=O21,"ok","")),"")</f>
        <v/>
      </c>
      <c r="Q21" s="96" t="str">
        <f>IF(O21&gt;0,NETWORKDAYS.INTL(G21,H21,11,'MENU TENDINA'!$H$11:$H$22),"")</f>
        <v/>
      </c>
      <c r="R21" s="60"/>
      <c r="S21" s="71">
        <f t="shared" si="0"/>
        <v>0</v>
      </c>
      <c r="T21" s="72">
        <f t="shared" si="4"/>
        <v>0</v>
      </c>
      <c r="U21" s="72">
        <f t="shared" si="5"/>
        <v>0</v>
      </c>
      <c r="V21" s="72">
        <f t="shared" si="6"/>
        <v>0</v>
      </c>
      <c r="W21" s="72">
        <f t="shared" si="7"/>
        <v>0</v>
      </c>
      <c r="X21" s="72">
        <f t="shared" si="8"/>
        <v>0</v>
      </c>
      <c r="Y21" s="72">
        <f t="shared" si="9"/>
        <v>0</v>
      </c>
      <c r="Z21" s="160">
        <f t="shared" si="10"/>
        <v>0</v>
      </c>
      <c r="AA21" s="74">
        <f t="shared" si="11"/>
        <v>0</v>
      </c>
      <c r="AB21" s="75">
        <f t="shared" si="12"/>
        <v>0</v>
      </c>
      <c r="AC21" s="154">
        <f t="shared" si="13"/>
        <v>0</v>
      </c>
      <c r="AD21" s="155">
        <f t="shared" si="14"/>
        <v>0</v>
      </c>
      <c r="AE21" s="154">
        <f t="shared" si="15"/>
        <v>0</v>
      </c>
      <c r="AF21" s="155">
        <f t="shared" si="16"/>
        <v>0</v>
      </c>
      <c r="AG21" s="154">
        <f t="shared" si="17"/>
        <v>0</v>
      </c>
      <c r="AH21" s="155">
        <f t="shared" si="18"/>
        <v>0</v>
      </c>
      <c r="AI21" s="154">
        <f t="shared" si="19"/>
        <v>0</v>
      </c>
      <c r="AJ21" s="155">
        <f t="shared" si="20"/>
        <v>0</v>
      </c>
      <c r="AK21" s="155">
        <f t="shared" si="21"/>
        <v>0</v>
      </c>
      <c r="AL21" s="155">
        <f t="shared" si="22"/>
        <v>0</v>
      </c>
      <c r="AM21" s="77">
        <f t="shared" si="23"/>
        <v>0</v>
      </c>
      <c r="AN21" s="102">
        <f t="shared" si="1"/>
        <v>0</v>
      </c>
    </row>
    <row r="22" spans="1:40" ht="15.75" x14ac:dyDescent="0.25">
      <c r="A22" s="54"/>
      <c r="B22" s="55"/>
      <c r="C22" s="55"/>
      <c r="D22" s="56"/>
      <c r="E22" s="57"/>
      <c r="F22" s="57"/>
      <c r="G22" s="58"/>
      <c r="H22" s="58"/>
      <c r="I22" s="59"/>
      <c r="J22" s="59"/>
      <c r="K22" s="59"/>
      <c r="L22" s="59"/>
      <c r="M22" s="59"/>
      <c r="N22" s="200">
        <f t="shared" si="2"/>
        <v>0</v>
      </c>
      <c r="O22" s="69">
        <f t="shared" si="3"/>
        <v>0</v>
      </c>
      <c r="P22" s="91" t="str">
        <f>IF(O22&gt;0,IF(O22&gt;Q22,"Errore n. giorni! MAX 304",IF(NETWORKDAYS.INTL(G22,H22,11,'MENU TENDINA'!H$11:H$22)=O22,"ok","")),"")</f>
        <v/>
      </c>
      <c r="Q22" s="96" t="str">
        <f>IF(O22&gt;0,NETWORKDAYS.INTL(G22,H22,11,'MENU TENDINA'!$H$11:$H$22),"")</f>
        <v/>
      </c>
      <c r="R22" s="60"/>
      <c r="S22" s="71">
        <f t="shared" si="0"/>
        <v>0</v>
      </c>
      <c r="T22" s="72">
        <f t="shared" si="4"/>
        <v>0</v>
      </c>
      <c r="U22" s="72">
        <f t="shared" si="5"/>
        <v>0</v>
      </c>
      <c r="V22" s="72">
        <f t="shared" si="6"/>
        <v>0</v>
      </c>
      <c r="W22" s="72">
        <f t="shared" si="7"/>
        <v>0</v>
      </c>
      <c r="X22" s="72">
        <f t="shared" si="8"/>
        <v>0</v>
      </c>
      <c r="Y22" s="72">
        <f t="shared" si="9"/>
        <v>0</v>
      </c>
      <c r="Z22" s="160">
        <f t="shared" si="10"/>
        <v>0</v>
      </c>
      <c r="AA22" s="74">
        <f t="shared" si="11"/>
        <v>0</v>
      </c>
      <c r="AB22" s="75">
        <f t="shared" si="12"/>
        <v>0</v>
      </c>
      <c r="AC22" s="154">
        <f t="shared" si="13"/>
        <v>0</v>
      </c>
      <c r="AD22" s="155">
        <f t="shared" si="14"/>
        <v>0</v>
      </c>
      <c r="AE22" s="154">
        <f t="shared" si="15"/>
        <v>0</v>
      </c>
      <c r="AF22" s="155">
        <f t="shared" si="16"/>
        <v>0</v>
      </c>
      <c r="AG22" s="154">
        <f t="shared" si="17"/>
        <v>0</v>
      </c>
      <c r="AH22" s="155">
        <f t="shared" si="18"/>
        <v>0</v>
      </c>
      <c r="AI22" s="154">
        <f t="shared" si="19"/>
        <v>0</v>
      </c>
      <c r="AJ22" s="155">
        <f t="shared" si="20"/>
        <v>0</v>
      </c>
      <c r="AK22" s="155">
        <f t="shared" si="21"/>
        <v>0</v>
      </c>
      <c r="AL22" s="155">
        <f t="shared" si="22"/>
        <v>0</v>
      </c>
      <c r="AM22" s="77">
        <f t="shared" si="23"/>
        <v>0</v>
      </c>
      <c r="AN22" s="102">
        <f t="shared" si="1"/>
        <v>0</v>
      </c>
    </row>
    <row r="23" spans="1:40" ht="15.75" x14ac:dyDescent="0.25">
      <c r="A23" s="54"/>
      <c r="B23" s="55"/>
      <c r="C23" s="55"/>
      <c r="D23" s="56"/>
      <c r="E23" s="57"/>
      <c r="F23" s="57"/>
      <c r="G23" s="58"/>
      <c r="H23" s="58"/>
      <c r="I23" s="59"/>
      <c r="J23" s="59"/>
      <c r="K23" s="59"/>
      <c r="L23" s="59"/>
      <c r="M23" s="59"/>
      <c r="N23" s="200">
        <f t="shared" si="2"/>
        <v>0</v>
      </c>
      <c r="O23" s="69">
        <f t="shared" si="3"/>
        <v>0</v>
      </c>
      <c r="P23" s="91" t="str">
        <f>IF(O23&gt;0,IF(O23&gt;Q23,"Errore n. giorni! MAX 304",IF(NETWORKDAYS.INTL(G23,H23,11,'MENU TENDINA'!H$11:H$22)=O23,"ok","")),"")</f>
        <v/>
      </c>
      <c r="Q23" s="96" t="str">
        <f>IF(O23&gt;0,NETWORKDAYS.INTL(G23,H23,11,'MENU TENDINA'!$H$11:$H$22),"")</f>
        <v/>
      </c>
      <c r="R23" s="60"/>
      <c r="S23" s="71">
        <f t="shared" si="0"/>
        <v>0</v>
      </c>
      <c r="T23" s="72">
        <f t="shared" si="4"/>
        <v>0</v>
      </c>
      <c r="U23" s="72">
        <f t="shared" si="5"/>
        <v>0</v>
      </c>
      <c r="V23" s="72">
        <f t="shared" si="6"/>
        <v>0</v>
      </c>
      <c r="W23" s="72">
        <f t="shared" si="7"/>
        <v>0</v>
      </c>
      <c r="X23" s="72">
        <f t="shared" si="8"/>
        <v>0</v>
      </c>
      <c r="Y23" s="72">
        <f t="shared" si="9"/>
        <v>0</v>
      </c>
      <c r="Z23" s="160">
        <f t="shared" si="10"/>
        <v>0</v>
      </c>
      <c r="AA23" s="74">
        <f t="shared" si="11"/>
        <v>0</v>
      </c>
      <c r="AB23" s="75">
        <f t="shared" si="12"/>
        <v>0</v>
      </c>
      <c r="AC23" s="154">
        <f t="shared" si="13"/>
        <v>0</v>
      </c>
      <c r="AD23" s="155">
        <f t="shared" si="14"/>
        <v>0</v>
      </c>
      <c r="AE23" s="154">
        <f t="shared" si="15"/>
        <v>0</v>
      </c>
      <c r="AF23" s="155">
        <f t="shared" si="16"/>
        <v>0</v>
      </c>
      <c r="AG23" s="154">
        <f t="shared" si="17"/>
        <v>0</v>
      </c>
      <c r="AH23" s="155">
        <f t="shared" si="18"/>
        <v>0</v>
      </c>
      <c r="AI23" s="154">
        <f t="shared" si="19"/>
        <v>0</v>
      </c>
      <c r="AJ23" s="155">
        <f t="shared" si="20"/>
        <v>0</v>
      </c>
      <c r="AK23" s="155">
        <f t="shared" si="21"/>
        <v>0</v>
      </c>
      <c r="AL23" s="155">
        <f t="shared" si="22"/>
        <v>0</v>
      </c>
      <c r="AM23" s="77">
        <f t="shared" si="23"/>
        <v>0</v>
      </c>
      <c r="AN23" s="102">
        <f t="shared" si="1"/>
        <v>0</v>
      </c>
    </row>
    <row r="24" spans="1:40" ht="15.75" x14ac:dyDescent="0.25">
      <c r="A24" s="54"/>
      <c r="B24" s="55"/>
      <c r="C24" s="55"/>
      <c r="D24" s="56"/>
      <c r="E24" s="57"/>
      <c r="F24" s="57"/>
      <c r="G24" s="58"/>
      <c r="H24" s="58"/>
      <c r="I24" s="59"/>
      <c r="J24" s="59"/>
      <c r="K24" s="59"/>
      <c r="L24" s="59"/>
      <c r="M24" s="59"/>
      <c r="N24" s="200">
        <f t="shared" si="2"/>
        <v>0</v>
      </c>
      <c r="O24" s="69">
        <f t="shared" si="3"/>
        <v>0</v>
      </c>
      <c r="P24" s="91" t="str">
        <f>IF(O24&gt;0,IF(O24&gt;Q24,"Errore n. giorni! MAX 304",IF(NETWORKDAYS.INTL(G24,H24,11,'MENU TENDINA'!H$11:H$22)=O24,"ok","")),"")</f>
        <v/>
      </c>
      <c r="Q24" s="96" t="str">
        <f>IF(O24&gt;0,NETWORKDAYS.INTL(G24,H24,11,'MENU TENDINA'!$H$11:$H$22),"")</f>
        <v/>
      </c>
      <c r="R24" s="60"/>
      <c r="S24" s="71">
        <f t="shared" si="0"/>
        <v>0</v>
      </c>
      <c r="T24" s="72">
        <f t="shared" si="4"/>
        <v>0</v>
      </c>
      <c r="U24" s="72">
        <f t="shared" si="5"/>
        <v>0</v>
      </c>
      <c r="V24" s="72">
        <f t="shared" si="6"/>
        <v>0</v>
      </c>
      <c r="W24" s="72">
        <f t="shared" si="7"/>
        <v>0</v>
      </c>
      <c r="X24" s="72">
        <f t="shared" si="8"/>
        <v>0</v>
      </c>
      <c r="Y24" s="72">
        <f t="shared" si="9"/>
        <v>0</v>
      </c>
      <c r="Z24" s="160">
        <f t="shared" si="10"/>
        <v>0</v>
      </c>
      <c r="AA24" s="74">
        <f t="shared" si="11"/>
        <v>0</v>
      </c>
      <c r="AB24" s="75">
        <f t="shared" si="12"/>
        <v>0</v>
      </c>
      <c r="AC24" s="154">
        <f t="shared" si="13"/>
        <v>0</v>
      </c>
      <c r="AD24" s="155">
        <f t="shared" si="14"/>
        <v>0</v>
      </c>
      <c r="AE24" s="154">
        <f t="shared" si="15"/>
        <v>0</v>
      </c>
      <c r="AF24" s="155">
        <f t="shared" si="16"/>
        <v>0</v>
      </c>
      <c r="AG24" s="154">
        <f t="shared" si="17"/>
        <v>0</v>
      </c>
      <c r="AH24" s="155">
        <f t="shared" si="18"/>
        <v>0</v>
      </c>
      <c r="AI24" s="154">
        <f t="shared" si="19"/>
        <v>0</v>
      </c>
      <c r="AJ24" s="155">
        <f t="shared" si="20"/>
        <v>0</v>
      </c>
      <c r="AK24" s="155">
        <f t="shared" si="21"/>
        <v>0</v>
      </c>
      <c r="AL24" s="155">
        <f t="shared" si="22"/>
        <v>0</v>
      </c>
      <c r="AM24" s="77">
        <f t="shared" si="23"/>
        <v>0</v>
      </c>
      <c r="AN24" s="102">
        <f t="shared" si="1"/>
        <v>0</v>
      </c>
    </row>
    <row r="25" spans="1:40" ht="15.75" x14ac:dyDescent="0.25">
      <c r="A25" s="54"/>
      <c r="B25" s="55"/>
      <c r="C25" s="55"/>
      <c r="D25" s="56"/>
      <c r="E25" s="57"/>
      <c r="F25" s="57"/>
      <c r="G25" s="58"/>
      <c r="H25" s="58"/>
      <c r="I25" s="59"/>
      <c r="J25" s="59"/>
      <c r="K25" s="59"/>
      <c r="L25" s="59"/>
      <c r="M25" s="59"/>
      <c r="N25" s="200">
        <f t="shared" si="2"/>
        <v>0</v>
      </c>
      <c r="O25" s="69">
        <f t="shared" si="3"/>
        <v>0</v>
      </c>
      <c r="P25" s="91" t="str">
        <f>IF(O25&gt;0,IF(O25&gt;Q25,"Errore n. giorni! MAX 304",IF(NETWORKDAYS.INTL(G25,H25,11,'MENU TENDINA'!H$11:H$22)=O25,"ok","")),"")</f>
        <v/>
      </c>
      <c r="Q25" s="96" t="str">
        <f>IF(O25&gt;0,NETWORKDAYS.INTL(G25,H25,11,'MENU TENDINA'!$H$11:$H$22),"")</f>
        <v/>
      </c>
      <c r="R25" s="60"/>
      <c r="S25" s="71">
        <f t="shared" si="0"/>
        <v>0</v>
      </c>
      <c r="T25" s="72">
        <f t="shared" si="4"/>
        <v>0</v>
      </c>
      <c r="U25" s="72">
        <f t="shared" si="5"/>
        <v>0</v>
      </c>
      <c r="V25" s="72">
        <f t="shared" si="6"/>
        <v>0</v>
      </c>
      <c r="W25" s="72">
        <f t="shared" si="7"/>
        <v>0</v>
      </c>
      <c r="X25" s="72">
        <f t="shared" si="8"/>
        <v>0</v>
      </c>
      <c r="Y25" s="72">
        <f t="shared" si="9"/>
        <v>0</v>
      </c>
      <c r="Z25" s="160">
        <f t="shared" si="10"/>
        <v>0</v>
      </c>
      <c r="AA25" s="74">
        <f t="shared" si="11"/>
        <v>0</v>
      </c>
      <c r="AB25" s="75">
        <f t="shared" si="12"/>
        <v>0</v>
      </c>
      <c r="AC25" s="154">
        <f t="shared" si="13"/>
        <v>0</v>
      </c>
      <c r="AD25" s="155">
        <f t="shared" si="14"/>
        <v>0</v>
      </c>
      <c r="AE25" s="154">
        <f t="shared" si="15"/>
        <v>0</v>
      </c>
      <c r="AF25" s="155">
        <f t="shared" si="16"/>
        <v>0</v>
      </c>
      <c r="AG25" s="154">
        <f t="shared" si="17"/>
        <v>0</v>
      </c>
      <c r="AH25" s="155">
        <f t="shared" si="18"/>
        <v>0</v>
      </c>
      <c r="AI25" s="154">
        <f t="shared" si="19"/>
        <v>0</v>
      </c>
      <c r="AJ25" s="155">
        <f t="shared" si="20"/>
        <v>0</v>
      </c>
      <c r="AK25" s="155">
        <f t="shared" si="21"/>
        <v>0</v>
      </c>
      <c r="AL25" s="155">
        <f t="shared" si="22"/>
        <v>0</v>
      </c>
      <c r="AM25" s="77">
        <f t="shared" si="23"/>
        <v>0</v>
      </c>
      <c r="AN25" s="102">
        <f t="shared" si="1"/>
        <v>0</v>
      </c>
    </row>
    <row r="26" spans="1:40" ht="15.75" x14ac:dyDescent="0.25">
      <c r="A26" s="54"/>
      <c r="B26" s="55"/>
      <c r="C26" s="55"/>
      <c r="D26" s="56"/>
      <c r="E26" s="57"/>
      <c r="F26" s="57"/>
      <c r="G26" s="58"/>
      <c r="H26" s="58"/>
      <c r="I26" s="59"/>
      <c r="J26" s="59"/>
      <c r="K26" s="59"/>
      <c r="L26" s="59"/>
      <c r="M26" s="59"/>
      <c r="N26" s="200">
        <f t="shared" si="2"/>
        <v>0</v>
      </c>
      <c r="O26" s="69">
        <f t="shared" si="3"/>
        <v>0</v>
      </c>
      <c r="P26" s="91" t="str">
        <f>IF(O26&gt;0,IF(O26&gt;Q26,"Errore n. giorni! MAX 304",IF(NETWORKDAYS.INTL(G26,H26,11,'MENU TENDINA'!H$11:H$22)=O26,"ok","")),"")</f>
        <v/>
      </c>
      <c r="Q26" s="96" t="str">
        <f>IF(O26&gt;0,NETWORKDAYS.INTL(G26,H26,11,'MENU TENDINA'!$H$11:$H$22),"")</f>
        <v/>
      </c>
      <c r="R26" s="60"/>
      <c r="S26" s="71">
        <f t="shared" si="0"/>
        <v>0</v>
      </c>
      <c r="T26" s="72">
        <f t="shared" si="4"/>
        <v>0</v>
      </c>
      <c r="U26" s="72">
        <f t="shared" si="5"/>
        <v>0</v>
      </c>
      <c r="V26" s="72">
        <f t="shared" si="6"/>
        <v>0</v>
      </c>
      <c r="W26" s="72">
        <f t="shared" si="7"/>
        <v>0</v>
      </c>
      <c r="X26" s="72">
        <f t="shared" si="8"/>
        <v>0</v>
      </c>
      <c r="Y26" s="72">
        <f t="shared" si="9"/>
        <v>0</v>
      </c>
      <c r="Z26" s="160">
        <f t="shared" si="10"/>
        <v>0</v>
      </c>
      <c r="AA26" s="74">
        <f t="shared" si="11"/>
        <v>0</v>
      </c>
      <c r="AB26" s="75">
        <f t="shared" si="12"/>
        <v>0</v>
      </c>
      <c r="AC26" s="154">
        <f t="shared" si="13"/>
        <v>0</v>
      </c>
      <c r="AD26" s="155">
        <f t="shared" si="14"/>
        <v>0</v>
      </c>
      <c r="AE26" s="154">
        <f t="shared" si="15"/>
        <v>0</v>
      </c>
      <c r="AF26" s="155">
        <f t="shared" si="16"/>
        <v>0</v>
      </c>
      <c r="AG26" s="154">
        <f t="shared" si="17"/>
        <v>0</v>
      </c>
      <c r="AH26" s="155">
        <f t="shared" si="18"/>
        <v>0</v>
      </c>
      <c r="AI26" s="154">
        <f t="shared" si="19"/>
        <v>0</v>
      </c>
      <c r="AJ26" s="155">
        <f t="shared" si="20"/>
        <v>0</v>
      </c>
      <c r="AK26" s="155">
        <f t="shared" si="21"/>
        <v>0</v>
      </c>
      <c r="AL26" s="155">
        <f t="shared" si="22"/>
        <v>0</v>
      </c>
      <c r="AM26" s="77">
        <f t="shared" si="23"/>
        <v>0</v>
      </c>
      <c r="AN26" s="102">
        <f t="shared" si="1"/>
        <v>0</v>
      </c>
    </row>
    <row r="27" spans="1:40" ht="15.75" x14ac:dyDescent="0.25">
      <c r="A27" s="54"/>
      <c r="B27" s="55"/>
      <c r="C27" s="55"/>
      <c r="D27" s="56"/>
      <c r="E27" s="57"/>
      <c r="F27" s="57"/>
      <c r="G27" s="58"/>
      <c r="H27" s="58"/>
      <c r="I27" s="59"/>
      <c r="J27" s="59"/>
      <c r="K27" s="59"/>
      <c r="L27" s="59"/>
      <c r="M27" s="59"/>
      <c r="N27" s="200">
        <f t="shared" si="2"/>
        <v>0</v>
      </c>
      <c r="O27" s="69">
        <f t="shared" si="3"/>
        <v>0</v>
      </c>
      <c r="P27" s="91" t="str">
        <f>IF(O27&gt;0,IF(O27&gt;Q27,"Errore n. giorni! MAX 304",IF(NETWORKDAYS.INTL(G27,H27,11,'MENU TENDINA'!H$11:H$22)=O27,"ok","")),"")</f>
        <v/>
      </c>
      <c r="Q27" s="96" t="str">
        <f>IF(O27&gt;0,NETWORKDAYS.INTL(G27,H27,11,'MENU TENDINA'!$H$11:$H$22),"")</f>
        <v/>
      </c>
      <c r="R27" s="60"/>
      <c r="S27" s="71">
        <f t="shared" si="0"/>
        <v>0</v>
      </c>
      <c r="T27" s="72">
        <f t="shared" si="4"/>
        <v>0</v>
      </c>
      <c r="U27" s="72">
        <f t="shared" si="5"/>
        <v>0</v>
      </c>
      <c r="V27" s="72">
        <f t="shared" si="6"/>
        <v>0</v>
      </c>
      <c r="W27" s="72">
        <f t="shared" si="7"/>
        <v>0</v>
      </c>
      <c r="X27" s="72">
        <f t="shared" si="8"/>
        <v>0</v>
      </c>
      <c r="Y27" s="72">
        <f t="shared" si="9"/>
        <v>0</v>
      </c>
      <c r="Z27" s="160">
        <f t="shared" si="10"/>
        <v>0</v>
      </c>
      <c r="AA27" s="74">
        <f t="shared" si="11"/>
        <v>0</v>
      </c>
      <c r="AB27" s="75">
        <f t="shared" si="12"/>
        <v>0</v>
      </c>
      <c r="AC27" s="154">
        <f t="shared" si="13"/>
        <v>0</v>
      </c>
      <c r="AD27" s="155">
        <f t="shared" si="14"/>
        <v>0</v>
      </c>
      <c r="AE27" s="154">
        <f t="shared" si="15"/>
        <v>0</v>
      </c>
      <c r="AF27" s="155">
        <f t="shared" si="16"/>
        <v>0</v>
      </c>
      <c r="AG27" s="154">
        <f t="shared" si="17"/>
        <v>0</v>
      </c>
      <c r="AH27" s="155">
        <f t="shared" si="18"/>
        <v>0</v>
      </c>
      <c r="AI27" s="154">
        <f t="shared" si="19"/>
        <v>0</v>
      </c>
      <c r="AJ27" s="155">
        <f t="shared" si="20"/>
        <v>0</v>
      </c>
      <c r="AK27" s="155">
        <f t="shared" si="21"/>
        <v>0</v>
      </c>
      <c r="AL27" s="155">
        <f t="shared" si="22"/>
        <v>0</v>
      </c>
      <c r="AM27" s="77">
        <f t="shared" si="23"/>
        <v>0</v>
      </c>
      <c r="AN27" s="102">
        <f t="shared" si="1"/>
        <v>0</v>
      </c>
    </row>
    <row r="28" spans="1:40" ht="15.75" x14ac:dyDescent="0.25">
      <c r="A28" s="54"/>
      <c r="B28" s="55"/>
      <c r="C28" s="55"/>
      <c r="D28" s="56"/>
      <c r="E28" s="57"/>
      <c r="F28" s="57"/>
      <c r="G28" s="58"/>
      <c r="H28" s="58"/>
      <c r="I28" s="59"/>
      <c r="J28" s="59"/>
      <c r="K28" s="59"/>
      <c r="L28" s="59"/>
      <c r="M28" s="59"/>
      <c r="N28" s="200">
        <f t="shared" si="2"/>
        <v>0</v>
      </c>
      <c r="O28" s="69">
        <f t="shared" si="3"/>
        <v>0</v>
      </c>
      <c r="P28" s="91" t="str">
        <f>IF(O28&gt;0,IF(O28&gt;Q28,"Errore n. giorni! MAX 304",IF(NETWORKDAYS.INTL(G28,H28,11,'MENU TENDINA'!H$11:H$22)=O28,"ok","")),"")</f>
        <v/>
      </c>
      <c r="Q28" s="96" t="str">
        <f>IF(O28&gt;0,NETWORKDAYS.INTL(G28,H28,11,'MENU TENDINA'!$H$11:$H$22),"")</f>
        <v/>
      </c>
      <c r="R28" s="60"/>
      <c r="S28" s="71">
        <f t="shared" si="0"/>
        <v>0</v>
      </c>
      <c r="T28" s="72">
        <f t="shared" si="4"/>
        <v>0</v>
      </c>
      <c r="U28" s="72">
        <f t="shared" si="5"/>
        <v>0</v>
      </c>
      <c r="V28" s="72">
        <f t="shared" si="6"/>
        <v>0</v>
      </c>
      <c r="W28" s="72">
        <f t="shared" si="7"/>
        <v>0</v>
      </c>
      <c r="X28" s="72">
        <f t="shared" si="8"/>
        <v>0</v>
      </c>
      <c r="Y28" s="72">
        <f t="shared" si="9"/>
        <v>0</v>
      </c>
      <c r="Z28" s="160">
        <f t="shared" si="10"/>
        <v>0</v>
      </c>
      <c r="AA28" s="74">
        <f t="shared" si="11"/>
        <v>0</v>
      </c>
      <c r="AB28" s="75">
        <f t="shared" si="12"/>
        <v>0</v>
      </c>
      <c r="AC28" s="154">
        <f t="shared" si="13"/>
        <v>0</v>
      </c>
      <c r="AD28" s="155">
        <f t="shared" si="14"/>
        <v>0</v>
      </c>
      <c r="AE28" s="154">
        <f t="shared" si="15"/>
        <v>0</v>
      </c>
      <c r="AF28" s="155">
        <f t="shared" si="16"/>
        <v>0</v>
      </c>
      <c r="AG28" s="154">
        <f t="shared" si="17"/>
        <v>0</v>
      </c>
      <c r="AH28" s="155">
        <f t="shared" si="18"/>
        <v>0</v>
      </c>
      <c r="AI28" s="154">
        <f t="shared" si="19"/>
        <v>0</v>
      </c>
      <c r="AJ28" s="155">
        <f t="shared" si="20"/>
        <v>0</v>
      </c>
      <c r="AK28" s="155">
        <f t="shared" si="21"/>
        <v>0</v>
      </c>
      <c r="AL28" s="155">
        <f t="shared" si="22"/>
        <v>0</v>
      </c>
      <c r="AM28" s="77">
        <f t="shared" si="23"/>
        <v>0</v>
      </c>
      <c r="AN28" s="102">
        <f t="shared" si="1"/>
        <v>0</v>
      </c>
    </row>
    <row r="29" spans="1:40" ht="15.75" x14ac:dyDescent="0.25">
      <c r="A29" s="54"/>
      <c r="B29" s="55"/>
      <c r="C29" s="55"/>
      <c r="D29" s="56"/>
      <c r="E29" s="57"/>
      <c r="F29" s="57"/>
      <c r="G29" s="58"/>
      <c r="H29" s="58"/>
      <c r="I29" s="59"/>
      <c r="J29" s="59"/>
      <c r="K29" s="59"/>
      <c r="L29" s="59"/>
      <c r="M29" s="59"/>
      <c r="N29" s="200">
        <f t="shared" si="2"/>
        <v>0</v>
      </c>
      <c r="O29" s="69">
        <f t="shared" si="3"/>
        <v>0</v>
      </c>
      <c r="P29" s="91" t="str">
        <f>IF(O29&gt;0,IF(O29&gt;Q29,"Errore n. giorni! MAX 304",IF(NETWORKDAYS.INTL(G29,H29,11,'MENU TENDINA'!H$11:H$22)=O29,"ok","")),"")</f>
        <v/>
      </c>
      <c r="Q29" s="96" t="str">
        <f>IF(O29&gt;0,NETWORKDAYS.INTL(G29,H29,11,'MENU TENDINA'!$H$11:$H$22),"")</f>
        <v/>
      </c>
      <c r="R29" s="60"/>
      <c r="S29" s="71">
        <f t="shared" si="0"/>
        <v>0</v>
      </c>
      <c r="T29" s="72">
        <f t="shared" si="4"/>
        <v>0</v>
      </c>
      <c r="U29" s="72">
        <f t="shared" si="5"/>
        <v>0</v>
      </c>
      <c r="V29" s="72">
        <f t="shared" si="6"/>
        <v>0</v>
      </c>
      <c r="W29" s="72">
        <f t="shared" si="7"/>
        <v>0</v>
      </c>
      <c r="X29" s="72">
        <f t="shared" si="8"/>
        <v>0</v>
      </c>
      <c r="Y29" s="72">
        <f t="shared" si="9"/>
        <v>0</v>
      </c>
      <c r="Z29" s="160">
        <f t="shared" si="10"/>
        <v>0</v>
      </c>
      <c r="AA29" s="74">
        <f t="shared" si="11"/>
        <v>0</v>
      </c>
      <c r="AB29" s="75">
        <f t="shared" si="12"/>
        <v>0</v>
      </c>
      <c r="AC29" s="154">
        <f t="shared" si="13"/>
        <v>0</v>
      </c>
      <c r="AD29" s="155">
        <f t="shared" si="14"/>
        <v>0</v>
      </c>
      <c r="AE29" s="154">
        <f t="shared" si="15"/>
        <v>0</v>
      </c>
      <c r="AF29" s="155">
        <f t="shared" si="16"/>
        <v>0</v>
      </c>
      <c r="AG29" s="154">
        <f t="shared" si="17"/>
        <v>0</v>
      </c>
      <c r="AH29" s="155">
        <f t="shared" si="18"/>
        <v>0</v>
      </c>
      <c r="AI29" s="154">
        <f t="shared" si="19"/>
        <v>0</v>
      </c>
      <c r="AJ29" s="155">
        <f t="shared" si="20"/>
        <v>0</v>
      </c>
      <c r="AK29" s="155">
        <f t="shared" si="21"/>
        <v>0</v>
      </c>
      <c r="AL29" s="155">
        <f t="shared" si="22"/>
        <v>0</v>
      </c>
      <c r="AM29" s="77">
        <f t="shared" si="23"/>
        <v>0</v>
      </c>
      <c r="AN29" s="102">
        <f t="shared" si="1"/>
        <v>0</v>
      </c>
    </row>
    <row r="30" spans="1:40" ht="15.75" x14ac:dyDescent="0.25">
      <c r="A30" s="54"/>
      <c r="B30" s="55"/>
      <c r="C30" s="55"/>
      <c r="D30" s="56"/>
      <c r="E30" s="57"/>
      <c r="F30" s="57"/>
      <c r="G30" s="58"/>
      <c r="H30" s="58"/>
      <c r="I30" s="59"/>
      <c r="J30" s="59"/>
      <c r="K30" s="59"/>
      <c r="L30" s="59"/>
      <c r="M30" s="59"/>
      <c r="N30" s="200">
        <f t="shared" si="2"/>
        <v>0</v>
      </c>
      <c r="O30" s="69">
        <f t="shared" si="3"/>
        <v>0</v>
      </c>
      <c r="P30" s="91" t="str">
        <f>IF(O30&gt;0,IF(O30&gt;Q30,"Errore n. giorni! MAX 304",IF(NETWORKDAYS.INTL(G30,H30,11,'MENU TENDINA'!H$11:H$22)=O30,"ok","")),"")</f>
        <v/>
      </c>
      <c r="Q30" s="96" t="str">
        <f>IF(O30&gt;0,NETWORKDAYS.INTL(G30,H30,11,'MENU TENDINA'!$H$11:$H$22),"")</f>
        <v/>
      </c>
      <c r="R30" s="60"/>
      <c r="S30" s="71">
        <f t="shared" si="0"/>
        <v>0</v>
      </c>
      <c r="T30" s="72">
        <f t="shared" si="4"/>
        <v>0</v>
      </c>
      <c r="U30" s="72">
        <f t="shared" si="5"/>
        <v>0</v>
      </c>
      <c r="V30" s="72">
        <f t="shared" si="6"/>
        <v>0</v>
      </c>
      <c r="W30" s="72">
        <f t="shared" si="7"/>
        <v>0</v>
      </c>
      <c r="X30" s="72">
        <f t="shared" si="8"/>
        <v>0</v>
      </c>
      <c r="Y30" s="72">
        <f t="shared" si="9"/>
        <v>0</v>
      </c>
      <c r="Z30" s="160">
        <f t="shared" si="10"/>
        <v>0</v>
      </c>
      <c r="AA30" s="74">
        <f t="shared" si="11"/>
        <v>0</v>
      </c>
      <c r="AB30" s="75">
        <f t="shared" si="12"/>
        <v>0</v>
      </c>
      <c r="AC30" s="154">
        <f t="shared" si="13"/>
        <v>0</v>
      </c>
      <c r="AD30" s="155">
        <f t="shared" si="14"/>
        <v>0</v>
      </c>
      <c r="AE30" s="154">
        <f t="shared" si="15"/>
        <v>0</v>
      </c>
      <c r="AF30" s="155">
        <f t="shared" si="16"/>
        <v>0</v>
      </c>
      <c r="AG30" s="154">
        <f t="shared" si="17"/>
        <v>0</v>
      </c>
      <c r="AH30" s="155">
        <f t="shared" si="18"/>
        <v>0</v>
      </c>
      <c r="AI30" s="154">
        <f t="shared" si="19"/>
        <v>0</v>
      </c>
      <c r="AJ30" s="155">
        <f t="shared" si="20"/>
        <v>0</v>
      </c>
      <c r="AK30" s="155">
        <f t="shared" si="21"/>
        <v>0</v>
      </c>
      <c r="AL30" s="155">
        <f t="shared" si="22"/>
        <v>0</v>
      </c>
      <c r="AM30" s="77">
        <f t="shared" si="23"/>
        <v>0</v>
      </c>
      <c r="AN30" s="102">
        <f t="shared" si="1"/>
        <v>0</v>
      </c>
    </row>
    <row r="31" spans="1:40" ht="15.75" x14ac:dyDescent="0.25">
      <c r="A31" s="54"/>
      <c r="B31" s="55"/>
      <c r="C31" s="55"/>
      <c r="D31" s="56"/>
      <c r="E31" s="57"/>
      <c r="F31" s="57"/>
      <c r="G31" s="58"/>
      <c r="H31" s="58"/>
      <c r="I31" s="59"/>
      <c r="J31" s="59"/>
      <c r="K31" s="59"/>
      <c r="L31" s="59"/>
      <c r="M31" s="59"/>
      <c r="N31" s="200">
        <f t="shared" si="2"/>
        <v>0</v>
      </c>
      <c r="O31" s="69">
        <f t="shared" si="3"/>
        <v>0</v>
      </c>
      <c r="P31" s="91" t="str">
        <f>IF(O31&gt;0,IF(O31&gt;Q31,"Errore n. giorni! MAX 304",IF(NETWORKDAYS.INTL(G31,H31,11,'MENU TENDINA'!H$11:H$22)=O31,"ok","")),"")</f>
        <v/>
      </c>
      <c r="Q31" s="96" t="str">
        <f>IF(O31&gt;0,NETWORKDAYS.INTL(G31,H31,11,'MENU TENDINA'!$H$11:$H$22),"")</f>
        <v/>
      </c>
      <c r="R31" s="60"/>
      <c r="S31" s="71">
        <f t="shared" si="0"/>
        <v>0</v>
      </c>
      <c r="T31" s="72">
        <f t="shared" si="4"/>
        <v>0</v>
      </c>
      <c r="U31" s="72">
        <f t="shared" si="5"/>
        <v>0</v>
      </c>
      <c r="V31" s="72">
        <f t="shared" si="6"/>
        <v>0</v>
      </c>
      <c r="W31" s="72">
        <f t="shared" si="7"/>
        <v>0</v>
      </c>
      <c r="X31" s="72">
        <f t="shared" si="8"/>
        <v>0</v>
      </c>
      <c r="Y31" s="72">
        <f t="shared" si="9"/>
        <v>0</v>
      </c>
      <c r="Z31" s="160">
        <f t="shared" si="10"/>
        <v>0</v>
      </c>
      <c r="AA31" s="74">
        <f t="shared" si="11"/>
        <v>0</v>
      </c>
      <c r="AB31" s="75">
        <f t="shared" si="12"/>
        <v>0</v>
      </c>
      <c r="AC31" s="154">
        <f t="shared" si="13"/>
        <v>0</v>
      </c>
      <c r="AD31" s="155">
        <f t="shared" si="14"/>
        <v>0</v>
      </c>
      <c r="AE31" s="154">
        <f t="shared" si="15"/>
        <v>0</v>
      </c>
      <c r="AF31" s="155">
        <f t="shared" si="16"/>
        <v>0</v>
      </c>
      <c r="AG31" s="154">
        <f t="shared" si="17"/>
        <v>0</v>
      </c>
      <c r="AH31" s="155">
        <f t="shared" si="18"/>
        <v>0</v>
      </c>
      <c r="AI31" s="154">
        <f t="shared" si="19"/>
        <v>0</v>
      </c>
      <c r="AJ31" s="155">
        <f t="shared" si="20"/>
        <v>0</v>
      </c>
      <c r="AK31" s="155">
        <f t="shared" si="21"/>
        <v>0</v>
      </c>
      <c r="AL31" s="155">
        <f t="shared" si="22"/>
        <v>0</v>
      </c>
      <c r="AM31" s="77">
        <f t="shared" si="23"/>
        <v>0</v>
      </c>
      <c r="AN31" s="102">
        <f t="shared" si="1"/>
        <v>0</v>
      </c>
    </row>
    <row r="32" spans="1:40" ht="15.75" x14ac:dyDescent="0.25">
      <c r="A32" s="54"/>
      <c r="B32" s="55"/>
      <c r="C32" s="55"/>
      <c r="D32" s="56"/>
      <c r="E32" s="57"/>
      <c r="F32" s="57"/>
      <c r="G32" s="58"/>
      <c r="H32" s="58"/>
      <c r="I32" s="59"/>
      <c r="J32" s="59"/>
      <c r="K32" s="59"/>
      <c r="L32" s="59"/>
      <c r="M32" s="59"/>
      <c r="N32" s="200">
        <f t="shared" si="2"/>
        <v>0</v>
      </c>
      <c r="O32" s="69">
        <f t="shared" si="3"/>
        <v>0</v>
      </c>
      <c r="P32" s="91" t="str">
        <f>IF(O32&gt;0,IF(O32&gt;Q32,"Errore n. giorni! MAX 304",IF(NETWORKDAYS.INTL(G32,H32,11,'MENU TENDINA'!H$11:H$22)=O32,"ok","")),"")</f>
        <v/>
      </c>
      <c r="Q32" s="96" t="str">
        <f>IF(O32&gt;0,NETWORKDAYS.INTL(G32,H32,11,'MENU TENDINA'!$H$11:$H$22),"")</f>
        <v/>
      </c>
      <c r="R32" s="60"/>
      <c r="S32" s="71">
        <f t="shared" si="0"/>
        <v>0</v>
      </c>
      <c r="T32" s="72">
        <f t="shared" si="4"/>
        <v>0</v>
      </c>
      <c r="U32" s="72">
        <f t="shared" si="5"/>
        <v>0</v>
      </c>
      <c r="V32" s="72">
        <f t="shared" si="6"/>
        <v>0</v>
      </c>
      <c r="W32" s="72">
        <f t="shared" si="7"/>
        <v>0</v>
      </c>
      <c r="X32" s="72">
        <f t="shared" si="8"/>
        <v>0</v>
      </c>
      <c r="Y32" s="72">
        <f t="shared" si="9"/>
        <v>0</v>
      </c>
      <c r="Z32" s="160">
        <f t="shared" si="10"/>
        <v>0</v>
      </c>
      <c r="AA32" s="74">
        <f t="shared" si="11"/>
        <v>0</v>
      </c>
      <c r="AB32" s="75">
        <f t="shared" si="12"/>
        <v>0</v>
      </c>
      <c r="AC32" s="154">
        <f t="shared" si="13"/>
        <v>0</v>
      </c>
      <c r="AD32" s="155">
        <f t="shared" si="14"/>
        <v>0</v>
      </c>
      <c r="AE32" s="154">
        <f t="shared" si="15"/>
        <v>0</v>
      </c>
      <c r="AF32" s="155">
        <f t="shared" si="16"/>
        <v>0</v>
      </c>
      <c r="AG32" s="154">
        <f t="shared" si="17"/>
        <v>0</v>
      </c>
      <c r="AH32" s="155">
        <f t="shared" si="18"/>
        <v>0</v>
      </c>
      <c r="AI32" s="154">
        <f t="shared" si="19"/>
        <v>0</v>
      </c>
      <c r="AJ32" s="155">
        <f t="shared" si="20"/>
        <v>0</v>
      </c>
      <c r="AK32" s="155">
        <f t="shared" si="21"/>
        <v>0</v>
      </c>
      <c r="AL32" s="155">
        <f t="shared" si="22"/>
        <v>0</v>
      </c>
      <c r="AM32" s="77">
        <f t="shared" si="23"/>
        <v>0</v>
      </c>
      <c r="AN32" s="102">
        <f t="shared" si="1"/>
        <v>0</v>
      </c>
    </row>
    <row r="33" spans="1:40" ht="15.75" x14ac:dyDescent="0.25">
      <c r="A33" s="54"/>
      <c r="B33" s="55"/>
      <c r="C33" s="55"/>
      <c r="D33" s="56"/>
      <c r="E33" s="57"/>
      <c r="F33" s="57"/>
      <c r="G33" s="58"/>
      <c r="H33" s="58"/>
      <c r="I33" s="59"/>
      <c r="J33" s="59"/>
      <c r="K33" s="59"/>
      <c r="L33" s="59"/>
      <c r="M33" s="59"/>
      <c r="N33" s="200">
        <f t="shared" si="2"/>
        <v>0</v>
      </c>
      <c r="O33" s="69">
        <f t="shared" si="3"/>
        <v>0</v>
      </c>
      <c r="P33" s="91" t="str">
        <f>IF(O33&gt;0,IF(O33&gt;Q33,"Errore n. giorni! MAX 304",IF(NETWORKDAYS.INTL(G33,H33,11,'MENU TENDINA'!H$11:H$22)=O33,"ok","")),"")</f>
        <v/>
      </c>
      <c r="Q33" s="96" t="str">
        <f>IF(O33&gt;0,NETWORKDAYS.INTL(G33,H33,11,'MENU TENDINA'!$H$11:$H$22),"")</f>
        <v/>
      </c>
      <c r="R33" s="60"/>
      <c r="S33" s="71">
        <f t="shared" si="0"/>
        <v>0</v>
      </c>
      <c r="T33" s="72">
        <f t="shared" si="4"/>
        <v>0</v>
      </c>
      <c r="U33" s="72">
        <f t="shared" si="5"/>
        <v>0</v>
      </c>
      <c r="V33" s="72">
        <f t="shared" si="6"/>
        <v>0</v>
      </c>
      <c r="W33" s="72">
        <f t="shared" si="7"/>
        <v>0</v>
      </c>
      <c r="X33" s="72">
        <f t="shared" si="8"/>
        <v>0</v>
      </c>
      <c r="Y33" s="72">
        <f t="shared" si="9"/>
        <v>0</v>
      </c>
      <c r="Z33" s="160">
        <f t="shared" si="10"/>
        <v>0</v>
      </c>
      <c r="AA33" s="74">
        <f t="shared" si="11"/>
        <v>0</v>
      </c>
      <c r="AB33" s="75">
        <f t="shared" si="12"/>
        <v>0</v>
      </c>
      <c r="AC33" s="154">
        <f t="shared" si="13"/>
        <v>0</v>
      </c>
      <c r="AD33" s="155">
        <f t="shared" si="14"/>
        <v>0</v>
      </c>
      <c r="AE33" s="154">
        <f t="shared" si="15"/>
        <v>0</v>
      </c>
      <c r="AF33" s="155">
        <f t="shared" si="16"/>
        <v>0</v>
      </c>
      <c r="AG33" s="154">
        <f t="shared" si="17"/>
        <v>0</v>
      </c>
      <c r="AH33" s="155">
        <f t="shared" si="18"/>
        <v>0</v>
      </c>
      <c r="AI33" s="154">
        <f t="shared" si="19"/>
        <v>0</v>
      </c>
      <c r="AJ33" s="155">
        <f t="shared" si="20"/>
        <v>0</v>
      </c>
      <c r="AK33" s="155">
        <f t="shared" si="21"/>
        <v>0</v>
      </c>
      <c r="AL33" s="155">
        <f t="shared" si="22"/>
        <v>0</v>
      </c>
      <c r="AM33" s="77">
        <f t="shared" si="23"/>
        <v>0</v>
      </c>
      <c r="AN33" s="102">
        <f t="shared" si="1"/>
        <v>0</v>
      </c>
    </row>
    <row r="34" spans="1:40" ht="15.75" x14ac:dyDescent="0.25">
      <c r="A34" s="54"/>
      <c r="B34" s="55"/>
      <c r="C34" s="55"/>
      <c r="D34" s="56"/>
      <c r="E34" s="57"/>
      <c r="F34" s="57"/>
      <c r="G34" s="58"/>
      <c r="H34" s="58"/>
      <c r="I34" s="59"/>
      <c r="J34" s="59"/>
      <c r="K34" s="59"/>
      <c r="L34" s="59"/>
      <c r="M34" s="59"/>
      <c r="N34" s="200">
        <f t="shared" si="2"/>
        <v>0</v>
      </c>
      <c r="O34" s="69">
        <f t="shared" si="3"/>
        <v>0</v>
      </c>
      <c r="P34" s="91" t="str">
        <f>IF(O34&gt;0,IF(O34&gt;Q34,"Errore n. giorni! MAX 304",IF(NETWORKDAYS.INTL(G34,H34,11,'MENU TENDINA'!H$11:H$22)=O34,"ok","")),"")</f>
        <v/>
      </c>
      <c r="Q34" s="96" t="str">
        <f>IF(O34&gt;0,NETWORKDAYS.INTL(G34,H34,11,'MENU TENDINA'!$H$11:$H$22),"")</f>
        <v/>
      </c>
      <c r="R34" s="60"/>
      <c r="S34" s="71">
        <f t="shared" si="0"/>
        <v>0</v>
      </c>
      <c r="T34" s="72">
        <f t="shared" si="4"/>
        <v>0</v>
      </c>
      <c r="U34" s="72">
        <f t="shared" si="5"/>
        <v>0</v>
      </c>
      <c r="V34" s="72">
        <f t="shared" si="6"/>
        <v>0</v>
      </c>
      <c r="W34" s="72">
        <f t="shared" si="7"/>
        <v>0</v>
      </c>
      <c r="X34" s="72">
        <f t="shared" si="8"/>
        <v>0</v>
      </c>
      <c r="Y34" s="72">
        <f t="shared" si="9"/>
        <v>0</v>
      </c>
      <c r="Z34" s="160">
        <f t="shared" si="10"/>
        <v>0</v>
      </c>
      <c r="AA34" s="74">
        <f t="shared" si="11"/>
        <v>0</v>
      </c>
      <c r="AB34" s="75">
        <f t="shared" si="12"/>
        <v>0</v>
      </c>
      <c r="AC34" s="154">
        <f t="shared" si="13"/>
        <v>0</v>
      </c>
      <c r="AD34" s="155">
        <f t="shared" si="14"/>
        <v>0</v>
      </c>
      <c r="AE34" s="154">
        <f t="shared" si="15"/>
        <v>0</v>
      </c>
      <c r="AF34" s="155">
        <f t="shared" si="16"/>
        <v>0</v>
      </c>
      <c r="AG34" s="154">
        <f t="shared" si="17"/>
        <v>0</v>
      </c>
      <c r="AH34" s="155">
        <f t="shared" si="18"/>
        <v>0</v>
      </c>
      <c r="AI34" s="154">
        <f t="shared" si="19"/>
        <v>0</v>
      </c>
      <c r="AJ34" s="155">
        <f t="shared" si="20"/>
        <v>0</v>
      </c>
      <c r="AK34" s="155">
        <f t="shared" si="21"/>
        <v>0</v>
      </c>
      <c r="AL34" s="155">
        <f t="shared" si="22"/>
        <v>0</v>
      </c>
      <c r="AM34" s="77">
        <f t="shared" si="23"/>
        <v>0</v>
      </c>
      <c r="AN34" s="102">
        <f t="shared" si="1"/>
        <v>0</v>
      </c>
    </row>
    <row r="35" spans="1:40" ht="15.75" x14ac:dyDescent="0.25">
      <c r="A35" s="54"/>
      <c r="B35" s="55"/>
      <c r="C35" s="55"/>
      <c r="D35" s="56"/>
      <c r="E35" s="57"/>
      <c r="F35" s="57"/>
      <c r="G35" s="58"/>
      <c r="H35" s="58"/>
      <c r="I35" s="59"/>
      <c r="J35" s="59"/>
      <c r="K35" s="59"/>
      <c r="L35" s="59"/>
      <c r="M35" s="59"/>
      <c r="N35" s="200">
        <f t="shared" si="2"/>
        <v>0</v>
      </c>
      <c r="O35" s="69">
        <f t="shared" si="3"/>
        <v>0</v>
      </c>
      <c r="P35" s="91" t="str">
        <f>IF(O35&gt;0,IF(O35&gt;Q35,"Errore n. giorni! MAX 304",IF(NETWORKDAYS.INTL(G35,H35,11,'MENU TENDINA'!H$11:H$22)=O35,"ok","")),"")</f>
        <v/>
      </c>
      <c r="Q35" s="96" t="str">
        <f>IF(O35&gt;0,NETWORKDAYS.INTL(G35,H35,11,'MENU TENDINA'!$H$11:$H$22),"")</f>
        <v/>
      </c>
      <c r="R35" s="60"/>
      <c r="S35" s="71">
        <f t="shared" si="0"/>
        <v>0</v>
      </c>
      <c r="T35" s="72">
        <f t="shared" si="4"/>
        <v>0</v>
      </c>
      <c r="U35" s="72">
        <f t="shared" si="5"/>
        <v>0</v>
      </c>
      <c r="V35" s="72">
        <f t="shared" si="6"/>
        <v>0</v>
      </c>
      <c r="W35" s="72">
        <f t="shared" si="7"/>
        <v>0</v>
      </c>
      <c r="X35" s="72">
        <f t="shared" si="8"/>
        <v>0</v>
      </c>
      <c r="Y35" s="72">
        <f t="shared" si="9"/>
        <v>0</v>
      </c>
      <c r="Z35" s="160">
        <f t="shared" si="10"/>
        <v>0</v>
      </c>
      <c r="AA35" s="74">
        <f t="shared" si="11"/>
        <v>0</v>
      </c>
      <c r="AB35" s="75">
        <f t="shared" si="12"/>
        <v>0</v>
      </c>
      <c r="AC35" s="154">
        <f t="shared" si="13"/>
        <v>0</v>
      </c>
      <c r="AD35" s="155">
        <f t="shared" si="14"/>
        <v>0</v>
      </c>
      <c r="AE35" s="154">
        <f t="shared" si="15"/>
        <v>0</v>
      </c>
      <c r="AF35" s="155">
        <f t="shared" si="16"/>
        <v>0</v>
      </c>
      <c r="AG35" s="154">
        <f t="shared" si="17"/>
        <v>0</v>
      </c>
      <c r="AH35" s="155">
        <f t="shared" si="18"/>
        <v>0</v>
      </c>
      <c r="AI35" s="154">
        <f t="shared" si="19"/>
        <v>0</v>
      </c>
      <c r="AJ35" s="155">
        <f t="shared" si="20"/>
        <v>0</v>
      </c>
      <c r="AK35" s="155">
        <f t="shared" si="21"/>
        <v>0</v>
      </c>
      <c r="AL35" s="155">
        <f t="shared" si="22"/>
        <v>0</v>
      </c>
      <c r="AM35" s="77">
        <f t="shared" si="23"/>
        <v>0</v>
      </c>
      <c r="AN35" s="102">
        <f t="shared" si="1"/>
        <v>0</v>
      </c>
    </row>
    <row r="36" spans="1:40" ht="15.75" x14ac:dyDescent="0.25">
      <c r="A36" s="54"/>
      <c r="B36" s="55"/>
      <c r="C36" s="55"/>
      <c r="D36" s="56"/>
      <c r="E36" s="57"/>
      <c r="F36" s="57"/>
      <c r="G36" s="58"/>
      <c r="H36" s="58"/>
      <c r="I36" s="59"/>
      <c r="J36" s="59"/>
      <c r="K36" s="59"/>
      <c r="L36" s="59"/>
      <c r="M36" s="59"/>
      <c r="N36" s="200">
        <f t="shared" si="2"/>
        <v>0</v>
      </c>
      <c r="O36" s="69">
        <f t="shared" si="3"/>
        <v>0</v>
      </c>
      <c r="P36" s="91" t="str">
        <f>IF(O36&gt;0,IF(O36&gt;Q36,"Errore n. giorni! MAX 304",IF(NETWORKDAYS.INTL(G36,H36,11,'MENU TENDINA'!H$11:H$22)=O36,"ok","")),"")</f>
        <v/>
      </c>
      <c r="Q36" s="96" t="str">
        <f>IF(O36&gt;0,NETWORKDAYS.INTL(G36,H36,11,'MENU TENDINA'!$H$11:$H$22),"")</f>
        <v/>
      </c>
      <c r="R36" s="60"/>
      <c r="S36" s="71">
        <f t="shared" si="0"/>
        <v>0</v>
      </c>
      <c r="T36" s="72">
        <f t="shared" si="4"/>
        <v>0</v>
      </c>
      <c r="U36" s="72">
        <f t="shared" si="5"/>
        <v>0</v>
      </c>
      <c r="V36" s="72">
        <f t="shared" si="6"/>
        <v>0</v>
      </c>
      <c r="W36" s="72">
        <f t="shared" si="7"/>
        <v>0</v>
      </c>
      <c r="X36" s="72">
        <f t="shared" si="8"/>
        <v>0</v>
      </c>
      <c r="Y36" s="72">
        <f t="shared" si="9"/>
        <v>0</v>
      </c>
      <c r="Z36" s="160">
        <f t="shared" si="10"/>
        <v>0</v>
      </c>
      <c r="AA36" s="74">
        <f t="shared" si="11"/>
        <v>0</v>
      </c>
      <c r="AB36" s="75">
        <f t="shared" si="12"/>
        <v>0</v>
      </c>
      <c r="AC36" s="154">
        <f t="shared" si="13"/>
        <v>0</v>
      </c>
      <c r="AD36" s="155">
        <f t="shared" si="14"/>
        <v>0</v>
      </c>
      <c r="AE36" s="154">
        <f t="shared" si="15"/>
        <v>0</v>
      </c>
      <c r="AF36" s="155">
        <f t="shared" si="16"/>
        <v>0</v>
      </c>
      <c r="AG36" s="154">
        <f t="shared" si="17"/>
        <v>0</v>
      </c>
      <c r="AH36" s="155">
        <f t="shared" si="18"/>
        <v>0</v>
      </c>
      <c r="AI36" s="154">
        <f t="shared" si="19"/>
        <v>0</v>
      </c>
      <c r="AJ36" s="155">
        <f t="shared" si="20"/>
        <v>0</v>
      </c>
      <c r="AK36" s="155">
        <f t="shared" si="21"/>
        <v>0</v>
      </c>
      <c r="AL36" s="155">
        <f t="shared" si="22"/>
        <v>0</v>
      </c>
      <c r="AM36" s="77">
        <f t="shared" si="23"/>
        <v>0</v>
      </c>
      <c r="AN36" s="102">
        <f t="shared" si="1"/>
        <v>0</v>
      </c>
    </row>
    <row r="37" spans="1:40" ht="15.75" x14ac:dyDescent="0.25">
      <c r="A37" s="54"/>
      <c r="B37" s="55"/>
      <c r="C37" s="55"/>
      <c r="D37" s="56"/>
      <c r="E37" s="57"/>
      <c r="F37" s="57"/>
      <c r="G37" s="58"/>
      <c r="H37" s="58"/>
      <c r="I37" s="59"/>
      <c r="J37" s="59"/>
      <c r="K37" s="59"/>
      <c r="L37" s="59"/>
      <c r="M37" s="59"/>
      <c r="N37" s="200">
        <f t="shared" si="2"/>
        <v>0</v>
      </c>
      <c r="O37" s="69">
        <f t="shared" si="3"/>
        <v>0</v>
      </c>
      <c r="P37" s="91" t="str">
        <f>IF(O37&gt;0,IF(O37&gt;Q37,"Errore n. giorni! MAX 304",IF(NETWORKDAYS.INTL(G37,H37,11,'MENU TENDINA'!H$11:H$22)=O37,"ok","")),"")</f>
        <v/>
      </c>
      <c r="Q37" s="96" t="str">
        <f>IF(O37&gt;0,NETWORKDAYS.INTL(G37,H37,11,'MENU TENDINA'!$H$11:$H$22),"")</f>
        <v/>
      </c>
      <c r="R37" s="60"/>
      <c r="S37" s="71">
        <f t="shared" si="0"/>
        <v>0</v>
      </c>
      <c r="T37" s="72">
        <f t="shared" si="4"/>
        <v>0</v>
      </c>
      <c r="U37" s="72">
        <f t="shared" si="5"/>
        <v>0</v>
      </c>
      <c r="V37" s="72">
        <f t="shared" si="6"/>
        <v>0</v>
      </c>
      <c r="W37" s="72">
        <f t="shared" si="7"/>
        <v>0</v>
      </c>
      <c r="X37" s="72">
        <f t="shared" si="8"/>
        <v>0</v>
      </c>
      <c r="Y37" s="72">
        <f t="shared" si="9"/>
        <v>0</v>
      </c>
      <c r="Z37" s="160">
        <f t="shared" si="10"/>
        <v>0</v>
      </c>
      <c r="AA37" s="74">
        <f t="shared" si="11"/>
        <v>0</v>
      </c>
      <c r="AB37" s="75">
        <f t="shared" si="12"/>
        <v>0</v>
      </c>
      <c r="AC37" s="154">
        <f t="shared" si="13"/>
        <v>0</v>
      </c>
      <c r="AD37" s="155">
        <f t="shared" si="14"/>
        <v>0</v>
      </c>
      <c r="AE37" s="154">
        <f t="shared" si="15"/>
        <v>0</v>
      </c>
      <c r="AF37" s="155">
        <f t="shared" si="16"/>
        <v>0</v>
      </c>
      <c r="AG37" s="154">
        <f t="shared" si="17"/>
        <v>0</v>
      </c>
      <c r="AH37" s="155">
        <f t="shared" si="18"/>
        <v>0</v>
      </c>
      <c r="AI37" s="154">
        <f t="shared" si="19"/>
        <v>0</v>
      </c>
      <c r="AJ37" s="155">
        <f t="shared" si="20"/>
        <v>0</v>
      </c>
      <c r="AK37" s="155">
        <f t="shared" si="21"/>
        <v>0</v>
      </c>
      <c r="AL37" s="155">
        <f t="shared" si="22"/>
        <v>0</v>
      </c>
      <c r="AM37" s="77">
        <f t="shared" si="23"/>
        <v>0</v>
      </c>
      <c r="AN37" s="102">
        <f t="shared" si="1"/>
        <v>0</v>
      </c>
    </row>
    <row r="38" spans="1:40" ht="15.75" x14ac:dyDescent="0.25">
      <c r="A38" s="54"/>
      <c r="B38" s="55"/>
      <c r="C38" s="55"/>
      <c r="D38" s="56"/>
      <c r="E38" s="57"/>
      <c r="F38" s="57"/>
      <c r="G38" s="58"/>
      <c r="H38" s="58"/>
      <c r="I38" s="59"/>
      <c r="J38" s="59"/>
      <c r="K38" s="59"/>
      <c r="L38" s="59"/>
      <c r="M38" s="59"/>
      <c r="N38" s="200">
        <f t="shared" si="2"/>
        <v>0</v>
      </c>
      <c r="O38" s="69">
        <f t="shared" si="3"/>
        <v>0</v>
      </c>
      <c r="P38" s="91" t="str">
        <f>IF(O38&gt;0,IF(O38&gt;Q38,"Errore n. giorni! MAX 304",IF(NETWORKDAYS.INTL(G38,H38,11,'MENU TENDINA'!H$11:H$22)=O38,"ok","")),"")</f>
        <v/>
      </c>
      <c r="Q38" s="96" t="str">
        <f>IF(O38&gt;0,NETWORKDAYS.INTL(G38,H38,11,'MENU TENDINA'!$H$11:$H$22),"")</f>
        <v/>
      </c>
      <c r="R38" s="60"/>
      <c r="S38" s="71">
        <f t="shared" si="0"/>
        <v>0</v>
      </c>
      <c r="T38" s="72">
        <f t="shared" si="4"/>
        <v>0</v>
      </c>
      <c r="U38" s="72">
        <f t="shared" si="5"/>
        <v>0</v>
      </c>
      <c r="V38" s="72">
        <f t="shared" si="6"/>
        <v>0</v>
      </c>
      <c r="W38" s="72">
        <f t="shared" si="7"/>
        <v>0</v>
      </c>
      <c r="X38" s="72">
        <f t="shared" si="8"/>
        <v>0</v>
      </c>
      <c r="Y38" s="72">
        <f t="shared" si="9"/>
        <v>0</v>
      </c>
      <c r="Z38" s="160">
        <f t="shared" si="10"/>
        <v>0</v>
      </c>
      <c r="AA38" s="74">
        <f t="shared" si="11"/>
        <v>0</v>
      </c>
      <c r="AB38" s="75">
        <f t="shared" si="12"/>
        <v>0</v>
      </c>
      <c r="AC38" s="154">
        <f t="shared" si="13"/>
        <v>0</v>
      </c>
      <c r="AD38" s="155">
        <f t="shared" si="14"/>
        <v>0</v>
      </c>
      <c r="AE38" s="154">
        <f t="shared" si="15"/>
        <v>0</v>
      </c>
      <c r="AF38" s="155">
        <f t="shared" si="16"/>
        <v>0</v>
      </c>
      <c r="AG38" s="154">
        <f t="shared" si="17"/>
        <v>0</v>
      </c>
      <c r="AH38" s="155">
        <f t="shared" si="18"/>
        <v>0</v>
      </c>
      <c r="AI38" s="154">
        <f t="shared" si="19"/>
        <v>0</v>
      </c>
      <c r="AJ38" s="155">
        <f t="shared" si="20"/>
        <v>0</v>
      </c>
      <c r="AK38" s="155">
        <f t="shared" si="21"/>
        <v>0</v>
      </c>
      <c r="AL38" s="155">
        <f t="shared" si="22"/>
        <v>0</v>
      </c>
      <c r="AM38" s="77">
        <f t="shared" si="23"/>
        <v>0</v>
      </c>
      <c r="AN38" s="102">
        <f t="shared" si="1"/>
        <v>0</v>
      </c>
    </row>
    <row r="39" spans="1:40" ht="15.75" x14ac:dyDescent="0.25">
      <c r="A39" s="54"/>
      <c r="B39" s="55"/>
      <c r="C39" s="55"/>
      <c r="D39" s="56"/>
      <c r="E39" s="57"/>
      <c r="F39" s="57"/>
      <c r="G39" s="58"/>
      <c r="H39" s="58"/>
      <c r="I39" s="59"/>
      <c r="J39" s="59"/>
      <c r="K39" s="59"/>
      <c r="L39" s="59"/>
      <c r="M39" s="59"/>
      <c r="N39" s="200">
        <f t="shared" si="2"/>
        <v>0</v>
      </c>
      <c r="O39" s="69">
        <f t="shared" si="3"/>
        <v>0</v>
      </c>
      <c r="P39" s="91" t="str">
        <f>IF(O39&gt;0,IF(O39&gt;Q39,"Errore n. giorni! MAX 304",IF(NETWORKDAYS.INTL(G39,H39,11,'MENU TENDINA'!H$11:H$22)=O39,"ok","")),"")</f>
        <v/>
      </c>
      <c r="Q39" s="96" t="str">
        <f>IF(O39&gt;0,NETWORKDAYS.INTL(G39,H39,11,'MENU TENDINA'!$H$11:$H$22),"")</f>
        <v/>
      </c>
      <c r="R39" s="60"/>
      <c r="S39" s="71">
        <f t="shared" si="0"/>
        <v>0</v>
      </c>
      <c r="T39" s="72">
        <f t="shared" si="4"/>
        <v>0</v>
      </c>
      <c r="U39" s="72">
        <f t="shared" si="5"/>
        <v>0</v>
      </c>
      <c r="V39" s="72">
        <f t="shared" si="6"/>
        <v>0</v>
      </c>
      <c r="W39" s="72">
        <f t="shared" si="7"/>
        <v>0</v>
      </c>
      <c r="X39" s="72">
        <f t="shared" si="8"/>
        <v>0</v>
      </c>
      <c r="Y39" s="72">
        <f t="shared" si="9"/>
        <v>0</v>
      </c>
      <c r="Z39" s="160">
        <f t="shared" si="10"/>
        <v>0</v>
      </c>
      <c r="AA39" s="74">
        <f t="shared" si="11"/>
        <v>0</v>
      </c>
      <c r="AB39" s="75">
        <f t="shared" si="12"/>
        <v>0</v>
      </c>
      <c r="AC39" s="154">
        <f t="shared" si="13"/>
        <v>0</v>
      </c>
      <c r="AD39" s="155">
        <f t="shared" si="14"/>
        <v>0</v>
      </c>
      <c r="AE39" s="154">
        <f t="shared" si="15"/>
        <v>0</v>
      </c>
      <c r="AF39" s="155">
        <f t="shared" si="16"/>
        <v>0</v>
      </c>
      <c r="AG39" s="154">
        <f t="shared" si="17"/>
        <v>0</v>
      </c>
      <c r="AH39" s="155">
        <f t="shared" si="18"/>
        <v>0</v>
      </c>
      <c r="AI39" s="154">
        <f t="shared" si="19"/>
        <v>0</v>
      </c>
      <c r="AJ39" s="155">
        <f t="shared" si="20"/>
        <v>0</v>
      </c>
      <c r="AK39" s="155">
        <f t="shared" si="21"/>
        <v>0</v>
      </c>
      <c r="AL39" s="155">
        <f t="shared" si="22"/>
        <v>0</v>
      </c>
      <c r="AM39" s="77">
        <f t="shared" si="23"/>
        <v>0</v>
      </c>
      <c r="AN39" s="102">
        <f t="shared" ref="AN39:AN70" si="24">IF(O39&gt;0,IF(R39="","inserire Isee in colonna R",ROUND((AD39*I39)+(AF39*J39)+(AH39*K39)+(AJ39*L39)+(AK39*M39),2)),0)</f>
        <v>0</v>
      </c>
    </row>
    <row r="40" spans="1:40" ht="15.75" x14ac:dyDescent="0.25">
      <c r="A40" s="54"/>
      <c r="B40" s="55"/>
      <c r="C40" s="55"/>
      <c r="D40" s="56"/>
      <c r="E40" s="57"/>
      <c r="F40" s="57"/>
      <c r="G40" s="58"/>
      <c r="H40" s="58"/>
      <c r="I40" s="59"/>
      <c r="J40" s="59"/>
      <c r="K40" s="59"/>
      <c r="L40" s="59"/>
      <c r="M40" s="59"/>
      <c r="N40" s="200">
        <f t="shared" si="2"/>
        <v>0</v>
      </c>
      <c r="O40" s="69">
        <f t="shared" si="3"/>
        <v>0</v>
      </c>
      <c r="P40" s="91" t="str">
        <f>IF(O40&gt;0,IF(O40&gt;Q40,"Errore n. giorni! MAX 304",IF(NETWORKDAYS.INTL(G40,H40,11,'MENU TENDINA'!H$11:H$22)=O40,"ok","")),"")</f>
        <v/>
      </c>
      <c r="Q40" s="96" t="str">
        <f>IF(O40&gt;0,NETWORKDAYS.INTL(G40,H40,11,'MENU TENDINA'!$H$11:$H$22),"")</f>
        <v/>
      </c>
      <c r="R40" s="60"/>
      <c r="S40" s="71">
        <f t="shared" si="0"/>
        <v>0</v>
      </c>
      <c r="T40" s="72">
        <f t="shared" si="4"/>
        <v>0</v>
      </c>
      <c r="U40" s="72">
        <f t="shared" si="5"/>
        <v>0</v>
      </c>
      <c r="V40" s="72">
        <f t="shared" si="6"/>
        <v>0</v>
      </c>
      <c r="W40" s="72">
        <f t="shared" si="7"/>
        <v>0</v>
      </c>
      <c r="X40" s="72">
        <f t="shared" si="8"/>
        <v>0</v>
      </c>
      <c r="Y40" s="72">
        <f t="shared" si="9"/>
        <v>0</v>
      </c>
      <c r="Z40" s="160">
        <f t="shared" si="10"/>
        <v>0</v>
      </c>
      <c r="AA40" s="74">
        <f t="shared" si="11"/>
        <v>0</v>
      </c>
      <c r="AB40" s="75">
        <f t="shared" si="12"/>
        <v>0</v>
      </c>
      <c r="AC40" s="154">
        <f t="shared" si="13"/>
        <v>0</v>
      </c>
      <c r="AD40" s="155">
        <f t="shared" si="14"/>
        <v>0</v>
      </c>
      <c r="AE40" s="154">
        <f t="shared" si="15"/>
        <v>0</v>
      </c>
      <c r="AF40" s="155">
        <f t="shared" si="16"/>
        <v>0</v>
      </c>
      <c r="AG40" s="154">
        <f t="shared" si="17"/>
        <v>0</v>
      </c>
      <c r="AH40" s="155">
        <f t="shared" si="18"/>
        <v>0</v>
      </c>
      <c r="AI40" s="154">
        <f t="shared" si="19"/>
        <v>0</v>
      </c>
      <c r="AJ40" s="155">
        <f t="shared" si="20"/>
        <v>0</v>
      </c>
      <c r="AK40" s="155">
        <f t="shared" si="21"/>
        <v>0</v>
      </c>
      <c r="AL40" s="155">
        <f t="shared" si="22"/>
        <v>0</v>
      </c>
      <c r="AM40" s="77">
        <f t="shared" si="23"/>
        <v>0</v>
      </c>
      <c r="AN40" s="102">
        <f t="shared" si="24"/>
        <v>0</v>
      </c>
    </row>
    <row r="41" spans="1:40" ht="15.75" x14ac:dyDescent="0.25">
      <c r="A41" s="54"/>
      <c r="B41" s="55"/>
      <c r="C41" s="55"/>
      <c r="D41" s="56"/>
      <c r="E41" s="57"/>
      <c r="F41" s="57"/>
      <c r="G41" s="58"/>
      <c r="H41" s="58"/>
      <c r="I41" s="59"/>
      <c r="J41" s="59"/>
      <c r="K41" s="59"/>
      <c r="L41" s="59"/>
      <c r="M41" s="59"/>
      <c r="N41" s="200">
        <f t="shared" si="2"/>
        <v>0</v>
      </c>
      <c r="O41" s="69">
        <f t="shared" si="3"/>
        <v>0</v>
      </c>
      <c r="P41" s="91" t="str">
        <f>IF(O41&gt;0,IF(O41&gt;Q41,"Errore n. giorni! MAX 304",IF(NETWORKDAYS.INTL(G41,H41,11,'MENU TENDINA'!H$11:H$22)=O41,"ok","")),"")</f>
        <v/>
      </c>
      <c r="Q41" s="96" t="str">
        <f>IF(O41&gt;0,NETWORKDAYS.INTL(G41,H41,11,'MENU TENDINA'!$H$11:$H$22),"")</f>
        <v/>
      </c>
      <c r="R41" s="60"/>
      <c r="S41" s="71">
        <f t="shared" si="0"/>
        <v>0</v>
      </c>
      <c r="T41" s="72">
        <f t="shared" si="4"/>
        <v>0</v>
      </c>
      <c r="U41" s="72">
        <f t="shared" si="5"/>
        <v>0</v>
      </c>
      <c r="V41" s="72">
        <f t="shared" si="6"/>
        <v>0</v>
      </c>
      <c r="W41" s="72">
        <f t="shared" si="7"/>
        <v>0</v>
      </c>
      <c r="X41" s="72">
        <f t="shared" si="8"/>
        <v>0</v>
      </c>
      <c r="Y41" s="72">
        <f t="shared" si="9"/>
        <v>0</v>
      </c>
      <c r="Z41" s="160">
        <f t="shared" si="10"/>
        <v>0</v>
      </c>
      <c r="AA41" s="74">
        <f t="shared" si="11"/>
        <v>0</v>
      </c>
      <c r="AB41" s="75">
        <f t="shared" si="12"/>
        <v>0</v>
      </c>
      <c r="AC41" s="154">
        <f t="shared" si="13"/>
        <v>0</v>
      </c>
      <c r="AD41" s="155">
        <f t="shared" si="14"/>
        <v>0</v>
      </c>
      <c r="AE41" s="154">
        <f t="shared" si="15"/>
        <v>0</v>
      </c>
      <c r="AF41" s="155">
        <f t="shared" si="16"/>
        <v>0</v>
      </c>
      <c r="AG41" s="154">
        <f t="shared" si="17"/>
        <v>0</v>
      </c>
      <c r="AH41" s="155">
        <f t="shared" si="18"/>
        <v>0</v>
      </c>
      <c r="AI41" s="154">
        <f t="shared" si="19"/>
        <v>0</v>
      </c>
      <c r="AJ41" s="155">
        <f t="shared" si="20"/>
        <v>0</v>
      </c>
      <c r="AK41" s="155">
        <f t="shared" si="21"/>
        <v>0</v>
      </c>
      <c r="AL41" s="155">
        <f t="shared" si="22"/>
        <v>0</v>
      </c>
      <c r="AM41" s="77">
        <f t="shared" si="23"/>
        <v>0</v>
      </c>
      <c r="AN41" s="102">
        <f t="shared" si="24"/>
        <v>0</v>
      </c>
    </row>
    <row r="42" spans="1:40" ht="15.75" x14ac:dyDescent="0.25">
      <c r="A42" s="54"/>
      <c r="B42" s="55"/>
      <c r="C42" s="55"/>
      <c r="D42" s="56"/>
      <c r="E42" s="57"/>
      <c r="F42" s="57"/>
      <c r="G42" s="58"/>
      <c r="H42" s="58"/>
      <c r="I42" s="59"/>
      <c r="J42" s="59"/>
      <c r="K42" s="59"/>
      <c r="L42" s="59"/>
      <c r="M42" s="59"/>
      <c r="N42" s="200">
        <f t="shared" si="2"/>
        <v>0</v>
      </c>
      <c r="O42" s="69">
        <f t="shared" si="3"/>
        <v>0</v>
      </c>
      <c r="P42" s="91" t="str">
        <f>IF(O42&gt;0,IF(O42&gt;Q42,"Errore n. giorni! MAX 304",IF(NETWORKDAYS.INTL(G42,H42,11,'MENU TENDINA'!H$11:H$22)=O42,"ok","")),"")</f>
        <v/>
      </c>
      <c r="Q42" s="96" t="str">
        <f>IF(O42&gt;0,NETWORKDAYS.INTL(G42,H42,11,'MENU TENDINA'!$H$11:$H$22),"")</f>
        <v/>
      </c>
      <c r="R42" s="60"/>
      <c r="S42" s="71">
        <f t="shared" si="0"/>
        <v>0</v>
      </c>
      <c r="T42" s="72">
        <f t="shared" si="4"/>
        <v>0</v>
      </c>
      <c r="U42" s="72">
        <f t="shared" si="5"/>
        <v>0</v>
      </c>
      <c r="V42" s="72">
        <f t="shared" si="6"/>
        <v>0</v>
      </c>
      <c r="W42" s="72">
        <f t="shared" si="7"/>
        <v>0</v>
      </c>
      <c r="X42" s="72">
        <f t="shared" si="8"/>
        <v>0</v>
      </c>
      <c r="Y42" s="72">
        <f t="shared" si="9"/>
        <v>0</v>
      </c>
      <c r="Z42" s="160">
        <f t="shared" si="10"/>
        <v>0</v>
      </c>
      <c r="AA42" s="74">
        <f t="shared" si="11"/>
        <v>0</v>
      </c>
      <c r="AB42" s="75">
        <f t="shared" si="12"/>
        <v>0</v>
      </c>
      <c r="AC42" s="154">
        <f t="shared" si="13"/>
        <v>0</v>
      </c>
      <c r="AD42" s="155">
        <f t="shared" si="14"/>
        <v>0</v>
      </c>
      <c r="AE42" s="154">
        <f t="shared" si="15"/>
        <v>0</v>
      </c>
      <c r="AF42" s="155">
        <f t="shared" si="16"/>
        <v>0</v>
      </c>
      <c r="AG42" s="154">
        <f t="shared" si="17"/>
        <v>0</v>
      </c>
      <c r="AH42" s="155">
        <f t="shared" si="18"/>
        <v>0</v>
      </c>
      <c r="AI42" s="154">
        <f t="shared" si="19"/>
        <v>0</v>
      </c>
      <c r="AJ42" s="155">
        <f t="shared" si="20"/>
        <v>0</v>
      </c>
      <c r="AK42" s="155">
        <f t="shared" si="21"/>
        <v>0</v>
      </c>
      <c r="AL42" s="155">
        <f t="shared" si="22"/>
        <v>0</v>
      </c>
      <c r="AM42" s="77">
        <f t="shared" si="23"/>
        <v>0</v>
      </c>
      <c r="AN42" s="102">
        <f t="shared" si="24"/>
        <v>0</v>
      </c>
    </row>
    <row r="43" spans="1:40" ht="15.75" x14ac:dyDescent="0.25">
      <c r="A43" s="54"/>
      <c r="B43" s="55"/>
      <c r="C43" s="55"/>
      <c r="D43" s="56"/>
      <c r="E43" s="57"/>
      <c r="F43" s="57"/>
      <c r="G43" s="58"/>
      <c r="H43" s="58"/>
      <c r="I43" s="59"/>
      <c r="J43" s="59"/>
      <c r="K43" s="59"/>
      <c r="L43" s="59"/>
      <c r="M43" s="59"/>
      <c r="N43" s="200">
        <f t="shared" si="2"/>
        <v>0</v>
      </c>
      <c r="O43" s="69">
        <f t="shared" si="3"/>
        <v>0</v>
      </c>
      <c r="P43" s="91" t="str">
        <f>IF(O43&gt;0,IF(O43&gt;Q43,"Errore n. giorni! MAX 304",IF(NETWORKDAYS.INTL(G43,H43,11,'MENU TENDINA'!H$11:H$22)=O43,"ok","")),"")</f>
        <v/>
      </c>
      <c r="Q43" s="96" t="str">
        <f>IF(O43&gt;0,NETWORKDAYS.INTL(G43,H43,11,'MENU TENDINA'!$H$11:$H$22),"")</f>
        <v/>
      </c>
      <c r="R43" s="60"/>
      <c r="S43" s="71">
        <f t="shared" si="0"/>
        <v>0</v>
      </c>
      <c r="T43" s="72">
        <f t="shared" si="4"/>
        <v>0</v>
      </c>
      <c r="U43" s="72">
        <f t="shared" si="5"/>
        <v>0</v>
      </c>
      <c r="V43" s="72">
        <f t="shared" si="6"/>
        <v>0</v>
      </c>
      <c r="W43" s="72">
        <f t="shared" si="7"/>
        <v>0</v>
      </c>
      <c r="X43" s="72">
        <f t="shared" si="8"/>
        <v>0</v>
      </c>
      <c r="Y43" s="72">
        <f t="shared" si="9"/>
        <v>0</v>
      </c>
      <c r="Z43" s="160">
        <f t="shared" si="10"/>
        <v>0</v>
      </c>
      <c r="AA43" s="74">
        <f t="shared" si="11"/>
        <v>0</v>
      </c>
      <c r="AB43" s="75">
        <f t="shared" si="12"/>
        <v>0</v>
      </c>
      <c r="AC43" s="154">
        <f t="shared" si="13"/>
        <v>0</v>
      </c>
      <c r="AD43" s="155">
        <f t="shared" si="14"/>
        <v>0</v>
      </c>
      <c r="AE43" s="154">
        <f t="shared" si="15"/>
        <v>0</v>
      </c>
      <c r="AF43" s="155">
        <f t="shared" si="16"/>
        <v>0</v>
      </c>
      <c r="AG43" s="154">
        <f t="shared" si="17"/>
        <v>0</v>
      </c>
      <c r="AH43" s="155">
        <f t="shared" si="18"/>
        <v>0</v>
      </c>
      <c r="AI43" s="154">
        <f t="shared" si="19"/>
        <v>0</v>
      </c>
      <c r="AJ43" s="155">
        <f t="shared" si="20"/>
        <v>0</v>
      </c>
      <c r="AK43" s="155">
        <f t="shared" si="21"/>
        <v>0</v>
      </c>
      <c r="AL43" s="155">
        <f t="shared" si="22"/>
        <v>0</v>
      </c>
      <c r="AM43" s="77">
        <f t="shared" si="23"/>
        <v>0</v>
      </c>
      <c r="AN43" s="102">
        <f t="shared" si="24"/>
        <v>0</v>
      </c>
    </row>
    <row r="44" spans="1:40" ht="15.75" x14ac:dyDescent="0.25">
      <c r="A44" s="54"/>
      <c r="B44" s="55"/>
      <c r="C44" s="55"/>
      <c r="D44" s="56"/>
      <c r="E44" s="57"/>
      <c r="F44" s="57"/>
      <c r="G44" s="58"/>
      <c r="H44" s="58"/>
      <c r="I44" s="59"/>
      <c r="J44" s="59"/>
      <c r="K44" s="59"/>
      <c r="L44" s="59"/>
      <c r="M44" s="59"/>
      <c r="N44" s="200">
        <f t="shared" si="2"/>
        <v>0</v>
      </c>
      <c r="O44" s="69">
        <f t="shared" si="3"/>
        <v>0</v>
      </c>
      <c r="P44" s="91" t="str">
        <f>IF(O44&gt;0,IF(O44&gt;Q44,"Errore n. giorni! MAX 304",IF(NETWORKDAYS.INTL(G44,H44,11,'MENU TENDINA'!H$11:H$22)=O44,"ok","")),"")</f>
        <v/>
      </c>
      <c r="Q44" s="96" t="str">
        <f>IF(O44&gt;0,NETWORKDAYS.INTL(G44,H44,11,'MENU TENDINA'!$H$11:$H$22),"")</f>
        <v/>
      </c>
      <c r="R44" s="60"/>
      <c r="S44" s="71">
        <f t="shared" si="0"/>
        <v>0</v>
      </c>
      <c r="T44" s="72">
        <f t="shared" si="4"/>
        <v>0</v>
      </c>
      <c r="U44" s="72">
        <f t="shared" si="5"/>
        <v>0</v>
      </c>
      <c r="V44" s="72">
        <f t="shared" si="6"/>
        <v>0</v>
      </c>
      <c r="W44" s="72">
        <f t="shared" si="7"/>
        <v>0</v>
      </c>
      <c r="X44" s="72">
        <f t="shared" si="8"/>
        <v>0</v>
      </c>
      <c r="Y44" s="72">
        <f t="shared" si="9"/>
        <v>0</v>
      </c>
      <c r="Z44" s="160">
        <f t="shared" si="10"/>
        <v>0</v>
      </c>
      <c r="AA44" s="74">
        <f t="shared" si="11"/>
        <v>0</v>
      </c>
      <c r="AB44" s="75">
        <f t="shared" si="12"/>
        <v>0</v>
      </c>
      <c r="AC44" s="154">
        <f t="shared" si="13"/>
        <v>0</v>
      </c>
      <c r="AD44" s="155">
        <f t="shared" si="14"/>
        <v>0</v>
      </c>
      <c r="AE44" s="154">
        <f t="shared" si="15"/>
        <v>0</v>
      </c>
      <c r="AF44" s="155">
        <f t="shared" si="16"/>
        <v>0</v>
      </c>
      <c r="AG44" s="154">
        <f t="shared" si="17"/>
        <v>0</v>
      </c>
      <c r="AH44" s="155">
        <f t="shared" si="18"/>
        <v>0</v>
      </c>
      <c r="AI44" s="154">
        <f t="shared" si="19"/>
        <v>0</v>
      </c>
      <c r="AJ44" s="155">
        <f t="shared" si="20"/>
        <v>0</v>
      </c>
      <c r="AK44" s="155">
        <f t="shared" si="21"/>
        <v>0</v>
      </c>
      <c r="AL44" s="155">
        <f t="shared" si="22"/>
        <v>0</v>
      </c>
      <c r="AM44" s="77">
        <f t="shared" si="23"/>
        <v>0</v>
      </c>
      <c r="AN44" s="102">
        <f t="shared" si="24"/>
        <v>0</v>
      </c>
    </row>
    <row r="45" spans="1:40" ht="15.75" x14ac:dyDescent="0.25">
      <c r="A45" s="54"/>
      <c r="B45" s="55"/>
      <c r="C45" s="55"/>
      <c r="D45" s="56"/>
      <c r="E45" s="57"/>
      <c r="F45" s="57"/>
      <c r="G45" s="58"/>
      <c r="H45" s="58"/>
      <c r="I45" s="59"/>
      <c r="J45" s="59"/>
      <c r="K45" s="59"/>
      <c r="L45" s="59"/>
      <c r="M45" s="59"/>
      <c r="N45" s="200">
        <f t="shared" si="2"/>
        <v>0</v>
      </c>
      <c r="O45" s="69">
        <f t="shared" si="3"/>
        <v>0</v>
      </c>
      <c r="P45" s="91" t="str">
        <f>IF(O45&gt;0,IF(O45&gt;Q45,"Errore n. giorni! MAX 304",IF(NETWORKDAYS.INTL(G45,H45,11,'MENU TENDINA'!H$11:H$22)=O45,"ok","")),"")</f>
        <v/>
      </c>
      <c r="Q45" s="96" t="str">
        <f>IF(O45&gt;0,NETWORKDAYS.INTL(G45,H45,11,'MENU TENDINA'!$H$11:$H$22),"")</f>
        <v/>
      </c>
      <c r="R45" s="60"/>
      <c r="S45" s="71">
        <f t="shared" si="0"/>
        <v>0</v>
      </c>
      <c r="T45" s="72">
        <f t="shared" si="4"/>
        <v>0</v>
      </c>
      <c r="U45" s="72">
        <f t="shared" si="5"/>
        <v>0</v>
      </c>
      <c r="V45" s="72">
        <f t="shared" si="6"/>
        <v>0</v>
      </c>
      <c r="W45" s="72">
        <f t="shared" si="7"/>
        <v>0</v>
      </c>
      <c r="X45" s="72">
        <f t="shared" si="8"/>
        <v>0</v>
      </c>
      <c r="Y45" s="72">
        <f t="shared" si="9"/>
        <v>0</v>
      </c>
      <c r="Z45" s="160">
        <f t="shared" si="10"/>
        <v>0</v>
      </c>
      <c r="AA45" s="74">
        <f t="shared" si="11"/>
        <v>0</v>
      </c>
      <c r="AB45" s="75">
        <f t="shared" si="12"/>
        <v>0</v>
      </c>
      <c r="AC45" s="154">
        <f t="shared" si="13"/>
        <v>0</v>
      </c>
      <c r="AD45" s="155">
        <f t="shared" si="14"/>
        <v>0</v>
      </c>
      <c r="AE45" s="154">
        <f t="shared" si="15"/>
        <v>0</v>
      </c>
      <c r="AF45" s="155">
        <f t="shared" si="16"/>
        <v>0</v>
      </c>
      <c r="AG45" s="154">
        <f t="shared" si="17"/>
        <v>0</v>
      </c>
      <c r="AH45" s="155">
        <f t="shared" si="18"/>
        <v>0</v>
      </c>
      <c r="AI45" s="154">
        <f t="shared" si="19"/>
        <v>0</v>
      </c>
      <c r="AJ45" s="155">
        <f t="shared" si="20"/>
        <v>0</v>
      </c>
      <c r="AK45" s="155">
        <f t="shared" si="21"/>
        <v>0</v>
      </c>
      <c r="AL45" s="155">
        <f t="shared" si="22"/>
        <v>0</v>
      </c>
      <c r="AM45" s="77">
        <f t="shared" si="23"/>
        <v>0</v>
      </c>
      <c r="AN45" s="102">
        <f t="shared" si="24"/>
        <v>0</v>
      </c>
    </row>
    <row r="46" spans="1:40" ht="15.75" x14ac:dyDescent="0.25">
      <c r="A46" s="54"/>
      <c r="B46" s="55"/>
      <c r="C46" s="55"/>
      <c r="D46" s="56"/>
      <c r="E46" s="57"/>
      <c r="F46" s="57"/>
      <c r="G46" s="58"/>
      <c r="H46" s="58"/>
      <c r="I46" s="59"/>
      <c r="J46" s="59"/>
      <c r="K46" s="59"/>
      <c r="L46" s="59"/>
      <c r="M46" s="59"/>
      <c r="N46" s="200">
        <f t="shared" si="2"/>
        <v>0</v>
      </c>
      <c r="O46" s="69">
        <f t="shared" si="3"/>
        <v>0</v>
      </c>
      <c r="P46" s="91" t="str">
        <f>IF(O46&gt;0,IF(O46&gt;Q46,"Errore n. giorni! MAX 304",IF(NETWORKDAYS.INTL(G46,H46,11,'MENU TENDINA'!H$11:H$22)=O46,"ok","")),"")</f>
        <v/>
      </c>
      <c r="Q46" s="96" t="str">
        <f>IF(O46&gt;0,NETWORKDAYS.INTL(G46,H46,11,'MENU TENDINA'!$H$11:$H$22),"")</f>
        <v/>
      </c>
      <c r="R46" s="60"/>
      <c r="S46" s="71">
        <f t="shared" si="0"/>
        <v>0</v>
      </c>
      <c r="T46" s="72">
        <f t="shared" si="4"/>
        <v>0</v>
      </c>
      <c r="U46" s="72">
        <f t="shared" si="5"/>
        <v>0</v>
      </c>
      <c r="V46" s="72">
        <f t="shared" si="6"/>
        <v>0</v>
      </c>
      <c r="W46" s="72">
        <f t="shared" si="7"/>
        <v>0</v>
      </c>
      <c r="X46" s="72">
        <f t="shared" si="8"/>
        <v>0</v>
      </c>
      <c r="Y46" s="72">
        <f t="shared" si="9"/>
        <v>0</v>
      </c>
      <c r="Z46" s="160">
        <f t="shared" si="10"/>
        <v>0</v>
      </c>
      <c r="AA46" s="74">
        <f t="shared" si="11"/>
        <v>0</v>
      </c>
      <c r="AB46" s="75">
        <f t="shared" si="12"/>
        <v>0</v>
      </c>
      <c r="AC46" s="154">
        <f t="shared" si="13"/>
        <v>0</v>
      </c>
      <c r="AD46" s="155">
        <f t="shared" si="14"/>
        <v>0</v>
      </c>
      <c r="AE46" s="154">
        <f t="shared" si="15"/>
        <v>0</v>
      </c>
      <c r="AF46" s="155">
        <f t="shared" si="16"/>
        <v>0</v>
      </c>
      <c r="AG46" s="154">
        <f t="shared" si="17"/>
        <v>0</v>
      </c>
      <c r="AH46" s="155">
        <f t="shared" si="18"/>
        <v>0</v>
      </c>
      <c r="AI46" s="154">
        <f t="shared" si="19"/>
        <v>0</v>
      </c>
      <c r="AJ46" s="155">
        <f t="shared" si="20"/>
        <v>0</v>
      </c>
      <c r="AK46" s="155">
        <f t="shared" si="21"/>
        <v>0</v>
      </c>
      <c r="AL46" s="155">
        <f t="shared" si="22"/>
        <v>0</v>
      </c>
      <c r="AM46" s="77">
        <f t="shared" si="23"/>
        <v>0</v>
      </c>
      <c r="AN46" s="102">
        <f t="shared" si="24"/>
        <v>0</v>
      </c>
    </row>
    <row r="47" spans="1:40" ht="15.75" x14ac:dyDescent="0.25">
      <c r="A47" s="54"/>
      <c r="B47" s="55"/>
      <c r="C47" s="55"/>
      <c r="D47" s="56"/>
      <c r="E47" s="57"/>
      <c r="F47" s="57"/>
      <c r="G47" s="58"/>
      <c r="H47" s="58"/>
      <c r="I47" s="59"/>
      <c r="J47" s="59"/>
      <c r="K47" s="59"/>
      <c r="L47" s="59"/>
      <c r="M47" s="59"/>
      <c r="N47" s="200">
        <f t="shared" si="2"/>
        <v>0</v>
      </c>
      <c r="O47" s="69">
        <f t="shared" si="3"/>
        <v>0</v>
      </c>
      <c r="P47" s="91" t="str">
        <f>IF(O47&gt;0,IF(O47&gt;Q47,"Errore n. giorni! MAX 304",IF(NETWORKDAYS.INTL(G47,H47,11,'MENU TENDINA'!H$11:H$22)=O47,"ok","")),"")</f>
        <v/>
      </c>
      <c r="Q47" s="96" t="str">
        <f>IF(O47&gt;0,NETWORKDAYS.INTL(G47,H47,11,'MENU TENDINA'!$H$11:$H$22),"")</f>
        <v/>
      </c>
      <c r="R47" s="60"/>
      <c r="S47" s="71">
        <f t="shared" si="0"/>
        <v>0</v>
      </c>
      <c r="T47" s="72">
        <f t="shared" si="4"/>
        <v>0</v>
      </c>
      <c r="U47" s="72">
        <f t="shared" si="5"/>
        <v>0</v>
      </c>
      <c r="V47" s="72">
        <f t="shared" si="6"/>
        <v>0</v>
      </c>
      <c r="W47" s="72">
        <f t="shared" si="7"/>
        <v>0</v>
      </c>
      <c r="X47" s="72">
        <f t="shared" si="8"/>
        <v>0</v>
      </c>
      <c r="Y47" s="72">
        <f t="shared" si="9"/>
        <v>0</v>
      </c>
      <c r="Z47" s="160">
        <f t="shared" si="10"/>
        <v>0</v>
      </c>
      <c r="AA47" s="74">
        <f t="shared" si="11"/>
        <v>0</v>
      </c>
      <c r="AB47" s="75">
        <f t="shared" si="12"/>
        <v>0</v>
      </c>
      <c r="AC47" s="154">
        <f t="shared" si="13"/>
        <v>0</v>
      </c>
      <c r="AD47" s="155">
        <f t="shared" si="14"/>
        <v>0</v>
      </c>
      <c r="AE47" s="154">
        <f t="shared" si="15"/>
        <v>0</v>
      </c>
      <c r="AF47" s="155">
        <f t="shared" si="16"/>
        <v>0</v>
      </c>
      <c r="AG47" s="154">
        <f t="shared" si="17"/>
        <v>0</v>
      </c>
      <c r="AH47" s="155">
        <f t="shared" si="18"/>
        <v>0</v>
      </c>
      <c r="AI47" s="154">
        <f t="shared" si="19"/>
        <v>0</v>
      </c>
      <c r="AJ47" s="155">
        <f t="shared" si="20"/>
        <v>0</v>
      </c>
      <c r="AK47" s="155">
        <f t="shared" si="21"/>
        <v>0</v>
      </c>
      <c r="AL47" s="155">
        <f t="shared" si="22"/>
        <v>0</v>
      </c>
      <c r="AM47" s="77">
        <f t="shared" si="23"/>
        <v>0</v>
      </c>
      <c r="AN47" s="102">
        <f t="shared" si="24"/>
        <v>0</v>
      </c>
    </row>
    <row r="48" spans="1:40" ht="15.75" x14ac:dyDescent="0.25">
      <c r="A48" s="54"/>
      <c r="B48" s="55"/>
      <c r="C48" s="55"/>
      <c r="D48" s="56"/>
      <c r="E48" s="57"/>
      <c r="F48" s="57"/>
      <c r="G48" s="58"/>
      <c r="H48" s="58"/>
      <c r="I48" s="59"/>
      <c r="J48" s="59"/>
      <c r="K48" s="59"/>
      <c r="L48" s="59"/>
      <c r="M48" s="59"/>
      <c r="N48" s="200">
        <f t="shared" si="2"/>
        <v>0</v>
      </c>
      <c r="O48" s="69">
        <f t="shared" si="3"/>
        <v>0</v>
      </c>
      <c r="P48" s="91" t="str">
        <f>IF(O48&gt;0,IF(O48&gt;Q48,"Errore n. giorni! MAX 304",IF(NETWORKDAYS.INTL(G48,H48,11,'MENU TENDINA'!H$11:H$22)=O48,"ok","")),"")</f>
        <v/>
      </c>
      <c r="Q48" s="96" t="str">
        <f>IF(O48&gt;0,NETWORKDAYS.INTL(G48,H48,11,'MENU TENDINA'!$H$11:$H$22),"")</f>
        <v/>
      </c>
      <c r="R48" s="60"/>
      <c r="S48" s="71">
        <f t="shared" si="0"/>
        <v>0</v>
      </c>
      <c r="T48" s="72">
        <f t="shared" si="4"/>
        <v>0</v>
      </c>
      <c r="U48" s="72">
        <f t="shared" si="5"/>
        <v>0</v>
      </c>
      <c r="V48" s="72">
        <f t="shared" si="6"/>
        <v>0</v>
      </c>
      <c r="W48" s="72">
        <f t="shared" si="7"/>
        <v>0</v>
      </c>
      <c r="X48" s="72">
        <f t="shared" si="8"/>
        <v>0</v>
      </c>
      <c r="Y48" s="72">
        <f t="shared" si="9"/>
        <v>0</v>
      </c>
      <c r="Z48" s="160">
        <f t="shared" si="10"/>
        <v>0</v>
      </c>
      <c r="AA48" s="74">
        <f t="shared" si="11"/>
        <v>0</v>
      </c>
      <c r="AB48" s="75">
        <f t="shared" si="12"/>
        <v>0</v>
      </c>
      <c r="AC48" s="154">
        <f t="shared" si="13"/>
        <v>0</v>
      </c>
      <c r="AD48" s="155">
        <f t="shared" si="14"/>
        <v>0</v>
      </c>
      <c r="AE48" s="154">
        <f t="shared" si="15"/>
        <v>0</v>
      </c>
      <c r="AF48" s="155">
        <f t="shared" si="16"/>
        <v>0</v>
      </c>
      <c r="AG48" s="154">
        <f t="shared" si="17"/>
        <v>0</v>
      </c>
      <c r="AH48" s="155">
        <f t="shared" si="18"/>
        <v>0</v>
      </c>
      <c r="AI48" s="154">
        <f t="shared" si="19"/>
        <v>0</v>
      </c>
      <c r="AJ48" s="155">
        <f t="shared" si="20"/>
        <v>0</v>
      </c>
      <c r="AK48" s="155">
        <f t="shared" si="21"/>
        <v>0</v>
      </c>
      <c r="AL48" s="155">
        <f t="shared" si="22"/>
        <v>0</v>
      </c>
      <c r="AM48" s="77">
        <f t="shared" si="23"/>
        <v>0</v>
      </c>
      <c r="AN48" s="102">
        <f t="shared" si="24"/>
        <v>0</v>
      </c>
    </row>
    <row r="49" spans="1:40" ht="15.75" x14ac:dyDescent="0.25">
      <c r="A49" s="54"/>
      <c r="B49" s="55"/>
      <c r="C49" s="55"/>
      <c r="D49" s="56"/>
      <c r="E49" s="57"/>
      <c r="F49" s="57"/>
      <c r="G49" s="58"/>
      <c r="H49" s="58"/>
      <c r="I49" s="59"/>
      <c r="J49" s="59"/>
      <c r="K49" s="59"/>
      <c r="L49" s="59"/>
      <c r="M49" s="59"/>
      <c r="N49" s="200">
        <f t="shared" si="2"/>
        <v>0</v>
      </c>
      <c r="O49" s="69">
        <f t="shared" si="3"/>
        <v>0</v>
      </c>
      <c r="P49" s="91" t="str">
        <f>IF(O49&gt;0,IF(O49&gt;Q49,"Errore n. giorni! MAX 304",IF(NETWORKDAYS.INTL(G49,H49,11,'MENU TENDINA'!H$11:H$22)=O49,"ok","")),"")</f>
        <v/>
      </c>
      <c r="Q49" s="96" t="str">
        <f>IF(O49&gt;0,NETWORKDAYS.INTL(G49,H49,11,'MENU TENDINA'!$H$11:$H$22),"")</f>
        <v/>
      </c>
      <c r="R49" s="60"/>
      <c r="S49" s="71">
        <f t="shared" si="0"/>
        <v>0</v>
      </c>
      <c r="T49" s="72">
        <f t="shared" si="4"/>
        <v>0</v>
      </c>
      <c r="U49" s="72">
        <f t="shared" si="5"/>
        <v>0</v>
      </c>
      <c r="V49" s="72">
        <f t="shared" si="6"/>
        <v>0</v>
      </c>
      <c r="W49" s="72">
        <f t="shared" si="7"/>
        <v>0</v>
      </c>
      <c r="X49" s="72">
        <f t="shared" si="8"/>
        <v>0</v>
      </c>
      <c r="Y49" s="72">
        <f t="shared" si="9"/>
        <v>0</v>
      </c>
      <c r="Z49" s="160">
        <f t="shared" si="10"/>
        <v>0</v>
      </c>
      <c r="AA49" s="74">
        <f t="shared" si="11"/>
        <v>0</v>
      </c>
      <c r="AB49" s="75">
        <f t="shared" si="12"/>
        <v>0</v>
      </c>
      <c r="AC49" s="154">
        <f t="shared" si="13"/>
        <v>0</v>
      </c>
      <c r="AD49" s="155">
        <f t="shared" si="14"/>
        <v>0</v>
      </c>
      <c r="AE49" s="154">
        <f t="shared" si="15"/>
        <v>0</v>
      </c>
      <c r="AF49" s="155">
        <f t="shared" si="16"/>
        <v>0</v>
      </c>
      <c r="AG49" s="154">
        <f t="shared" si="17"/>
        <v>0</v>
      </c>
      <c r="AH49" s="155">
        <f t="shared" si="18"/>
        <v>0</v>
      </c>
      <c r="AI49" s="154">
        <f t="shared" si="19"/>
        <v>0</v>
      </c>
      <c r="AJ49" s="155">
        <f t="shared" si="20"/>
        <v>0</v>
      </c>
      <c r="AK49" s="155">
        <f t="shared" si="21"/>
        <v>0</v>
      </c>
      <c r="AL49" s="155">
        <f t="shared" si="22"/>
        <v>0</v>
      </c>
      <c r="AM49" s="77">
        <f t="shared" si="23"/>
        <v>0</v>
      </c>
      <c r="AN49" s="102">
        <f t="shared" si="24"/>
        <v>0</v>
      </c>
    </row>
    <row r="50" spans="1:40" ht="15.75" x14ac:dyDescent="0.25">
      <c r="A50" s="54"/>
      <c r="B50" s="55"/>
      <c r="C50" s="55"/>
      <c r="D50" s="56"/>
      <c r="E50" s="57"/>
      <c r="F50" s="57"/>
      <c r="G50" s="58"/>
      <c r="H50" s="58"/>
      <c r="I50" s="59"/>
      <c r="J50" s="59"/>
      <c r="K50" s="59"/>
      <c r="L50" s="59"/>
      <c r="M50" s="59"/>
      <c r="N50" s="200">
        <f t="shared" si="2"/>
        <v>0</v>
      </c>
      <c r="O50" s="69">
        <f t="shared" si="3"/>
        <v>0</v>
      </c>
      <c r="P50" s="91" t="str">
        <f>IF(O50&gt;0,IF(O50&gt;Q50,"Errore n. giorni! MAX 304",IF(NETWORKDAYS.INTL(G50,H50,11,'MENU TENDINA'!H$11:H$22)=O50,"ok","")),"")</f>
        <v/>
      </c>
      <c r="Q50" s="96" t="str">
        <f>IF(O50&gt;0,NETWORKDAYS.INTL(G50,H50,11,'MENU TENDINA'!$H$11:$H$22),"")</f>
        <v/>
      </c>
      <c r="R50" s="60"/>
      <c r="S50" s="71">
        <f t="shared" si="0"/>
        <v>0</v>
      </c>
      <c r="T50" s="72">
        <f t="shared" si="4"/>
        <v>0</v>
      </c>
      <c r="U50" s="72">
        <f t="shared" si="5"/>
        <v>0</v>
      </c>
      <c r="V50" s="72">
        <f t="shared" si="6"/>
        <v>0</v>
      </c>
      <c r="W50" s="72">
        <f t="shared" si="7"/>
        <v>0</v>
      </c>
      <c r="X50" s="72">
        <f t="shared" si="8"/>
        <v>0</v>
      </c>
      <c r="Y50" s="72">
        <f t="shared" si="9"/>
        <v>0</v>
      </c>
      <c r="Z50" s="160">
        <f t="shared" si="10"/>
        <v>0</v>
      </c>
      <c r="AA50" s="74">
        <f t="shared" si="11"/>
        <v>0</v>
      </c>
      <c r="AB50" s="75">
        <f t="shared" si="12"/>
        <v>0</v>
      </c>
      <c r="AC50" s="154">
        <f t="shared" si="13"/>
        <v>0</v>
      </c>
      <c r="AD50" s="155">
        <f t="shared" si="14"/>
        <v>0</v>
      </c>
      <c r="AE50" s="154">
        <f t="shared" si="15"/>
        <v>0</v>
      </c>
      <c r="AF50" s="155">
        <f t="shared" si="16"/>
        <v>0</v>
      </c>
      <c r="AG50" s="154">
        <f t="shared" si="17"/>
        <v>0</v>
      </c>
      <c r="AH50" s="155">
        <f t="shared" si="18"/>
        <v>0</v>
      </c>
      <c r="AI50" s="154">
        <f t="shared" si="19"/>
        <v>0</v>
      </c>
      <c r="AJ50" s="155">
        <f t="shared" si="20"/>
        <v>0</v>
      </c>
      <c r="AK50" s="155">
        <f t="shared" si="21"/>
        <v>0</v>
      </c>
      <c r="AL50" s="155">
        <f t="shared" si="22"/>
        <v>0</v>
      </c>
      <c r="AM50" s="77">
        <f t="shared" si="23"/>
        <v>0</v>
      </c>
      <c r="AN50" s="102">
        <f t="shared" si="24"/>
        <v>0</v>
      </c>
    </row>
    <row r="51" spans="1:40" ht="15.75" x14ac:dyDescent="0.25">
      <c r="A51" s="54"/>
      <c r="B51" s="55"/>
      <c r="C51" s="55"/>
      <c r="D51" s="56"/>
      <c r="E51" s="57"/>
      <c r="F51" s="57"/>
      <c r="G51" s="58"/>
      <c r="H51" s="58"/>
      <c r="I51" s="59"/>
      <c r="J51" s="59"/>
      <c r="K51" s="59"/>
      <c r="L51" s="59"/>
      <c r="M51" s="59"/>
      <c r="N51" s="200">
        <f t="shared" si="2"/>
        <v>0</v>
      </c>
      <c r="O51" s="69">
        <f t="shared" si="3"/>
        <v>0</v>
      </c>
      <c r="P51" s="91" t="str">
        <f>IF(O51&gt;0,IF(O51&gt;Q51,"Errore n. giorni! MAX 304",IF(NETWORKDAYS.INTL(G51,H51,11,'MENU TENDINA'!H$11:H$22)=O51,"ok","")),"")</f>
        <v/>
      </c>
      <c r="Q51" s="96" t="str">
        <f>IF(O51&gt;0,NETWORKDAYS.INTL(G51,H51,11,'MENU TENDINA'!$H$11:$H$22),"")</f>
        <v/>
      </c>
      <c r="R51" s="60"/>
      <c r="S51" s="71">
        <f t="shared" si="0"/>
        <v>0</v>
      </c>
      <c r="T51" s="72">
        <f t="shared" si="4"/>
        <v>0</v>
      </c>
      <c r="U51" s="72">
        <f t="shared" si="5"/>
        <v>0</v>
      </c>
      <c r="V51" s="72">
        <f t="shared" si="6"/>
        <v>0</v>
      </c>
      <c r="W51" s="72">
        <f t="shared" si="7"/>
        <v>0</v>
      </c>
      <c r="X51" s="72">
        <f t="shared" si="8"/>
        <v>0</v>
      </c>
      <c r="Y51" s="72">
        <f t="shared" si="9"/>
        <v>0</v>
      </c>
      <c r="Z51" s="160">
        <f t="shared" si="10"/>
        <v>0</v>
      </c>
      <c r="AA51" s="74">
        <f t="shared" si="11"/>
        <v>0</v>
      </c>
      <c r="AB51" s="75">
        <f t="shared" si="12"/>
        <v>0</v>
      </c>
      <c r="AC51" s="154">
        <f t="shared" si="13"/>
        <v>0</v>
      </c>
      <c r="AD51" s="155">
        <f t="shared" si="14"/>
        <v>0</v>
      </c>
      <c r="AE51" s="154">
        <f t="shared" si="15"/>
        <v>0</v>
      </c>
      <c r="AF51" s="155">
        <f t="shared" si="16"/>
        <v>0</v>
      </c>
      <c r="AG51" s="154">
        <f t="shared" si="17"/>
        <v>0</v>
      </c>
      <c r="AH51" s="155">
        <f t="shared" si="18"/>
        <v>0</v>
      </c>
      <c r="AI51" s="154">
        <f t="shared" si="19"/>
        <v>0</v>
      </c>
      <c r="AJ51" s="155">
        <f t="shared" si="20"/>
        <v>0</v>
      </c>
      <c r="AK51" s="155">
        <f t="shared" si="21"/>
        <v>0</v>
      </c>
      <c r="AL51" s="155">
        <f t="shared" si="22"/>
        <v>0</v>
      </c>
      <c r="AM51" s="77">
        <f t="shared" si="23"/>
        <v>0</v>
      </c>
      <c r="AN51" s="102">
        <f t="shared" si="24"/>
        <v>0</v>
      </c>
    </row>
    <row r="52" spans="1:40" ht="15.75" x14ac:dyDescent="0.25">
      <c r="A52" s="54"/>
      <c r="B52" s="55"/>
      <c r="C52" s="55"/>
      <c r="D52" s="56"/>
      <c r="E52" s="57"/>
      <c r="F52" s="57"/>
      <c r="G52" s="58"/>
      <c r="H52" s="58"/>
      <c r="I52" s="59"/>
      <c r="J52" s="59"/>
      <c r="K52" s="59"/>
      <c r="L52" s="59"/>
      <c r="M52" s="59"/>
      <c r="N52" s="200">
        <f t="shared" si="2"/>
        <v>0</v>
      </c>
      <c r="O52" s="69">
        <f t="shared" si="3"/>
        <v>0</v>
      </c>
      <c r="P52" s="91" t="str">
        <f>IF(O52&gt;0,IF(O52&gt;Q52,"Errore n. giorni! MAX 304",IF(NETWORKDAYS.INTL(G52,H52,11,'MENU TENDINA'!H$11:H$22)=O52,"ok","")),"")</f>
        <v/>
      </c>
      <c r="Q52" s="96" t="str">
        <f>IF(O52&gt;0,NETWORKDAYS.INTL(G52,H52,11,'MENU TENDINA'!$H$11:$H$22),"")</f>
        <v/>
      </c>
      <c r="R52" s="60"/>
      <c r="S52" s="71">
        <f t="shared" si="0"/>
        <v>0</v>
      </c>
      <c r="T52" s="72">
        <f t="shared" si="4"/>
        <v>0</v>
      </c>
      <c r="U52" s="72">
        <f t="shared" si="5"/>
        <v>0</v>
      </c>
      <c r="V52" s="72">
        <f t="shared" si="6"/>
        <v>0</v>
      </c>
      <c r="W52" s="72">
        <f t="shared" si="7"/>
        <v>0</v>
      </c>
      <c r="X52" s="72">
        <f t="shared" si="8"/>
        <v>0</v>
      </c>
      <c r="Y52" s="72">
        <f t="shared" si="9"/>
        <v>0</v>
      </c>
      <c r="Z52" s="160">
        <f t="shared" si="10"/>
        <v>0</v>
      </c>
      <c r="AA52" s="74">
        <f t="shared" si="11"/>
        <v>0</v>
      </c>
      <c r="AB52" s="75">
        <f t="shared" si="12"/>
        <v>0</v>
      </c>
      <c r="AC52" s="154">
        <f t="shared" si="13"/>
        <v>0</v>
      </c>
      <c r="AD52" s="155">
        <f t="shared" si="14"/>
        <v>0</v>
      </c>
      <c r="AE52" s="154">
        <f t="shared" si="15"/>
        <v>0</v>
      </c>
      <c r="AF52" s="155">
        <f t="shared" si="16"/>
        <v>0</v>
      </c>
      <c r="AG52" s="154">
        <f t="shared" si="17"/>
        <v>0</v>
      </c>
      <c r="AH52" s="155">
        <f t="shared" si="18"/>
        <v>0</v>
      </c>
      <c r="AI52" s="154">
        <f t="shared" si="19"/>
        <v>0</v>
      </c>
      <c r="AJ52" s="155">
        <f t="shared" si="20"/>
        <v>0</v>
      </c>
      <c r="AK52" s="155">
        <f t="shared" si="21"/>
        <v>0</v>
      </c>
      <c r="AL52" s="155">
        <f t="shared" si="22"/>
        <v>0</v>
      </c>
      <c r="AM52" s="77">
        <f t="shared" si="23"/>
        <v>0</v>
      </c>
      <c r="AN52" s="102">
        <f t="shared" si="24"/>
        <v>0</v>
      </c>
    </row>
    <row r="53" spans="1:40" ht="15.75" x14ac:dyDescent="0.25">
      <c r="A53" s="54"/>
      <c r="B53" s="55"/>
      <c r="C53" s="55"/>
      <c r="D53" s="56"/>
      <c r="E53" s="57"/>
      <c r="F53" s="57"/>
      <c r="G53" s="58"/>
      <c r="H53" s="58"/>
      <c r="I53" s="59"/>
      <c r="J53" s="59"/>
      <c r="K53" s="59"/>
      <c r="L53" s="59"/>
      <c r="M53" s="59"/>
      <c r="N53" s="200">
        <f t="shared" si="2"/>
        <v>0</v>
      </c>
      <c r="O53" s="69">
        <f t="shared" si="3"/>
        <v>0</v>
      </c>
      <c r="P53" s="91" t="str">
        <f>IF(O53&gt;0,IF(O53&gt;Q53,"Errore n. giorni! MAX 304",IF(NETWORKDAYS.INTL(G53,H53,11,'MENU TENDINA'!H$11:H$22)=O53,"ok","")),"")</f>
        <v/>
      </c>
      <c r="Q53" s="96" t="str">
        <f>IF(O53&gt;0,NETWORKDAYS.INTL(G53,H53,11,'MENU TENDINA'!$H$11:$H$22),"")</f>
        <v/>
      </c>
      <c r="R53" s="60"/>
      <c r="S53" s="71">
        <f t="shared" si="0"/>
        <v>0</v>
      </c>
      <c r="T53" s="72">
        <f t="shared" si="4"/>
        <v>0</v>
      </c>
      <c r="U53" s="72">
        <f t="shared" si="5"/>
        <v>0</v>
      </c>
      <c r="V53" s="72">
        <f t="shared" si="6"/>
        <v>0</v>
      </c>
      <c r="W53" s="72">
        <f t="shared" si="7"/>
        <v>0</v>
      </c>
      <c r="X53" s="72">
        <f t="shared" si="8"/>
        <v>0</v>
      </c>
      <c r="Y53" s="72">
        <f t="shared" si="9"/>
        <v>0</v>
      </c>
      <c r="Z53" s="160">
        <f t="shared" si="10"/>
        <v>0</v>
      </c>
      <c r="AA53" s="74">
        <f t="shared" si="11"/>
        <v>0</v>
      </c>
      <c r="AB53" s="75">
        <f t="shared" si="12"/>
        <v>0</v>
      </c>
      <c r="AC53" s="154">
        <f t="shared" si="13"/>
        <v>0</v>
      </c>
      <c r="AD53" s="155">
        <f t="shared" si="14"/>
        <v>0</v>
      </c>
      <c r="AE53" s="154">
        <f t="shared" si="15"/>
        <v>0</v>
      </c>
      <c r="AF53" s="155">
        <f t="shared" si="16"/>
        <v>0</v>
      </c>
      <c r="AG53" s="154">
        <f t="shared" si="17"/>
        <v>0</v>
      </c>
      <c r="AH53" s="155">
        <f t="shared" si="18"/>
        <v>0</v>
      </c>
      <c r="AI53" s="154">
        <f t="shared" si="19"/>
        <v>0</v>
      </c>
      <c r="AJ53" s="155">
        <f t="shared" si="20"/>
        <v>0</v>
      </c>
      <c r="AK53" s="155">
        <f t="shared" si="21"/>
        <v>0</v>
      </c>
      <c r="AL53" s="155">
        <f t="shared" si="22"/>
        <v>0</v>
      </c>
      <c r="AM53" s="77">
        <f t="shared" si="23"/>
        <v>0</v>
      </c>
      <c r="AN53" s="102">
        <f t="shared" si="24"/>
        <v>0</v>
      </c>
    </row>
    <row r="54" spans="1:40" ht="15.75" x14ac:dyDescent="0.25">
      <c r="A54" s="54"/>
      <c r="B54" s="55"/>
      <c r="C54" s="55"/>
      <c r="D54" s="56"/>
      <c r="E54" s="57"/>
      <c r="F54" s="57"/>
      <c r="G54" s="58"/>
      <c r="H54" s="58"/>
      <c r="I54" s="59"/>
      <c r="J54" s="59"/>
      <c r="K54" s="59"/>
      <c r="L54" s="59"/>
      <c r="M54" s="59"/>
      <c r="N54" s="200">
        <f t="shared" si="2"/>
        <v>0</v>
      </c>
      <c r="O54" s="69">
        <f t="shared" si="3"/>
        <v>0</v>
      </c>
      <c r="P54" s="91" t="str">
        <f>IF(O54&gt;0,IF(O54&gt;Q54,"Errore n. giorni! MAX 304",IF(NETWORKDAYS.INTL(G54,H54,11,'MENU TENDINA'!H$11:H$22)=O54,"ok","")),"")</f>
        <v/>
      </c>
      <c r="Q54" s="96" t="str">
        <f>IF(O54&gt;0,NETWORKDAYS.INTL(G54,H54,11,'MENU TENDINA'!$H$11:$H$22),"")</f>
        <v/>
      </c>
      <c r="R54" s="60"/>
      <c r="S54" s="71">
        <f t="shared" si="0"/>
        <v>0</v>
      </c>
      <c r="T54" s="72">
        <f t="shared" si="4"/>
        <v>0</v>
      </c>
      <c r="U54" s="72">
        <f t="shared" si="5"/>
        <v>0</v>
      </c>
      <c r="V54" s="72">
        <f t="shared" si="6"/>
        <v>0</v>
      </c>
      <c r="W54" s="72">
        <f t="shared" si="7"/>
        <v>0</v>
      </c>
      <c r="X54" s="72">
        <f t="shared" si="8"/>
        <v>0</v>
      </c>
      <c r="Y54" s="72">
        <f t="shared" si="9"/>
        <v>0</v>
      </c>
      <c r="Z54" s="160">
        <f t="shared" si="10"/>
        <v>0</v>
      </c>
      <c r="AA54" s="74">
        <f t="shared" si="11"/>
        <v>0</v>
      </c>
      <c r="AB54" s="75">
        <f t="shared" si="12"/>
        <v>0</v>
      </c>
      <c r="AC54" s="154">
        <f t="shared" si="13"/>
        <v>0</v>
      </c>
      <c r="AD54" s="155">
        <f t="shared" si="14"/>
        <v>0</v>
      </c>
      <c r="AE54" s="154">
        <f t="shared" si="15"/>
        <v>0</v>
      </c>
      <c r="AF54" s="155">
        <f t="shared" si="16"/>
        <v>0</v>
      </c>
      <c r="AG54" s="154">
        <f t="shared" si="17"/>
        <v>0</v>
      </c>
      <c r="AH54" s="155">
        <f t="shared" si="18"/>
        <v>0</v>
      </c>
      <c r="AI54" s="154">
        <f t="shared" si="19"/>
        <v>0</v>
      </c>
      <c r="AJ54" s="155">
        <f t="shared" si="20"/>
        <v>0</v>
      </c>
      <c r="AK54" s="155">
        <f t="shared" si="21"/>
        <v>0</v>
      </c>
      <c r="AL54" s="155">
        <f t="shared" si="22"/>
        <v>0</v>
      </c>
      <c r="AM54" s="77">
        <f t="shared" si="23"/>
        <v>0</v>
      </c>
      <c r="AN54" s="102">
        <f t="shared" si="24"/>
        <v>0</v>
      </c>
    </row>
    <row r="55" spans="1:40" ht="15.75" x14ac:dyDescent="0.25">
      <c r="A55" s="54"/>
      <c r="B55" s="55"/>
      <c r="C55" s="55"/>
      <c r="D55" s="56"/>
      <c r="E55" s="57"/>
      <c r="F55" s="57"/>
      <c r="G55" s="58"/>
      <c r="H55" s="58"/>
      <c r="I55" s="59"/>
      <c r="J55" s="59"/>
      <c r="K55" s="59"/>
      <c r="L55" s="59"/>
      <c r="M55" s="59"/>
      <c r="N55" s="200">
        <f t="shared" si="2"/>
        <v>0</v>
      </c>
      <c r="O55" s="69">
        <f t="shared" si="3"/>
        <v>0</v>
      </c>
      <c r="P55" s="91" t="str">
        <f>IF(O55&gt;0,IF(O55&gt;Q55,"Errore n. giorni! MAX 304",IF(NETWORKDAYS.INTL(G55,H55,11,'MENU TENDINA'!H$11:H$22)=O55,"ok","")),"")</f>
        <v/>
      </c>
      <c r="Q55" s="96" t="str">
        <f>IF(O55&gt;0,NETWORKDAYS.INTL(G55,H55,11,'MENU TENDINA'!$H$11:$H$22),"")</f>
        <v/>
      </c>
      <c r="R55" s="60"/>
      <c r="S55" s="71">
        <f t="shared" si="0"/>
        <v>0</v>
      </c>
      <c r="T55" s="72">
        <f t="shared" si="4"/>
        <v>0</v>
      </c>
      <c r="U55" s="72">
        <f t="shared" si="5"/>
        <v>0</v>
      </c>
      <c r="V55" s="72">
        <f t="shared" si="6"/>
        <v>0</v>
      </c>
      <c r="W55" s="72">
        <f t="shared" si="7"/>
        <v>0</v>
      </c>
      <c r="X55" s="72">
        <f t="shared" si="8"/>
        <v>0</v>
      </c>
      <c r="Y55" s="72">
        <f t="shared" si="9"/>
        <v>0</v>
      </c>
      <c r="Z55" s="160">
        <f t="shared" si="10"/>
        <v>0</v>
      </c>
      <c r="AA55" s="74">
        <f t="shared" si="11"/>
        <v>0</v>
      </c>
      <c r="AB55" s="75">
        <f t="shared" si="12"/>
        <v>0</v>
      </c>
      <c r="AC55" s="154">
        <f t="shared" si="13"/>
        <v>0</v>
      </c>
      <c r="AD55" s="155">
        <f t="shared" si="14"/>
        <v>0</v>
      </c>
      <c r="AE55" s="154">
        <f t="shared" si="15"/>
        <v>0</v>
      </c>
      <c r="AF55" s="155">
        <f t="shared" si="16"/>
        <v>0</v>
      </c>
      <c r="AG55" s="154">
        <f t="shared" si="17"/>
        <v>0</v>
      </c>
      <c r="AH55" s="155">
        <f t="shared" si="18"/>
        <v>0</v>
      </c>
      <c r="AI55" s="154">
        <f t="shared" si="19"/>
        <v>0</v>
      </c>
      <c r="AJ55" s="155">
        <f t="shared" si="20"/>
        <v>0</v>
      </c>
      <c r="AK55" s="155">
        <f t="shared" si="21"/>
        <v>0</v>
      </c>
      <c r="AL55" s="155">
        <f t="shared" si="22"/>
        <v>0</v>
      </c>
      <c r="AM55" s="77">
        <f t="shared" si="23"/>
        <v>0</v>
      </c>
      <c r="AN55" s="102">
        <f t="shared" si="24"/>
        <v>0</v>
      </c>
    </row>
    <row r="56" spans="1:40" ht="15.75" x14ac:dyDescent="0.25">
      <c r="A56" s="54"/>
      <c r="B56" s="55"/>
      <c r="C56" s="55"/>
      <c r="D56" s="56"/>
      <c r="E56" s="57"/>
      <c r="F56" s="57"/>
      <c r="G56" s="58"/>
      <c r="H56" s="58"/>
      <c r="I56" s="59"/>
      <c r="J56" s="59"/>
      <c r="K56" s="59"/>
      <c r="L56" s="59"/>
      <c r="M56" s="59"/>
      <c r="N56" s="200">
        <f t="shared" si="2"/>
        <v>0</v>
      </c>
      <c r="O56" s="69">
        <f t="shared" si="3"/>
        <v>0</v>
      </c>
      <c r="P56" s="91" t="str">
        <f>IF(O56&gt;0,IF(O56&gt;Q56,"Errore n. giorni! MAX 304",IF(NETWORKDAYS.INTL(G56,H56,11,'MENU TENDINA'!H$11:H$22)=O56,"ok","")),"")</f>
        <v/>
      </c>
      <c r="Q56" s="96" t="str">
        <f>IF(O56&gt;0,NETWORKDAYS.INTL(G56,H56,11,'MENU TENDINA'!$H$11:$H$22),"")</f>
        <v/>
      </c>
      <c r="R56" s="60"/>
      <c r="S56" s="71">
        <f t="shared" si="0"/>
        <v>0</v>
      </c>
      <c r="T56" s="72">
        <f t="shared" si="4"/>
        <v>0</v>
      </c>
      <c r="U56" s="72">
        <f t="shared" si="5"/>
        <v>0</v>
      </c>
      <c r="V56" s="72">
        <f t="shared" si="6"/>
        <v>0</v>
      </c>
      <c r="W56" s="72">
        <f t="shared" si="7"/>
        <v>0</v>
      </c>
      <c r="X56" s="72">
        <f t="shared" si="8"/>
        <v>0</v>
      </c>
      <c r="Y56" s="72">
        <f t="shared" si="9"/>
        <v>0</v>
      </c>
      <c r="Z56" s="160">
        <f t="shared" si="10"/>
        <v>0</v>
      </c>
      <c r="AA56" s="74">
        <f t="shared" si="11"/>
        <v>0</v>
      </c>
      <c r="AB56" s="75">
        <f t="shared" si="12"/>
        <v>0</v>
      </c>
      <c r="AC56" s="154">
        <f t="shared" si="13"/>
        <v>0</v>
      </c>
      <c r="AD56" s="155">
        <f t="shared" si="14"/>
        <v>0</v>
      </c>
      <c r="AE56" s="154">
        <f t="shared" si="15"/>
        <v>0</v>
      </c>
      <c r="AF56" s="155">
        <f t="shared" si="16"/>
        <v>0</v>
      </c>
      <c r="AG56" s="154">
        <f t="shared" si="17"/>
        <v>0</v>
      </c>
      <c r="AH56" s="155">
        <f t="shared" si="18"/>
        <v>0</v>
      </c>
      <c r="AI56" s="154">
        <f t="shared" si="19"/>
        <v>0</v>
      </c>
      <c r="AJ56" s="155">
        <f t="shared" si="20"/>
        <v>0</v>
      </c>
      <c r="AK56" s="155">
        <f t="shared" si="21"/>
        <v>0</v>
      </c>
      <c r="AL56" s="155">
        <f t="shared" si="22"/>
        <v>0</v>
      </c>
      <c r="AM56" s="77">
        <f t="shared" si="23"/>
        <v>0</v>
      </c>
      <c r="AN56" s="102">
        <f t="shared" si="24"/>
        <v>0</v>
      </c>
    </row>
    <row r="57" spans="1:40" ht="15.75" x14ac:dyDescent="0.25">
      <c r="A57" s="54"/>
      <c r="B57" s="55"/>
      <c r="C57" s="55"/>
      <c r="D57" s="56"/>
      <c r="E57" s="57"/>
      <c r="F57" s="57"/>
      <c r="G57" s="58"/>
      <c r="H57" s="58"/>
      <c r="I57" s="59"/>
      <c r="J57" s="59"/>
      <c r="K57" s="59"/>
      <c r="L57" s="59"/>
      <c r="M57" s="59"/>
      <c r="N57" s="200">
        <f t="shared" si="2"/>
        <v>0</v>
      </c>
      <c r="O57" s="69">
        <f t="shared" si="3"/>
        <v>0</v>
      </c>
      <c r="P57" s="91" t="str">
        <f>IF(O57&gt;0,IF(O57&gt;Q57,"Errore n. giorni! MAX 304",IF(NETWORKDAYS.INTL(G57,H57,11,'MENU TENDINA'!H$11:H$22)=O57,"ok","")),"")</f>
        <v/>
      </c>
      <c r="Q57" s="96" t="str">
        <f>IF(O57&gt;0,NETWORKDAYS.INTL(G57,H57,11,'MENU TENDINA'!$H$11:$H$22),"")</f>
        <v/>
      </c>
      <c r="R57" s="60"/>
      <c r="S57" s="71">
        <f t="shared" si="0"/>
        <v>0</v>
      </c>
      <c r="T57" s="72">
        <f t="shared" si="4"/>
        <v>0</v>
      </c>
      <c r="U57" s="72">
        <f t="shared" si="5"/>
        <v>0</v>
      </c>
      <c r="V57" s="72">
        <f t="shared" si="6"/>
        <v>0</v>
      </c>
      <c r="W57" s="72">
        <f t="shared" si="7"/>
        <v>0</v>
      </c>
      <c r="X57" s="72">
        <f t="shared" si="8"/>
        <v>0</v>
      </c>
      <c r="Y57" s="72">
        <f t="shared" si="9"/>
        <v>0</v>
      </c>
      <c r="Z57" s="160">
        <f t="shared" si="10"/>
        <v>0</v>
      </c>
      <c r="AA57" s="74">
        <f t="shared" si="11"/>
        <v>0</v>
      </c>
      <c r="AB57" s="75">
        <f t="shared" si="12"/>
        <v>0</v>
      </c>
      <c r="AC57" s="154">
        <f t="shared" si="13"/>
        <v>0</v>
      </c>
      <c r="AD57" s="155">
        <f t="shared" si="14"/>
        <v>0</v>
      </c>
      <c r="AE57" s="154">
        <f t="shared" si="15"/>
        <v>0</v>
      </c>
      <c r="AF57" s="155">
        <f t="shared" si="16"/>
        <v>0</v>
      </c>
      <c r="AG57" s="154">
        <f t="shared" si="17"/>
        <v>0</v>
      </c>
      <c r="AH57" s="155">
        <f t="shared" si="18"/>
        <v>0</v>
      </c>
      <c r="AI57" s="154">
        <f t="shared" si="19"/>
        <v>0</v>
      </c>
      <c r="AJ57" s="155">
        <f t="shared" si="20"/>
        <v>0</v>
      </c>
      <c r="AK57" s="155">
        <f t="shared" si="21"/>
        <v>0</v>
      </c>
      <c r="AL57" s="155">
        <f t="shared" si="22"/>
        <v>0</v>
      </c>
      <c r="AM57" s="77">
        <f t="shared" si="23"/>
        <v>0</v>
      </c>
      <c r="AN57" s="102">
        <f t="shared" si="24"/>
        <v>0</v>
      </c>
    </row>
    <row r="58" spans="1:40" ht="15.75" x14ac:dyDescent="0.25">
      <c r="A58" s="54"/>
      <c r="B58" s="55"/>
      <c r="C58" s="55"/>
      <c r="D58" s="56"/>
      <c r="E58" s="57"/>
      <c r="F58" s="57"/>
      <c r="G58" s="58"/>
      <c r="H58" s="58"/>
      <c r="I58" s="59"/>
      <c r="J58" s="59"/>
      <c r="K58" s="59"/>
      <c r="L58" s="59"/>
      <c r="M58" s="59"/>
      <c r="N58" s="200">
        <f t="shared" si="2"/>
        <v>0</v>
      </c>
      <c r="O58" s="69">
        <f t="shared" si="3"/>
        <v>0</v>
      </c>
      <c r="P58" s="91" t="str">
        <f>IF(O58&gt;0,IF(O58&gt;Q58,"Errore n. giorni! MAX 304",IF(NETWORKDAYS.INTL(G58,H58,11,'MENU TENDINA'!H$11:H$22)=O58,"ok","")),"")</f>
        <v/>
      </c>
      <c r="Q58" s="96" t="str">
        <f>IF(O58&gt;0,NETWORKDAYS.INTL(G58,H58,11,'MENU TENDINA'!$H$11:$H$22),"")</f>
        <v/>
      </c>
      <c r="R58" s="60"/>
      <c r="S58" s="71">
        <f t="shared" si="0"/>
        <v>0</v>
      </c>
      <c r="T58" s="72">
        <f t="shared" si="4"/>
        <v>0</v>
      </c>
      <c r="U58" s="72">
        <f t="shared" si="5"/>
        <v>0</v>
      </c>
      <c r="V58" s="72">
        <f t="shared" si="6"/>
        <v>0</v>
      </c>
      <c r="W58" s="72">
        <f t="shared" si="7"/>
        <v>0</v>
      </c>
      <c r="X58" s="72">
        <f t="shared" si="8"/>
        <v>0</v>
      </c>
      <c r="Y58" s="72">
        <f t="shared" si="9"/>
        <v>0</v>
      </c>
      <c r="Z58" s="160">
        <f t="shared" si="10"/>
        <v>0</v>
      </c>
      <c r="AA58" s="74">
        <f t="shared" si="11"/>
        <v>0</v>
      </c>
      <c r="AB58" s="75">
        <f t="shared" si="12"/>
        <v>0</v>
      </c>
      <c r="AC58" s="154">
        <f t="shared" si="13"/>
        <v>0</v>
      </c>
      <c r="AD58" s="155">
        <f t="shared" si="14"/>
        <v>0</v>
      </c>
      <c r="AE58" s="154">
        <f t="shared" si="15"/>
        <v>0</v>
      </c>
      <c r="AF58" s="155">
        <f t="shared" si="16"/>
        <v>0</v>
      </c>
      <c r="AG58" s="154">
        <f t="shared" si="17"/>
        <v>0</v>
      </c>
      <c r="AH58" s="155">
        <f t="shared" si="18"/>
        <v>0</v>
      </c>
      <c r="AI58" s="154">
        <f t="shared" si="19"/>
        <v>0</v>
      </c>
      <c r="AJ58" s="155">
        <f t="shared" si="20"/>
        <v>0</v>
      </c>
      <c r="AK58" s="155">
        <f t="shared" si="21"/>
        <v>0</v>
      </c>
      <c r="AL58" s="155">
        <f t="shared" si="22"/>
        <v>0</v>
      </c>
      <c r="AM58" s="77">
        <f t="shared" si="23"/>
        <v>0</v>
      </c>
      <c r="AN58" s="102">
        <f t="shared" si="24"/>
        <v>0</v>
      </c>
    </row>
    <row r="59" spans="1:40" ht="15.75" x14ac:dyDescent="0.25">
      <c r="A59" s="54"/>
      <c r="B59" s="55"/>
      <c r="C59" s="55"/>
      <c r="D59" s="56"/>
      <c r="E59" s="57"/>
      <c r="F59" s="57"/>
      <c r="G59" s="58"/>
      <c r="H59" s="58"/>
      <c r="I59" s="59"/>
      <c r="J59" s="59"/>
      <c r="K59" s="59"/>
      <c r="L59" s="59"/>
      <c r="M59" s="59"/>
      <c r="N59" s="200">
        <f t="shared" si="2"/>
        <v>0</v>
      </c>
      <c r="O59" s="69">
        <f t="shared" si="3"/>
        <v>0</v>
      </c>
      <c r="P59" s="91" t="str">
        <f>IF(O59&gt;0,IF(O59&gt;Q59,"Errore n. giorni! MAX 304",IF(NETWORKDAYS.INTL(G59,H59,11,'MENU TENDINA'!H$11:H$22)=O59,"ok","")),"")</f>
        <v/>
      </c>
      <c r="Q59" s="96" t="str">
        <f>IF(O59&gt;0,NETWORKDAYS.INTL(G59,H59,11,'MENU TENDINA'!$H$11:$H$22),"")</f>
        <v/>
      </c>
      <c r="R59" s="60"/>
      <c r="S59" s="71">
        <f t="shared" si="0"/>
        <v>0</v>
      </c>
      <c r="T59" s="72">
        <f t="shared" si="4"/>
        <v>0</v>
      </c>
      <c r="U59" s="72">
        <f t="shared" si="5"/>
        <v>0</v>
      </c>
      <c r="V59" s="72">
        <f t="shared" si="6"/>
        <v>0</v>
      </c>
      <c r="W59" s="72">
        <f t="shared" si="7"/>
        <v>0</v>
      </c>
      <c r="X59" s="72">
        <f t="shared" si="8"/>
        <v>0</v>
      </c>
      <c r="Y59" s="72">
        <f t="shared" si="9"/>
        <v>0</v>
      </c>
      <c r="Z59" s="160">
        <f t="shared" si="10"/>
        <v>0</v>
      </c>
      <c r="AA59" s="74">
        <f t="shared" si="11"/>
        <v>0</v>
      </c>
      <c r="AB59" s="75">
        <f t="shared" si="12"/>
        <v>0</v>
      </c>
      <c r="AC59" s="154">
        <f t="shared" si="13"/>
        <v>0</v>
      </c>
      <c r="AD59" s="155">
        <f t="shared" si="14"/>
        <v>0</v>
      </c>
      <c r="AE59" s="154">
        <f t="shared" si="15"/>
        <v>0</v>
      </c>
      <c r="AF59" s="155">
        <f t="shared" si="16"/>
        <v>0</v>
      </c>
      <c r="AG59" s="154">
        <f t="shared" si="17"/>
        <v>0</v>
      </c>
      <c r="AH59" s="155">
        <f t="shared" si="18"/>
        <v>0</v>
      </c>
      <c r="AI59" s="154">
        <f t="shared" si="19"/>
        <v>0</v>
      </c>
      <c r="AJ59" s="155">
        <f t="shared" si="20"/>
        <v>0</v>
      </c>
      <c r="AK59" s="155">
        <f t="shared" si="21"/>
        <v>0</v>
      </c>
      <c r="AL59" s="155">
        <f t="shared" si="22"/>
        <v>0</v>
      </c>
      <c r="AM59" s="77">
        <f t="shared" si="23"/>
        <v>0</v>
      </c>
      <c r="AN59" s="102">
        <f t="shared" si="24"/>
        <v>0</v>
      </c>
    </row>
    <row r="60" spans="1:40" ht="15.75" x14ac:dyDescent="0.25">
      <c r="A60" s="54"/>
      <c r="B60" s="55"/>
      <c r="C60" s="55"/>
      <c r="D60" s="56"/>
      <c r="E60" s="57"/>
      <c r="F60" s="57"/>
      <c r="G60" s="58"/>
      <c r="H60" s="58"/>
      <c r="I60" s="59"/>
      <c r="J60" s="59"/>
      <c r="K60" s="59"/>
      <c r="L60" s="59"/>
      <c r="M60" s="59"/>
      <c r="N60" s="200">
        <f t="shared" si="2"/>
        <v>0</v>
      </c>
      <c r="O60" s="69">
        <f t="shared" si="3"/>
        <v>0</v>
      </c>
      <c r="P60" s="91" t="str">
        <f>IF(O60&gt;0,IF(O60&gt;Q60,"Errore n. giorni! MAX 304",IF(NETWORKDAYS.INTL(G60,H60,11,'MENU TENDINA'!H$11:H$22)=O60,"ok","")),"")</f>
        <v/>
      </c>
      <c r="Q60" s="96" t="str">
        <f>IF(O60&gt;0,NETWORKDAYS.INTL(G60,H60,11,'MENU TENDINA'!$H$11:$H$22),"")</f>
        <v/>
      </c>
      <c r="R60" s="60"/>
      <c r="S60" s="71">
        <f t="shared" si="0"/>
        <v>0</v>
      </c>
      <c r="T60" s="72">
        <f t="shared" si="4"/>
        <v>0</v>
      </c>
      <c r="U60" s="72">
        <f t="shared" si="5"/>
        <v>0</v>
      </c>
      <c r="V60" s="72">
        <f t="shared" si="6"/>
        <v>0</v>
      </c>
      <c r="W60" s="72">
        <f t="shared" si="7"/>
        <v>0</v>
      </c>
      <c r="X60" s="72">
        <f t="shared" si="8"/>
        <v>0</v>
      </c>
      <c r="Y60" s="72">
        <f t="shared" si="9"/>
        <v>0</v>
      </c>
      <c r="Z60" s="160">
        <f t="shared" si="10"/>
        <v>0</v>
      </c>
      <c r="AA60" s="74">
        <f t="shared" si="11"/>
        <v>0</v>
      </c>
      <c r="AB60" s="75">
        <f t="shared" si="12"/>
        <v>0</v>
      </c>
      <c r="AC60" s="154">
        <f t="shared" si="13"/>
        <v>0</v>
      </c>
      <c r="AD60" s="155">
        <f t="shared" si="14"/>
        <v>0</v>
      </c>
      <c r="AE60" s="154">
        <f t="shared" si="15"/>
        <v>0</v>
      </c>
      <c r="AF60" s="155">
        <f t="shared" si="16"/>
        <v>0</v>
      </c>
      <c r="AG60" s="154">
        <f t="shared" si="17"/>
        <v>0</v>
      </c>
      <c r="AH60" s="155">
        <f t="shared" si="18"/>
        <v>0</v>
      </c>
      <c r="AI60" s="154">
        <f t="shared" si="19"/>
        <v>0</v>
      </c>
      <c r="AJ60" s="155">
        <f t="shared" si="20"/>
        <v>0</v>
      </c>
      <c r="AK60" s="155">
        <f t="shared" si="21"/>
        <v>0</v>
      </c>
      <c r="AL60" s="155">
        <f t="shared" si="22"/>
        <v>0</v>
      </c>
      <c r="AM60" s="77">
        <f t="shared" si="23"/>
        <v>0</v>
      </c>
      <c r="AN60" s="102">
        <f t="shared" si="24"/>
        <v>0</v>
      </c>
    </row>
    <row r="61" spans="1:40" ht="15.75" x14ac:dyDescent="0.25">
      <c r="A61" s="54"/>
      <c r="B61" s="55"/>
      <c r="C61" s="55"/>
      <c r="D61" s="56"/>
      <c r="E61" s="57"/>
      <c r="F61" s="57"/>
      <c r="G61" s="58"/>
      <c r="H61" s="58"/>
      <c r="I61" s="59"/>
      <c r="J61" s="59"/>
      <c r="K61" s="59"/>
      <c r="L61" s="59"/>
      <c r="M61" s="59"/>
      <c r="N61" s="200">
        <f t="shared" si="2"/>
        <v>0</v>
      </c>
      <c r="O61" s="69">
        <f t="shared" si="3"/>
        <v>0</v>
      </c>
      <c r="P61" s="91" t="str">
        <f>IF(O61&gt;0,IF(O61&gt;Q61,"Errore n. giorni! MAX 304",IF(NETWORKDAYS.INTL(G61,H61,11,'MENU TENDINA'!H$11:H$22)=O61,"ok","")),"")</f>
        <v/>
      </c>
      <c r="Q61" s="96" t="str">
        <f>IF(O61&gt;0,NETWORKDAYS.INTL(G61,H61,11,'MENU TENDINA'!$H$11:$H$22),"")</f>
        <v/>
      </c>
      <c r="R61" s="60"/>
      <c r="S61" s="71">
        <f t="shared" si="0"/>
        <v>0</v>
      </c>
      <c r="T61" s="72">
        <f t="shared" si="4"/>
        <v>0</v>
      </c>
      <c r="U61" s="72">
        <f t="shared" si="5"/>
        <v>0</v>
      </c>
      <c r="V61" s="72">
        <f t="shared" si="6"/>
        <v>0</v>
      </c>
      <c r="W61" s="72">
        <f t="shared" si="7"/>
        <v>0</v>
      </c>
      <c r="X61" s="72">
        <f t="shared" si="8"/>
        <v>0</v>
      </c>
      <c r="Y61" s="72">
        <f t="shared" si="9"/>
        <v>0</v>
      </c>
      <c r="Z61" s="160">
        <f t="shared" si="10"/>
        <v>0</v>
      </c>
      <c r="AA61" s="74">
        <f t="shared" si="11"/>
        <v>0</v>
      </c>
      <c r="AB61" s="75">
        <f t="shared" si="12"/>
        <v>0</v>
      </c>
      <c r="AC61" s="154">
        <f t="shared" si="13"/>
        <v>0</v>
      </c>
      <c r="AD61" s="155">
        <f t="shared" si="14"/>
        <v>0</v>
      </c>
      <c r="AE61" s="154">
        <f t="shared" si="15"/>
        <v>0</v>
      </c>
      <c r="AF61" s="155">
        <f t="shared" si="16"/>
        <v>0</v>
      </c>
      <c r="AG61" s="154">
        <f t="shared" si="17"/>
        <v>0</v>
      </c>
      <c r="AH61" s="155">
        <f t="shared" si="18"/>
        <v>0</v>
      </c>
      <c r="AI61" s="154">
        <f t="shared" si="19"/>
        <v>0</v>
      </c>
      <c r="AJ61" s="155">
        <f t="shared" si="20"/>
        <v>0</v>
      </c>
      <c r="AK61" s="155">
        <f t="shared" si="21"/>
        <v>0</v>
      </c>
      <c r="AL61" s="155">
        <f t="shared" si="22"/>
        <v>0</v>
      </c>
      <c r="AM61" s="77">
        <f t="shared" si="23"/>
        <v>0</v>
      </c>
      <c r="AN61" s="102">
        <f t="shared" si="24"/>
        <v>0</v>
      </c>
    </row>
    <row r="62" spans="1:40" ht="15.75" x14ac:dyDescent="0.25">
      <c r="A62" s="54"/>
      <c r="B62" s="55"/>
      <c r="C62" s="55"/>
      <c r="D62" s="56"/>
      <c r="E62" s="57"/>
      <c r="F62" s="57"/>
      <c r="G62" s="58"/>
      <c r="H62" s="58"/>
      <c r="I62" s="59"/>
      <c r="J62" s="59"/>
      <c r="K62" s="59"/>
      <c r="L62" s="59"/>
      <c r="M62" s="59"/>
      <c r="N62" s="200">
        <f t="shared" si="2"/>
        <v>0</v>
      </c>
      <c r="O62" s="69">
        <f t="shared" si="3"/>
        <v>0</v>
      </c>
      <c r="P62" s="91" t="str">
        <f>IF(O62&gt;0,IF(O62&gt;Q62,"Errore n. giorni! MAX 304",IF(NETWORKDAYS.INTL(G62,H62,11,'MENU TENDINA'!H$11:H$22)=O62,"ok","")),"")</f>
        <v/>
      </c>
      <c r="Q62" s="96" t="str">
        <f>IF(O62&gt;0,NETWORKDAYS.INTL(G62,H62,11,'MENU TENDINA'!$H$11:$H$22),"")</f>
        <v/>
      </c>
      <c r="R62" s="60"/>
      <c r="S62" s="71">
        <f t="shared" si="0"/>
        <v>0</v>
      </c>
      <c r="T62" s="72">
        <f t="shared" si="4"/>
        <v>0</v>
      </c>
      <c r="U62" s="72">
        <f t="shared" si="5"/>
        <v>0</v>
      </c>
      <c r="V62" s="72">
        <f t="shared" si="6"/>
        <v>0</v>
      </c>
      <c r="W62" s="72">
        <f t="shared" si="7"/>
        <v>0</v>
      </c>
      <c r="X62" s="72">
        <f t="shared" si="8"/>
        <v>0</v>
      </c>
      <c r="Y62" s="72">
        <f t="shared" si="9"/>
        <v>0</v>
      </c>
      <c r="Z62" s="160">
        <f t="shared" si="10"/>
        <v>0</v>
      </c>
      <c r="AA62" s="74">
        <f t="shared" si="11"/>
        <v>0</v>
      </c>
      <c r="AB62" s="75">
        <f t="shared" si="12"/>
        <v>0</v>
      </c>
      <c r="AC62" s="154">
        <f t="shared" si="13"/>
        <v>0</v>
      </c>
      <c r="AD62" s="155">
        <f t="shared" si="14"/>
        <v>0</v>
      </c>
      <c r="AE62" s="154">
        <f t="shared" si="15"/>
        <v>0</v>
      </c>
      <c r="AF62" s="155">
        <f t="shared" si="16"/>
        <v>0</v>
      </c>
      <c r="AG62" s="154">
        <f t="shared" si="17"/>
        <v>0</v>
      </c>
      <c r="AH62" s="155">
        <f t="shared" si="18"/>
        <v>0</v>
      </c>
      <c r="AI62" s="154">
        <f t="shared" si="19"/>
        <v>0</v>
      </c>
      <c r="AJ62" s="155">
        <f t="shared" si="20"/>
        <v>0</v>
      </c>
      <c r="AK62" s="155">
        <f t="shared" si="21"/>
        <v>0</v>
      </c>
      <c r="AL62" s="155">
        <f t="shared" si="22"/>
        <v>0</v>
      </c>
      <c r="AM62" s="77">
        <f t="shared" si="23"/>
        <v>0</v>
      </c>
      <c r="AN62" s="102">
        <f t="shared" si="24"/>
        <v>0</v>
      </c>
    </row>
    <row r="63" spans="1:40" ht="15.75" x14ac:dyDescent="0.25">
      <c r="A63" s="54"/>
      <c r="B63" s="55"/>
      <c r="C63" s="55"/>
      <c r="D63" s="56"/>
      <c r="E63" s="57"/>
      <c r="F63" s="57"/>
      <c r="G63" s="58"/>
      <c r="H63" s="58"/>
      <c r="I63" s="59"/>
      <c r="J63" s="59"/>
      <c r="K63" s="59"/>
      <c r="L63" s="59"/>
      <c r="M63" s="59"/>
      <c r="N63" s="200">
        <f t="shared" si="2"/>
        <v>0</v>
      </c>
      <c r="O63" s="69">
        <f t="shared" si="3"/>
        <v>0</v>
      </c>
      <c r="P63" s="91" t="str">
        <f>IF(O63&gt;0,IF(O63&gt;Q63,"Errore n. giorni! MAX 304",IF(NETWORKDAYS.INTL(G63,H63,11,'MENU TENDINA'!H$11:H$22)=O63,"ok","")),"")</f>
        <v/>
      </c>
      <c r="Q63" s="96" t="str">
        <f>IF(O63&gt;0,NETWORKDAYS.INTL(G63,H63,11,'MENU TENDINA'!$H$11:$H$22),"")</f>
        <v/>
      </c>
      <c r="R63" s="60"/>
      <c r="S63" s="71">
        <f t="shared" si="0"/>
        <v>0</v>
      </c>
      <c r="T63" s="72">
        <f t="shared" si="4"/>
        <v>0</v>
      </c>
      <c r="U63" s="72">
        <f t="shared" si="5"/>
        <v>0</v>
      </c>
      <c r="V63" s="72">
        <f t="shared" si="6"/>
        <v>0</v>
      </c>
      <c r="W63" s="72">
        <f t="shared" si="7"/>
        <v>0</v>
      </c>
      <c r="X63" s="72">
        <f t="shared" si="8"/>
        <v>0</v>
      </c>
      <c r="Y63" s="72">
        <f t="shared" si="9"/>
        <v>0</v>
      </c>
      <c r="Z63" s="160">
        <f t="shared" si="10"/>
        <v>0</v>
      </c>
      <c r="AA63" s="74">
        <f t="shared" si="11"/>
        <v>0</v>
      </c>
      <c r="AB63" s="75">
        <f t="shared" si="12"/>
        <v>0</v>
      </c>
      <c r="AC63" s="154">
        <f t="shared" si="13"/>
        <v>0</v>
      </c>
      <c r="AD63" s="155">
        <f t="shared" si="14"/>
        <v>0</v>
      </c>
      <c r="AE63" s="154">
        <f t="shared" si="15"/>
        <v>0</v>
      </c>
      <c r="AF63" s="155">
        <f t="shared" si="16"/>
        <v>0</v>
      </c>
      <c r="AG63" s="154">
        <f t="shared" si="17"/>
        <v>0</v>
      </c>
      <c r="AH63" s="155">
        <f t="shared" si="18"/>
        <v>0</v>
      </c>
      <c r="AI63" s="154">
        <f t="shared" si="19"/>
        <v>0</v>
      </c>
      <c r="AJ63" s="155">
        <f t="shared" si="20"/>
        <v>0</v>
      </c>
      <c r="AK63" s="155">
        <f t="shared" si="21"/>
        <v>0</v>
      </c>
      <c r="AL63" s="155">
        <f t="shared" si="22"/>
        <v>0</v>
      </c>
      <c r="AM63" s="77">
        <f t="shared" si="23"/>
        <v>0</v>
      </c>
      <c r="AN63" s="102">
        <f t="shared" si="24"/>
        <v>0</v>
      </c>
    </row>
    <row r="64" spans="1:40" ht="15.75" x14ac:dyDescent="0.25">
      <c r="A64" s="54"/>
      <c r="B64" s="55"/>
      <c r="C64" s="55"/>
      <c r="D64" s="56"/>
      <c r="E64" s="57"/>
      <c r="F64" s="57"/>
      <c r="G64" s="58"/>
      <c r="H64" s="58"/>
      <c r="I64" s="59"/>
      <c r="J64" s="59"/>
      <c r="K64" s="59"/>
      <c r="L64" s="59"/>
      <c r="M64" s="59"/>
      <c r="N64" s="200">
        <f t="shared" si="2"/>
        <v>0</v>
      </c>
      <c r="O64" s="69">
        <f t="shared" si="3"/>
        <v>0</v>
      </c>
      <c r="P64" s="91" t="str">
        <f>IF(O64&gt;0,IF(O64&gt;Q64,"Errore n. giorni! MAX 304",IF(NETWORKDAYS.INTL(G64,H64,11,'MENU TENDINA'!H$11:H$22)=O64,"ok","")),"")</f>
        <v/>
      </c>
      <c r="Q64" s="96" t="str">
        <f>IF(O64&gt;0,NETWORKDAYS.INTL(G64,H64,11,'MENU TENDINA'!$H$11:$H$22),"")</f>
        <v/>
      </c>
      <c r="R64" s="60"/>
      <c r="S64" s="71">
        <f t="shared" si="0"/>
        <v>0</v>
      </c>
      <c r="T64" s="72">
        <f t="shared" si="4"/>
        <v>0</v>
      </c>
      <c r="U64" s="72">
        <f t="shared" si="5"/>
        <v>0</v>
      </c>
      <c r="V64" s="72">
        <f t="shared" si="6"/>
        <v>0</v>
      </c>
      <c r="W64" s="72">
        <f t="shared" si="7"/>
        <v>0</v>
      </c>
      <c r="X64" s="72">
        <f t="shared" si="8"/>
        <v>0</v>
      </c>
      <c r="Y64" s="72">
        <f t="shared" si="9"/>
        <v>0</v>
      </c>
      <c r="Z64" s="160">
        <f t="shared" si="10"/>
        <v>0</v>
      </c>
      <c r="AA64" s="74">
        <f t="shared" si="11"/>
        <v>0</v>
      </c>
      <c r="AB64" s="75">
        <f t="shared" si="12"/>
        <v>0</v>
      </c>
      <c r="AC64" s="154">
        <f t="shared" si="13"/>
        <v>0</v>
      </c>
      <c r="AD64" s="155">
        <f t="shared" si="14"/>
        <v>0</v>
      </c>
      <c r="AE64" s="154">
        <f t="shared" si="15"/>
        <v>0</v>
      </c>
      <c r="AF64" s="155">
        <f t="shared" si="16"/>
        <v>0</v>
      </c>
      <c r="AG64" s="154">
        <f t="shared" si="17"/>
        <v>0</v>
      </c>
      <c r="AH64" s="155">
        <f t="shared" si="18"/>
        <v>0</v>
      </c>
      <c r="AI64" s="154">
        <f t="shared" si="19"/>
        <v>0</v>
      </c>
      <c r="AJ64" s="155">
        <f t="shared" si="20"/>
        <v>0</v>
      </c>
      <c r="AK64" s="155">
        <f t="shared" si="21"/>
        <v>0</v>
      </c>
      <c r="AL64" s="155">
        <f t="shared" si="22"/>
        <v>0</v>
      </c>
      <c r="AM64" s="77">
        <f t="shared" si="23"/>
        <v>0</v>
      </c>
      <c r="AN64" s="102">
        <f t="shared" si="24"/>
        <v>0</v>
      </c>
    </row>
    <row r="65" spans="1:40" ht="15.75" x14ac:dyDescent="0.25">
      <c r="A65" s="54"/>
      <c r="B65" s="55"/>
      <c r="C65" s="55"/>
      <c r="D65" s="56"/>
      <c r="E65" s="57"/>
      <c r="F65" s="57"/>
      <c r="G65" s="58"/>
      <c r="H65" s="58"/>
      <c r="I65" s="59"/>
      <c r="J65" s="59"/>
      <c r="K65" s="59"/>
      <c r="L65" s="59"/>
      <c r="M65" s="59"/>
      <c r="N65" s="200">
        <f t="shared" si="2"/>
        <v>0</v>
      </c>
      <c r="O65" s="69">
        <f t="shared" si="3"/>
        <v>0</v>
      </c>
      <c r="P65" s="91" t="str">
        <f>IF(O65&gt;0,IF(O65&gt;Q65,"Errore n. giorni! MAX 304",IF(NETWORKDAYS.INTL(G65,H65,11,'MENU TENDINA'!H$11:H$22)=O65,"ok","")),"")</f>
        <v/>
      </c>
      <c r="Q65" s="96" t="str">
        <f>IF(O65&gt;0,NETWORKDAYS.INTL(G65,H65,11,'MENU TENDINA'!$H$11:$H$22),"")</f>
        <v/>
      </c>
      <c r="R65" s="60"/>
      <c r="S65" s="71">
        <f t="shared" si="0"/>
        <v>0</v>
      </c>
      <c r="T65" s="72">
        <f t="shared" si="4"/>
        <v>0</v>
      </c>
      <c r="U65" s="72">
        <f t="shared" si="5"/>
        <v>0</v>
      </c>
      <c r="V65" s="72">
        <f t="shared" si="6"/>
        <v>0</v>
      </c>
      <c r="W65" s="72">
        <f t="shared" si="7"/>
        <v>0</v>
      </c>
      <c r="X65" s="72">
        <f t="shared" si="8"/>
        <v>0</v>
      </c>
      <c r="Y65" s="72">
        <f t="shared" si="9"/>
        <v>0</v>
      </c>
      <c r="Z65" s="160">
        <f t="shared" si="10"/>
        <v>0</v>
      </c>
      <c r="AA65" s="74">
        <f t="shared" si="11"/>
        <v>0</v>
      </c>
      <c r="AB65" s="75">
        <f t="shared" si="12"/>
        <v>0</v>
      </c>
      <c r="AC65" s="154">
        <f t="shared" si="13"/>
        <v>0</v>
      </c>
      <c r="AD65" s="155">
        <f t="shared" si="14"/>
        <v>0</v>
      </c>
      <c r="AE65" s="154">
        <f t="shared" si="15"/>
        <v>0</v>
      </c>
      <c r="AF65" s="155">
        <f t="shared" si="16"/>
        <v>0</v>
      </c>
      <c r="AG65" s="154">
        <f t="shared" si="17"/>
        <v>0</v>
      </c>
      <c r="AH65" s="155">
        <f t="shared" si="18"/>
        <v>0</v>
      </c>
      <c r="AI65" s="154">
        <f t="shared" si="19"/>
        <v>0</v>
      </c>
      <c r="AJ65" s="155">
        <f t="shared" si="20"/>
        <v>0</v>
      </c>
      <c r="AK65" s="155">
        <f t="shared" si="21"/>
        <v>0</v>
      </c>
      <c r="AL65" s="155">
        <f t="shared" si="22"/>
        <v>0</v>
      </c>
      <c r="AM65" s="77">
        <f t="shared" si="23"/>
        <v>0</v>
      </c>
      <c r="AN65" s="102">
        <f t="shared" si="24"/>
        <v>0</v>
      </c>
    </row>
    <row r="66" spans="1:40" ht="15.75" x14ac:dyDescent="0.25">
      <c r="A66" s="54"/>
      <c r="B66" s="55"/>
      <c r="C66" s="55"/>
      <c r="D66" s="56"/>
      <c r="E66" s="57"/>
      <c r="F66" s="57"/>
      <c r="G66" s="58"/>
      <c r="H66" s="58"/>
      <c r="I66" s="59"/>
      <c r="J66" s="59"/>
      <c r="K66" s="59"/>
      <c r="L66" s="59"/>
      <c r="M66" s="59"/>
      <c r="N66" s="200">
        <f t="shared" si="2"/>
        <v>0</v>
      </c>
      <c r="O66" s="69">
        <f t="shared" si="3"/>
        <v>0</v>
      </c>
      <c r="P66" s="91" t="str">
        <f>IF(O66&gt;0,IF(O66&gt;Q66,"Errore n. giorni! MAX 304",IF(NETWORKDAYS.INTL(G66,H66,11,'MENU TENDINA'!H$11:H$22)=O66,"ok","")),"")</f>
        <v/>
      </c>
      <c r="Q66" s="96" t="str">
        <f>IF(O66&gt;0,NETWORKDAYS.INTL(G66,H66,11,'MENU TENDINA'!$H$11:$H$22),"")</f>
        <v/>
      </c>
      <c r="R66" s="60"/>
      <c r="S66" s="71">
        <f t="shared" si="0"/>
        <v>0</v>
      </c>
      <c r="T66" s="72">
        <f t="shared" si="4"/>
        <v>0</v>
      </c>
      <c r="U66" s="72">
        <f t="shared" si="5"/>
        <v>0</v>
      </c>
      <c r="V66" s="72">
        <f t="shared" si="6"/>
        <v>0</v>
      </c>
      <c r="W66" s="72">
        <f t="shared" si="7"/>
        <v>0</v>
      </c>
      <c r="X66" s="72">
        <f t="shared" si="8"/>
        <v>0</v>
      </c>
      <c r="Y66" s="72">
        <f t="shared" si="9"/>
        <v>0</v>
      </c>
      <c r="Z66" s="160">
        <f t="shared" si="10"/>
        <v>0</v>
      </c>
      <c r="AA66" s="74">
        <f t="shared" si="11"/>
        <v>0</v>
      </c>
      <c r="AB66" s="75">
        <f t="shared" si="12"/>
        <v>0</v>
      </c>
      <c r="AC66" s="154">
        <f t="shared" si="13"/>
        <v>0</v>
      </c>
      <c r="AD66" s="155">
        <f t="shared" si="14"/>
        <v>0</v>
      </c>
      <c r="AE66" s="154">
        <f t="shared" si="15"/>
        <v>0</v>
      </c>
      <c r="AF66" s="155">
        <f t="shared" si="16"/>
        <v>0</v>
      </c>
      <c r="AG66" s="154">
        <f t="shared" si="17"/>
        <v>0</v>
      </c>
      <c r="AH66" s="155">
        <f t="shared" si="18"/>
        <v>0</v>
      </c>
      <c r="AI66" s="154">
        <f t="shared" si="19"/>
        <v>0</v>
      </c>
      <c r="AJ66" s="155">
        <f t="shared" si="20"/>
        <v>0</v>
      </c>
      <c r="AK66" s="155">
        <f t="shared" si="21"/>
        <v>0</v>
      </c>
      <c r="AL66" s="155">
        <f t="shared" si="22"/>
        <v>0</v>
      </c>
      <c r="AM66" s="77">
        <f t="shared" si="23"/>
        <v>0</v>
      </c>
      <c r="AN66" s="102">
        <f t="shared" si="24"/>
        <v>0</v>
      </c>
    </row>
    <row r="67" spans="1:40" ht="15.75" x14ac:dyDescent="0.25">
      <c r="A67" s="54"/>
      <c r="B67" s="55"/>
      <c r="C67" s="55"/>
      <c r="D67" s="56"/>
      <c r="E67" s="57"/>
      <c r="F67" s="57"/>
      <c r="G67" s="58"/>
      <c r="H67" s="58"/>
      <c r="I67" s="59"/>
      <c r="J67" s="59"/>
      <c r="K67" s="59"/>
      <c r="L67" s="59"/>
      <c r="M67" s="59"/>
      <c r="N67" s="200">
        <f t="shared" si="2"/>
        <v>0</v>
      </c>
      <c r="O67" s="69">
        <f t="shared" si="3"/>
        <v>0</v>
      </c>
      <c r="P67" s="91" t="str">
        <f>IF(O67&gt;0,IF(O67&gt;Q67,"Errore n. giorni! MAX 304",IF(NETWORKDAYS.INTL(G67,H67,11,'MENU TENDINA'!H$11:H$22)=O67,"ok","")),"")</f>
        <v/>
      </c>
      <c r="Q67" s="96" t="str">
        <f>IF(O67&gt;0,NETWORKDAYS.INTL(G67,H67,11,'MENU TENDINA'!$H$11:$H$22),"")</f>
        <v/>
      </c>
      <c r="R67" s="60"/>
      <c r="S67" s="71">
        <f t="shared" si="0"/>
        <v>0</v>
      </c>
      <c r="T67" s="72">
        <f t="shared" si="4"/>
        <v>0</v>
      </c>
      <c r="U67" s="72">
        <f t="shared" si="5"/>
        <v>0</v>
      </c>
      <c r="V67" s="72">
        <f t="shared" si="6"/>
        <v>0</v>
      </c>
      <c r="W67" s="72">
        <f t="shared" si="7"/>
        <v>0</v>
      </c>
      <c r="X67" s="72">
        <f t="shared" si="8"/>
        <v>0</v>
      </c>
      <c r="Y67" s="72">
        <f t="shared" si="9"/>
        <v>0</v>
      </c>
      <c r="Z67" s="160">
        <f t="shared" si="10"/>
        <v>0</v>
      </c>
      <c r="AA67" s="74">
        <f t="shared" si="11"/>
        <v>0</v>
      </c>
      <c r="AB67" s="75">
        <f t="shared" si="12"/>
        <v>0</v>
      </c>
      <c r="AC67" s="154">
        <f t="shared" si="13"/>
        <v>0</v>
      </c>
      <c r="AD67" s="155">
        <f t="shared" si="14"/>
        <v>0</v>
      </c>
      <c r="AE67" s="154">
        <f t="shared" si="15"/>
        <v>0</v>
      </c>
      <c r="AF67" s="155">
        <f t="shared" si="16"/>
        <v>0</v>
      </c>
      <c r="AG67" s="154">
        <f t="shared" si="17"/>
        <v>0</v>
      </c>
      <c r="AH67" s="155">
        <f t="shared" si="18"/>
        <v>0</v>
      </c>
      <c r="AI67" s="154">
        <f t="shared" si="19"/>
        <v>0</v>
      </c>
      <c r="AJ67" s="155">
        <f t="shared" si="20"/>
        <v>0</v>
      </c>
      <c r="AK67" s="155">
        <f t="shared" si="21"/>
        <v>0</v>
      </c>
      <c r="AL67" s="155">
        <f t="shared" si="22"/>
        <v>0</v>
      </c>
      <c r="AM67" s="77">
        <f t="shared" si="23"/>
        <v>0</v>
      </c>
      <c r="AN67" s="102">
        <f t="shared" si="24"/>
        <v>0</v>
      </c>
    </row>
    <row r="68" spans="1:40" ht="15.75" x14ac:dyDescent="0.25">
      <c r="A68" s="54"/>
      <c r="B68" s="55"/>
      <c r="C68" s="55"/>
      <c r="D68" s="56"/>
      <c r="E68" s="57"/>
      <c r="F68" s="57"/>
      <c r="G68" s="58"/>
      <c r="H68" s="58"/>
      <c r="I68" s="59"/>
      <c r="J68" s="59"/>
      <c r="K68" s="59"/>
      <c r="L68" s="59"/>
      <c r="M68" s="59"/>
      <c r="N68" s="200">
        <f t="shared" si="2"/>
        <v>0</v>
      </c>
      <c r="O68" s="69">
        <f t="shared" si="3"/>
        <v>0</v>
      </c>
      <c r="P68" s="91" t="str">
        <f>IF(O68&gt;0,IF(O68&gt;Q68,"Errore n. giorni! MAX 304",IF(NETWORKDAYS.INTL(G68,H68,11,'MENU TENDINA'!H$11:H$22)=O68,"ok","")),"")</f>
        <v/>
      </c>
      <c r="Q68" s="96" t="str">
        <f>IF(O68&gt;0,NETWORKDAYS.INTL(G68,H68,11,'MENU TENDINA'!$H$11:$H$22),"")</f>
        <v/>
      </c>
      <c r="R68" s="60"/>
      <c r="S68" s="71">
        <f t="shared" si="0"/>
        <v>0</v>
      </c>
      <c r="T68" s="72">
        <f t="shared" si="4"/>
        <v>0</v>
      </c>
      <c r="U68" s="72">
        <f t="shared" si="5"/>
        <v>0</v>
      </c>
      <c r="V68" s="72">
        <f t="shared" si="6"/>
        <v>0</v>
      </c>
      <c r="W68" s="72">
        <f t="shared" si="7"/>
        <v>0</v>
      </c>
      <c r="X68" s="72">
        <f t="shared" si="8"/>
        <v>0</v>
      </c>
      <c r="Y68" s="72">
        <f t="shared" si="9"/>
        <v>0</v>
      </c>
      <c r="Z68" s="160">
        <f t="shared" si="10"/>
        <v>0</v>
      </c>
      <c r="AA68" s="74">
        <f t="shared" si="11"/>
        <v>0</v>
      </c>
      <c r="AB68" s="75">
        <f t="shared" si="12"/>
        <v>0</v>
      </c>
      <c r="AC68" s="154">
        <f t="shared" si="13"/>
        <v>0</v>
      </c>
      <c r="AD68" s="155">
        <f t="shared" si="14"/>
        <v>0</v>
      </c>
      <c r="AE68" s="154">
        <f t="shared" si="15"/>
        <v>0</v>
      </c>
      <c r="AF68" s="155">
        <f t="shared" si="16"/>
        <v>0</v>
      </c>
      <c r="AG68" s="154">
        <f t="shared" si="17"/>
        <v>0</v>
      </c>
      <c r="AH68" s="155">
        <f t="shared" si="18"/>
        <v>0</v>
      </c>
      <c r="AI68" s="154">
        <f t="shared" si="19"/>
        <v>0</v>
      </c>
      <c r="AJ68" s="155">
        <f t="shared" si="20"/>
        <v>0</v>
      </c>
      <c r="AK68" s="155">
        <f t="shared" si="21"/>
        <v>0</v>
      </c>
      <c r="AL68" s="155">
        <f t="shared" si="22"/>
        <v>0</v>
      </c>
      <c r="AM68" s="77">
        <f t="shared" si="23"/>
        <v>0</v>
      </c>
      <c r="AN68" s="102">
        <f t="shared" si="24"/>
        <v>0</v>
      </c>
    </row>
    <row r="69" spans="1:40" ht="15.75" x14ac:dyDescent="0.25">
      <c r="A69" s="54"/>
      <c r="B69" s="55"/>
      <c r="C69" s="55"/>
      <c r="D69" s="56"/>
      <c r="E69" s="57"/>
      <c r="F69" s="57"/>
      <c r="G69" s="58"/>
      <c r="H69" s="58"/>
      <c r="I69" s="59"/>
      <c r="J69" s="59"/>
      <c r="K69" s="59"/>
      <c r="L69" s="59"/>
      <c r="M69" s="59"/>
      <c r="N69" s="200">
        <f t="shared" si="2"/>
        <v>0</v>
      </c>
      <c r="O69" s="69">
        <f t="shared" si="3"/>
        <v>0</v>
      </c>
      <c r="P69" s="91" t="str">
        <f>IF(O69&gt;0,IF(O69&gt;Q69,"Errore n. giorni! MAX 304",IF(NETWORKDAYS.INTL(G69,H69,11,'MENU TENDINA'!H$11:H$22)=O69,"ok","")),"")</f>
        <v/>
      </c>
      <c r="Q69" s="96" t="str">
        <f>IF(O69&gt;0,NETWORKDAYS.INTL(G69,H69,11,'MENU TENDINA'!$H$11:$H$22),"")</f>
        <v/>
      </c>
      <c r="R69" s="60"/>
      <c r="S69" s="71">
        <f t="shared" si="0"/>
        <v>0</v>
      </c>
      <c r="T69" s="72">
        <f t="shared" si="4"/>
        <v>0</v>
      </c>
      <c r="U69" s="72">
        <f t="shared" si="5"/>
        <v>0</v>
      </c>
      <c r="V69" s="72">
        <f t="shared" si="6"/>
        <v>0</v>
      </c>
      <c r="W69" s="72">
        <f t="shared" si="7"/>
        <v>0</v>
      </c>
      <c r="X69" s="72">
        <f t="shared" si="8"/>
        <v>0</v>
      </c>
      <c r="Y69" s="72">
        <f t="shared" si="9"/>
        <v>0</v>
      </c>
      <c r="Z69" s="160">
        <f t="shared" si="10"/>
        <v>0</v>
      </c>
      <c r="AA69" s="74">
        <f t="shared" si="11"/>
        <v>0</v>
      </c>
      <c r="AB69" s="75">
        <f t="shared" si="12"/>
        <v>0</v>
      </c>
      <c r="AC69" s="154">
        <f t="shared" si="13"/>
        <v>0</v>
      </c>
      <c r="AD69" s="155">
        <f t="shared" si="14"/>
        <v>0</v>
      </c>
      <c r="AE69" s="154">
        <f t="shared" si="15"/>
        <v>0</v>
      </c>
      <c r="AF69" s="155">
        <f t="shared" si="16"/>
        <v>0</v>
      </c>
      <c r="AG69" s="154">
        <f t="shared" si="17"/>
        <v>0</v>
      </c>
      <c r="AH69" s="155">
        <f t="shared" si="18"/>
        <v>0</v>
      </c>
      <c r="AI69" s="154">
        <f t="shared" si="19"/>
        <v>0</v>
      </c>
      <c r="AJ69" s="155">
        <f t="shared" si="20"/>
        <v>0</v>
      </c>
      <c r="AK69" s="155">
        <f t="shared" si="21"/>
        <v>0</v>
      </c>
      <c r="AL69" s="155">
        <f t="shared" si="22"/>
        <v>0</v>
      </c>
      <c r="AM69" s="77">
        <f t="shared" si="23"/>
        <v>0</v>
      </c>
      <c r="AN69" s="102">
        <f t="shared" si="24"/>
        <v>0</v>
      </c>
    </row>
    <row r="70" spans="1:40" ht="15.75" x14ac:dyDescent="0.25">
      <c r="A70" s="54"/>
      <c r="B70" s="55"/>
      <c r="C70" s="55"/>
      <c r="D70" s="56"/>
      <c r="E70" s="57"/>
      <c r="F70" s="57"/>
      <c r="G70" s="58"/>
      <c r="H70" s="58"/>
      <c r="I70" s="59"/>
      <c r="J70" s="59"/>
      <c r="K70" s="59"/>
      <c r="L70" s="59"/>
      <c r="M70" s="59"/>
      <c r="N70" s="200">
        <f t="shared" si="2"/>
        <v>0</v>
      </c>
      <c r="O70" s="69">
        <f t="shared" si="3"/>
        <v>0</v>
      </c>
      <c r="P70" s="91" t="str">
        <f>IF(O70&gt;0,IF(O70&gt;Q70,"Errore n. giorni! MAX 304",IF(NETWORKDAYS.INTL(G70,H70,11,'MENU TENDINA'!H$11:H$22)=O70,"ok","")),"")</f>
        <v/>
      </c>
      <c r="Q70" s="96" t="str">
        <f>IF(O70&gt;0,NETWORKDAYS.INTL(G70,H70,11,'MENU TENDINA'!$H$11:$H$22),"")</f>
        <v/>
      </c>
      <c r="R70" s="60"/>
      <c r="S70" s="71">
        <f t="shared" si="0"/>
        <v>0</v>
      </c>
      <c r="T70" s="72">
        <f t="shared" si="4"/>
        <v>0</v>
      </c>
      <c r="U70" s="72">
        <f t="shared" si="5"/>
        <v>0</v>
      </c>
      <c r="V70" s="72">
        <f t="shared" si="6"/>
        <v>0</v>
      </c>
      <c r="W70" s="72">
        <f t="shared" si="7"/>
        <v>0</v>
      </c>
      <c r="X70" s="72">
        <f t="shared" si="8"/>
        <v>0</v>
      </c>
      <c r="Y70" s="72">
        <f t="shared" si="9"/>
        <v>0</v>
      </c>
      <c r="Z70" s="160">
        <f t="shared" si="10"/>
        <v>0</v>
      </c>
      <c r="AA70" s="74">
        <f t="shared" si="11"/>
        <v>0</v>
      </c>
      <c r="AB70" s="75">
        <f t="shared" si="12"/>
        <v>0</v>
      </c>
      <c r="AC70" s="154">
        <f t="shared" si="13"/>
        <v>0</v>
      </c>
      <c r="AD70" s="155">
        <f t="shared" si="14"/>
        <v>0</v>
      </c>
      <c r="AE70" s="154">
        <f t="shared" si="15"/>
        <v>0</v>
      </c>
      <c r="AF70" s="155">
        <f t="shared" si="16"/>
        <v>0</v>
      </c>
      <c r="AG70" s="154">
        <f t="shared" si="17"/>
        <v>0</v>
      </c>
      <c r="AH70" s="155">
        <f t="shared" si="18"/>
        <v>0</v>
      </c>
      <c r="AI70" s="154">
        <f t="shared" si="19"/>
        <v>0</v>
      </c>
      <c r="AJ70" s="155">
        <f t="shared" si="20"/>
        <v>0</v>
      </c>
      <c r="AK70" s="155">
        <f t="shared" si="21"/>
        <v>0</v>
      </c>
      <c r="AL70" s="155">
        <f t="shared" si="22"/>
        <v>0</v>
      </c>
      <c r="AM70" s="77">
        <f t="shared" si="23"/>
        <v>0</v>
      </c>
      <c r="AN70" s="102">
        <f t="shared" si="24"/>
        <v>0</v>
      </c>
    </row>
    <row r="71" spans="1:40" ht="15.75" x14ac:dyDescent="0.25">
      <c r="A71" s="54"/>
      <c r="B71" s="55"/>
      <c r="C71" s="55"/>
      <c r="D71" s="56"/>
      <c r="E71" s="57"/>
      <c r="F71" s="57"/>
      <c r="G71" s="58"/>
      <c r="H71" s="58"/>
      <c r="I71" s="59"/>
      <c r="J71" s="59"/>
      <c r="K71" s="59"/>
      <c r="L71" s="59"/>
      <c r="M71" s="59"/>
      <c r="N71" s="200">
        <f t="shared" si="2"/>
        <v>0</v>
      </c>
      <c r="O71" s="69">
        <f t="shared" si="3"/>
        <v>0</v>
      </c>
      <c r="P71" s="91" t="str">
        <f>IF(O71&gt;0,IF(O71&gt;Q71,"Errore n. giorni! MAX 304",IF(NETWORKDAYS.INTL(G71,H71,11,'MENU TENDINA'!H$11:H$22)=O71,"ok","")),"")</f>
        <v/>
      </c>
      <c r="Q71" s="96" t="str">
        <f>IF(O71&gt;0,NETWORKDAYS.INTL(G71,H71,11,'MENU TENDINA'!$H$11:$H$22),"")</f>
        <v/>
      </c>
      <c r="R71" s="60"/>
      <c r="S71" s="71">
        <f t="shared" ref="S71:S134" si="25">IF(I71&gt;0,30.78,0)</f>
        <v>0</v>
      </c>
      <c r="T71" s="72">
        <f t="shared" si="4"/>
        <v>0</v>
      </c>
      <c r="U71" s="72">
        <f t="shared" si="5"/>
        <v>0</v>
      </c>
      <c r="V71" s="72">
        <f t="shared" si="6"/>
        <v>0</v>
      </c>
      <c r="W71" s="72">
        <f t="shared" si="7"/>
        <v>0</v>
      </c>
      <c r="X71" s="72">
        <f t="shared" si="8"/>
        <v>0</v>
      </c>
      <c r="Y71" s="72">
        <f t="shared" si="9"/>
        <v>0</v>
      </c>
      <c r="Z71" s="160">
        <f t="shared" si="10"/>
        <v>0</v>
      </c>
      <c r="AA71" s="74">
        <f t="shared" si="11"/>
        <v>0</v>
      </c>
      <c r="AB71" s="75">
        <f t="shared" si="12"/>
        <v>0</v>
      </c>
      <c r="AC71" s="154">
        <f t="shared" si="13"/>
        <v>0</v>
      </c>
      <c r="AD71" s="155">
        <f t="shared" si="14"/>
        <v>0</v>
      </c>
      <c r="AE71" s="154">
        <f t="shared" si="15"/>
        <v>0</v>
      </c>
      <c r="AF71" s="155">
        <f t="shared" si="16"/>
        <v>0</v>
      </c>
      <c r="AG71" s="154">
        <f t="shared" si="17"/>
        <v>0</v>
      </c>
      <c r="AH71" s="155">
        <f t="shared" si="18"/>
        <v>0</v>
      </c>
      <c r="AI71" s="154">
        <f t="shared" si="19"/>
        <v>0</v>
      </c>
      <c r="AJ71" s="155">
        <f t="shared" si="20"/>
        <v>0</v>
      </c>
      <c r="AK71" s="155">
        <f t="shared" si="21"/>
        <v>0</v>
      </c>
      <c r="AL71" s="155">
        <f t="shared" si="22"/>
        <v>0</v>
      </c>
      <c r="AM71" s="77">
        <f t="shared" si="23"/>
        <v>0</v>
      </c>
      <c r="AN71" s="102">
        <f t="shared" ref="AN71:AN102" si="26">IF(O71&gt;0,IF(R71="","inserire Isee in colonna R",ROUND((AD71*I71)+(AF71*J71)+(AH71*K71)+(AJ71*L71)+(AK71*M71),2)),0)</f>
        <v>0</v>
      </c>
    </row>
    <row r="72" spans="1:40" ht="15.75" x14ac:dyDescent="0.25">
      <c r="A72" s="54"/>
      <c r="B72" s="55"/>
      <c r="C72" s="55"/>
      <c r="D72" s="56"/>
      <c r="E72" s="57"/>
      <c r="F72" s="57"/>
      <c r="G72" s="58"/>
      <c r="H72" s="58"/>
      <c r="I72" s="59"/>
      <c r="J72" s="59"/>
      <c r="K72" s="59"/>
      <c r="L72" s="59"/>
      <c r="M72" s="59"/>
      <c r="N72" s="200">
        <f t="shared" ref="N72:N135" si="27">J72+K72+L72+M72</f>
        <v>0</v>
      </c>
      <c r="O72" s="69">
        <f t="shared" ref="O72:O135" si="28">I72+J72+K72+L72+M72</f>
        <v>0</v>
      </c>
      <c r="P72" s="91" t="str">
        <f>IF(O72&gt;0,IF(O72&gt;Q72,"Errore n. giorni! MAX 304",IF(NETWORKDAYS.INTL(G72,H72,11,'MENU TENDINA'!H$11:H$22)=O72,"ok","")),"")</f>
        <v/>
      </c>
      <c r="Q72" s="96" t="str">
        <f>IF(O72&gt;0,NETWORKDAYS.INTL(G72,H72,11,'MENU TENDINA'!$H$11:$H$22),"")</f>
        <v/>
      </c>
      <c r="R72" s="60"/>
      <c r="S72" s="71">
        <f t="shared" si="25"/>
        <v>0</v>
      </c>
      <c r="T72" s="72">
        <f t="shared" ref="T72:T135" si="29">IF(J72&gt;0,20.29,IF(K72&gt;0,20.29,IF(L72&gt;0,20.29,IF(M72&gt;0,20.29,0))))</f>
        <v>0</v>
      </c>
      <c r="U72" s="72">
        <f t="shared" ref="U72:U135" si="30">ROUND(I72*S72,2)</f>
        <v>0</v>
      </c>
      <c r="V72" s="72">
        <f t="shared" ref="V72:V135" si="31">ROUND(J72*T72,2)</f>
        <v>0</v>
      </c>
      <c r="W72" s="72">
        <f t="shared" ref="W72:W135" si="32">ROUND((K72*T72)-(K72*AG72),2)</f>
        <v>0</v>
      </c>
      <c r="X72" s="72">
        <f t="shared" ref="X72:X135" si="33">ROUND(L72*T72,2)</f>
        <v>0</v>
      </c>
      <c r="Y72" s="72">
        <f t="shared" ref="Y72:Y135" si="34">ROUND(M72*T72,2)</f>
        <v>0</v>
      </c>
      <c r="Z72" s="160">
        <f t="shared" ref="Z72:Z135" si="35">ROUND(U72+V72+W72+X72+Y72,2)</f>
        <v>0</v>
      </c>
      <c r="AA72" s="74">
        <f t="shared" ref="AA72:AA135" si="36">IF(R72=0,0,IF((R72&lt;5000),5000,R72))</f>
        <v>0</v>
      </c>
      <c r="AB72" s="75">
        <f t="shared" ref="AB72:AB135" si="37">IF(AA72=0,0,ROUND((AA72-5000)/(20000-5000),2))</f>
        <v>0</v>
      </c>
      <c r="AC72" s="154">
        <f t="shared" ref="AC72:AC135" si="38">IF(I72&gt;0,ROUND((AB72*S72),2),0)</f>
        <v>0</v>
      </c>
      <c r="AD72" s="155">
        <f t="shared" ref="AD72:AD135" si="39">IF(I72&gt;0,ROUND(S72-AC72,2),0)</f>
        <v>0</v>
      </c>
      <c r="AE72" s="154">
        <f t="shared" ref="AE72:AE135" si="40">IF(J72&gt;0,(ROUND((AB72*T72),2)),0)</f>
        <v>0</v>
      </c>
      <c r="AF72" s="155">
        <f t="shared" ref="AF72:AF135" si="41">IF(J72&gt;0,ROUND(T72-AE72,2),0)</f>
        <v>0</v>
      </c>
      <c r="AG72" s="154">
        <f t="shared" ref="AG72:AG135" si="42">IF(K72&gt;0,(ROUND((AB72*T72),2)),0)</f>
        <v>0</v>
      </c>
      <c r="AH72" s="155">
        <f t="shared" ref="AH72:AH135" si="43">IF(K72&gt;0,ROUND(T72-AG72,2),0)</f>
        <v>0</v>
      </c>
      <c r="AI72" s="154">
        <f t="shared" ref="AI72:AI135" si="44">IF(L72&gt;0,(ROUND((AB72*T72),2)),0)</f>
        <v>0</v>
      </c>
      <c r="AJ72" s="155">
        <f t="shared" ref="AJ72:AJ135" si="45">IF(L72&gt;0,ROUND(T72-AI72,2),0)</f>
        <v>0</v>
      </c>
      <c r="AK72" s="155">
        <f t="shared" ref="AK72:AK135" si="46">IF(M72&gt;0,T72,0)</f>
        <v>0</v>
      </c>
      <c r="AL72" s="155">
        <f t="shared" ref="AL72:AL135" si="47">ROUND((AG72*K72),2)</f>
        <v>0</v>
      </c>
      <c r="AM72" s="77">
        <f t="shared" ref="AM72:AM135" si="48">ROUND((AC72*I72)+(AE72*J72)+(AI72*L72),2)</f>
        <v>0</v>
      </c>
      <c r="AN72" s="102">
        <f t="shared" si="26"/>
        <v>0</v>
      </c>
    </row>
    <row r="73" spans="1:40" ht="15.75" x14ac:dyDescent="0.25">
      <c r="A73" s="54"/>
      <c r="B73" s="55"/>
      <c r="C73" s="55"/>
      <c r="D73" s="56"/>
      <c r="E73" s="57"/>
      <c r="F73" s="57"/>
      <c r="G73" s="58"/>
      <c r="H73" s="58"/>
      <c r="I73" s="59"/>
      <c r="J73" s="59"/>
      <c r="K73" s="59"/>
      <c r="L73" s="59"/>
      <c r="M73" s="59"/>
      <c r="N73" s="200">
        <f t="shared" si="27"/>
        <v>0</v>
      </c>
      <c r="O73" s="69">
        <f t="shared" si="28"/>
        <v>0</v>
      </c>
      <c r="P73" s="91" t="str">
        <f>IF(O73&gt;0,IF(O73&gt;Q73,"Errore n. giorni! MAX 304",IF(NETWORKDAYS.INTL(G73,H73,11,'MENU TENDINA'!H$11:H$22)=O73,"ok","")),"")</f>
        <v/>
      </c>
      <c r="Q73" s="96" t="str">
        <f>IF(O73&gt;0,NETWORKDAYS.INTL(G73,H73,11,'MENU TENDINA'!$H$11:$H$22),"")</f>
        <v/>
      </c>
      <c r="R73" s="60"/>
      <c r="S73" s="71">
        <f t="shared" si="25"/>
        <v>0</v>
      </c>
      <c r="T73" s="72">
        <f t="shared" si="29"/>
        <v>0</v>
      </c>
      <c r="U73" s="72">
        <f t="shared" si="30"/>
        <v>0</v>
      </c>
      <c r="V73" s="72">
        <f t="shared" si="31"/>
        <v>0</v>
      </c>
      <c r="W73" s="72">
        <f t="shared" si="32"/>
        <v>0</v>
      </c>
      <c r="X73" s="72">
        <f t="shared" si="33"/>
        <v>0</v>
      </c>
      <c r="Y73" s="72">
        <f t="shared" si="34"/>
        <v>0</v>
      </c>
      <c r="Z73" s="160">
        <f t="shared" si="35"/>
        <v>0</v>
      </c>
      <c r="AA73" s="74">
        <f t="shared" si="36"/>
        <v>0</v>
      </c>
      <c r="AB73" s="75">
        <f t="shared" si="37"/>
        <v>0</v>
      </c>
      <c r="AC73" s="154">
        <f t="shared" si="38"/>
        <v>0</v>
      </c>
      <c r="AD73" s="155">
        <f t="shared" si="39"/>
        <v>0</v>
      </c>
      <c r="AE73" s="154">
        <f t="shared" si="40"/>
        <v>0</v>
      </c>
      <c r="AF73" s="155">
        <f t="shared" si="41"/>
        <v>0</v>
      </c>
      <c r="AG73" s="154">
        <f t="shared" si="42"/>
        <v>0</v>
      </c>
      <c r="AH73" s="155">
        <f t="shared" si="43"/>
        <v>0</v>
      </c>
      <c r="AI73" s="154">
        <f t="shared" si="44"/>
        <v>0</v>
      </c>
      <c r="AJ73" s="155">
        <f t="shared" si="45"/>
        <v>0</v>
      </c>
      <c r="AK73" s="155">
        <f t="shared" si="46"/>
        <v>0</v>
      </c>
      <c r="AL73" s="155">
        <f t="shared" si="47"/>
        <v>0</v>
      </c>
      <c r="AM73" s="77">
        <f t="shared" si="48"/>
        <v>0</v>
      </c>
      <c r="AN73" s="102">
        <f t="shared" si="26"/>
        <v>0</v>
      </c>
    </row>
    <row r="74" spans="1:40" ht="15.75" x14ac:dyDescent="0.25">
      <c r="A74" s="54"/>
      <c r="B74" s="55"/>
      <c r="C74" s="55"/>
      <c r="D74" s="56"/>
      <c r="E74" s="57"/>
      <c r="F74" s="57"/>
      <c r="G74" s="58"/>
      <c r="H74" s="58"/>
      <c r="I74" s="59"/>
      <c r="J74" s="59"/>
      <c r="K74" s="59"/>
      <c r="L74" s="59"/>
      <c r="M74" s="59"/>
      <c r="N74" s="200">
        <f t="shared" si="27"/>
        <v>0</v>
      </c>
      <c r="O74" s="69">
        <f t="shared" si="28"/>
        <v>0</v>
      </c>
      <c r="P74" s="91" t="str">
        <f>IF(O74&gt;0,IF(O74&gt;Q74,"Errore n. giorni! MAX 304",IF(NETWORKDAYS.INTL(G74,H74,11,'MENU TENDINA'!H$11:H$22)=O74,"ok","")),"")</f>
        <v/>
      </c>
      <c r="Q74" s="96" t="str">
        <f>IF(O74&gt;0,NETWORKDAYS.INTL(G74,H74,11,'MENU TENDINA'!$H$11:$H$22),"")</f>
        <v/>
      </c>
      <c r="R74" s="60"/>
      <c r="S74" s="71">
        <f t="shared" si="25"/>
        <v>0</v>
      </c>
      <c r="T74" s="72">
        <f t="shared" si="29"/>
        <v>0</v>
      </c>
      <c r="U74" s="72">
        <f t="shared" si="30"/>
        <v>0</v>
      </c>
      <c r="V74" s="72">
        <f t="shared" si="31"/>
        <v>0</v>
      </c>
      <c r="W74" s="72">
        <f t="shared" si="32"/>
        <v>0</v>
      </c>
      <c r="X74" s="72">
        <f t="shared" si="33"/>
        <v>0</v>
      </c>
      <c r="Y74" s="72">
        <f t="shared" si="34"/>
        <v>0</v>
      </c>
      <c r="Z74" s="160">
        <f t="shared" si="35"/>
        <v>0</v>
      </c>
      <c r="AA74" s="74">
        <f t="shared" si="36"/>
        <v>0</v>
      </c>
      <c r="AB74" s="75">
        <f t="shared" si="37"/>
        <v>0</v>
      </c>
      <c r="AC74" s="154">
        <f t="shared" si="38"/>
        <v>0</v>
      </c>
      <c r="AD74" s="155">
        <f t="shared" si="39"/>
        <v>0</v>
      </c>
      <c r="AE74" s="154">
        <f t="shared" si="40"/>
        <v>0</v>
      </c>
      <c r="AF74" s="155">
        <f t="shared" si="41"/>
        <v>0</v>
      </c>
      <c r="AG74" s="154">
        <f t="shared" si="42"/>
        <v>0</v>
      </c>
      <c r="AH74" s="155">
        <f t="shared" si="43"/>
        <v>0</v>
      </c>
      <c r="AI74" s="154">
        <f t="shared" si="44"/>
        <v>0</v>
      </c>
      <c r="AJ74" s="155">
        <f t="shared" si="45"/>
        <v>0</v>
      </c>
      <c r="AK74" s="155">
        <f t="shared" si="46"/>
        <v>0</v>
      </c>
      <c r="AL74" s="155">
        <f t="shared" si="47"/>
        <v>0</v>
      </c>
      <c r="AM74" s="77">
        <f t="shared" si="48"/>
        <v>0</v>
      </c>
      <c r="AN74" s="102">
        <f t="shared" si="26"/>
        <v>0</v>
      </c>
    </row>
    <row r="75" spans="1:40" ht="15.75" x14ac:dyDescent="0.25">
      <c r="A75" s="54"/>
      <c r="B75" s="55"/>
      <c r="C75" s="55"/>
      <c r="D75" s="56"/>
      <c r="E75" s="57"/>
      <c r="F75" s="57"/>
      <c r="G75" s="58"/>
      <c r="H75" s="58"/>
      <c r="I75" s="59"/>
      <c r="J75" s="59"/>
      <c r="K75" s="59"/>
      <c r="L75" s="59"/>
      <c r="M75" s="59"/>
      <c r="N75" s="200">
        <f t="shared" si="27"/>
        <v>0</v>
      </c>
      <c r="O75" s="69">
        <f t="shared" si="28"/>
        <v>0</v>
      </c>
      <c r="P75" s="91" t="str">
        <f>IF(O75&gt;0,IF(O75&gt;Q75,"Errore n. giorni! MAX 304",IF(NETWORKDAYS.INTL(G75,H75,11,'MENU TENDINA'!H$11:H$22)=O75,"ok","")),"")</f>
        <v/>
      </c>
      <c r="Q75" s="96" t="str">
        <f>IF(O75&gt;0,NETWORKDAYS.INTL(G75,H75,11,'MENU TENDINA'!$H$11:$H$22),"")</f>
        <v/>
      </c>
      <c r="R75" s="60"/>
      <c r="S75" s="71">
        <f t="shared" si="25"/>
        <v>0</v>
      </c>
      <c r="T75" s="72">
        <f t="shared" si="29"/>
        <v>0</v>
      </c>
      <c r="U75" s="72">
        <f t="shared" si="30"/>
        <v>0</v>
      </c>
      <c r="V75" s="72">
        <f t="shared" si="31"/>
        <v>0</v>
      </c>
      <c r="W75" s="72">
        <f t="shared" si="32"/>
        <v>0</v>
      </c>
      <c r="X75" s="72">
        <f t="shared" si="33"/>
        <v>0</v>
      </c>
      <c r="Y75" s="72">
        <f t="shared" si="34"/>
        <v>0</v>
      </c>
      <c r="Z75" s="160">
        <f t="shared" si="35"/>
        <v>0</v>
      </c>
      <c r="AA75" s="74">
        <f t="shared" si="36"/>
        <v>0</v>
      </c>
      <c r="AB75" s="75">
        <f t="shared" si="37"/>
        <v>0</v>
      </c>
      <c r="AC75" s="154">
        <f t="shared" si="38"/>
        <v>0</v>
      </c>
      <c r="AD75" s="155">
        <f t="shared" si="39"/>
        <v>0</v>
      </c>
      <c r="AE75" s="154">
        <f t="shared" si="40"/>
        <v>0</v>
      </c>
      <c r="AF75" s="155">
        <f t="shared" si="41"/>
        <v>0</v>
      </c>
      <c r="AG75" s="154">
        <f t="shared" si="42"/>
        <v>0</v>
      </c>
      <c r="AH75" s="155">
        <f t="shared" si="43"/>
        <v>0</v>
      </c>
      <c r="AI75" s="154">
        <f t="shared" si="44"/>
        <v>0</v>
      </c>
      <c r="AJ75" s="155">
        <f t="shared" si="45"/>
        <v>0</v>
      </c>
      <c r="AK75" s="155">
        <f t="shared" si="46"/>
        <v>0</v>
      </c>
      <c r="AL75" s="155">
        <f t="shared" si="47"/>
        <v>0</v>
      </c>
      <c r="AM75" s="77">
        <f t="shared" si="48"/>
        <v>0</v>
      </c>
      <c r="AN75" s="102">
        <f t="shared" si="26"/>
        <v>0</v>
      </c>
    </row>
    <row r="76" spans="1:40" ht="15.75" x14ac:dyDescent="0.25">
      <c r="A76" s="54"/>
      <c r="B76" s="55"/>
      <c r="C76" s="55"/>
      <c r="D76" s="56"/>
      <c r="E76" s="57"/>
      <c r="F76" s="57"/>
      <c r="G76" s="58"/>
      <c r="H76" s="58"/>
      <c r="I76" s="59"/>
      <c r="J76" s="59"/>
      <c r="K76" s="59"/>
      <c r="L76" s="59"/>
      <c r="M76" s="59"/>
      <c r="N76" s="200">
        <f t="shared" si="27"/>
        <v>0</v>
      </c>
      <c r="O76" s="69">
        <f t="shared" si="28"/>
        <v>0</v>
      </c>
      <c r="P76" s="91" t="str">
        <f>IF(O76&gt;0,IF(O76&gt;Q76,"Errore n. giorni! MAX 304",IF(NETWORKDAYS.INTL(G76,H76,11,'MENU TENDINA'!H$11:H$22)=O76,"ok","")),"")</f>
        <v/>
      </c>
      <c r="Q76" s="96" t="str">
        <f>IF(O76&gt;0,NETWORKDAYS.INTL(G76,H76,11,'MENU TENDINA'!$H$11:$H$22),"")</f>
        <v/>
      </c>
      <c r="R76" s="60"/>
      <c r="S76" s="71">
        <f t="shared" si="25"/>
        <v>0</v>
      </c>
      <c r="T76" s="72">
        <f t="shared" si="29"/>
        <v>0</v>
      </c>
      <c r="U76" s="72">
        <f t="shared" si="30"/>
        <v>0</v>
      </c>
      <c r="V76" s="72">
        <f t="shared" si="31"/>
        <v>0</v>
      </c>
      <c r="W76" s="72">
        <f t="shared" si="32"/>
        <v>0</v>
      </c>
      <c r="X76" s="72">
        <f t="shared" si="33"/>
        <v>0</v>
      </c>
      <c r="Y76" s="72">
        <f t="shared" si="34"/>
        <v>0</v>
      </c>
      <c r="Z76" s="160">
        <f t="shared" si="35"/>
        <v>0</v>
      </c>
      <c r="AA76" s="74">
        <f t="shared" si="36"/>
        <v>0</v>
      </c>
      <c r="AB76" s="75">
        <f t="shared" si="37"/>
        <v>0</v>
      </c>
      <c r="AC76" s="154">
        <f t="shared" si="38"/>
        <v>0</v>
      </c>
      <c r="AD76" s="155">
        <f t="shared" si="39"/>
        <v>0</v>
      </c>
      <c r="AE76" s="154">
        <f t="shared" si="40"/>
        <v>0</v>
      </c>
      <c r="AF76" s="155">
        <f t="shared" si="41"/>
        <v>0</v>
      </c>
      <c r="AG76" s="154">
        <f t="shared" si="42"/>
        <v>0</v>
      </c>
      <c r="AH76" s="155">
        <f t="shared" si="43"/>
        <v>0</v>
      </c>
      <c r="AI76" s="154">
        <f t="shared" si="44"/>
        <v>0</v>
      </c>
      <c r="AJ76" s="155">
        <f t="shared" si="45"/>
        <v>0</v>
      </c>
      <c r="AK76" s="155">
        <f t="shared" si="46"/>
        <v>0</v>
      </c>
      <c r="AL76" s="155">
        <f t="shared" si="47"/>
        <v>0</v>
      </c>
      <c r="AM76" s="77">
        <f t="shared" si="48"/>
        <v>0</v>
      </c>
      <c r="AN76" s="102">
        <f t="shared" si="26"/>
        <v>0</v>
      </c>
    </row>
    <row r="77" spans="1:40" ht="15.75" x14ac:dyDescent="0.25">
      <c r="A77" s="54"/>
      <c r="B77" s="55"/>
      <c r="C77" s="55"/>
      <c r="D77" s="56"/>
      <c r="E77" s="57"/>
      <c r="F77" s="57"/>
      <c r="G77" s="58"/>
      <c r="H77" s="58"/>
      <c r="I77" s="59"/>
      <c r="J77" s="59"/>
      <c r="K77" s="59"/>
      <c r="L77" s="59"/>
      <c r="M77" s="59"/>
      <c r="N77" s="200">
        <f t="shared" si="27"/>
        <v>0</v>
      </c>
      <c r="O77" s="69">
        <f t="shared" si="28"/>
        <v>0</v>
      </c>
      <c r="P77" s="91" t="str">
        <f>IF(O77&gt;0,IF(O77&gt;Q77,"Errore n. giorni! MAX 304",IF(NETWORKDAYS.INTL(G77,H77,11,'MENU TENDINA'!H$11:H$22)=O77,"ok","")),"")</f>
        <v/>
      </c>
      <c r="Q77" s="96" t="str">
        <f>IF(O77&gt;0,NETWORKDAYS.INTL(G77,H77,11,'MENU TENDINA'!$H$11:$H$22),"")</f>
        <v/>
      </c>
      <c r="R77" s="60"/>
      <c r="S77" s="71">
        <f t="shared" si="25"/>
        <v>0</v>
      </c>
      <c r="T77" s="72">
        <f t="shared" si="29"/>
        <v>0</v>
      </c>
      <c r="U77" s="72">
        <f t="shared" si="30"/>
        <v>0</v>
      </c>
      <c r="V77" s="72">
        <f t="shared" si="31"/>
        <v>0</v>
      </c>
      <c r="W77" s="72">
        <f t="shared" si="32"/>
        <v>0</v>
      </c>
      <c r="X77" s="72">
        <f t="shared" si="33"/>
        <v>0</v>
      </c>
      <c r="Y77" s="72">
        <f t="shared" si="34"/>
        <v>0</v>
      </c>
      <c r="Z77" s="160">
        <f t="shared" si="35"/>
        <v>0</v>
      </c>
      <c r="AA77" s="74">
        <f t="shared" si="36"/>
        <v>0</v>
      </c>
      <c r="AB77" s="75">
        <f t="shared" si="37"/>
        <v>0</v>
      </c>
      <c r="AC77" s="154">
        <f t="shared" si="38"/>
        <v>0</v>
      </c>
      <c r="AD77" s="155">
        <f t="shared" si="39"/>
        <v>0</v>
      </c>
      <c r="AE77" s="154">
        <f t="shared" si="40"/>
        <v>0</v>
      </c>
      <c r="AF77" s="155">
        <f t="shared" si="41"/>
        <v>0</v>
      </c>
      <c r="AG77" s="154">
        <f t="shared" si="42"/>
        <v>0</v>
      </c>
      <c r="AH77" s="155">
        <f t="shared" si="43"/>
        <v>0</v>
      </c>
      <c r="AI77" s="154">
        <f t="shared" si="44"/>
        <v>0</v>
      </c>
      <c r="AJ77" s="155">
        <f t="shared" si="45"/>
        <v>0</v>
      </c>
      <c r="AK77" s="155">
        <f t="shared" si="46"/>
        <v>0</v>
      </c>
      <c r="AL77" s="155">
        <f t="shared" si="47"/>
        <v>0</v>
      </c>
      <c r="AM77" s="77">
        <f t="shared" si="48"/>
        <v>0</v>
      </c>
      <c r="AN77" s="102">
        <f t="shared" si="26"/>
        <v>0</v>
      </c>
    </row>
    <row r="78" spans="1:40" ht="15.75" x14ac:dyDescent="0.25">
      <c r="A78" s="54"/>
      <c r="B78" s="55"/>
      <c r="C78" s="55"/>
      <c r="D78" s="56"/>
      <c r="E78" s="57"/>
      <c r="F78" s="57"/>
      <c r="G78" s="58"/>
      <c r="H78" s="58"/>
      <c r="I78" s="59"/>
      <c r="J78" s="59"/>
      <c r="K78" s="59"/>
      <c r="L78" s="59"/>
      <c r="M78" s="59"/>
      <c r="N78" s="200">
        <f t="shared" si="27"/>
        <v>0</v>
      </c>
      <c r="O78" s="69">
        <f t="shared" si="28"/>
        <v>0</v>
      </c>
      <c r="P78" s="91" t="str">
        <f>IF(O78&gt;0,IF(O78&gt;Q78,"Errore n. giorni! MAX 304",IF(NETWORKDAYS.INTL(G78,H78,11,'MENU TENDINA'!H$11:H$22)=O78,"ok","")),"")</f>
        <v/>
      </c>
      <c r="Q78" s="96" t="str">
        <f>IF(O78&gt;0,NETWORKDAYS.INTL(G78,H78,11,'MENU TENDINA'!$H$11:$H$22),"")</f>
        <v/>
      </c>
      <c r="R78" s="60"/>
      <c r="S78" s="71">
        <f t="shared" si="25"/>
        <v>0</v>
      </c>
      <c r="T78" s="72">
        <f t="shared" si="29"/>
        <v>0</v>
      </c>
      <c r="U78" s="72">
        <f t="shared" si="30"/>
        <v>0</v>
      </c>
      <c r="V78" s="72">
        <f t="shared" si="31"/>
        <v>0</v>
      </c>
      <c r="W78" s="72">
        <f t="shared" si="32"/>
        <v>0</v>
      </c>
      <c r="X78" s="72">
        <f t="shared" si="33"/>
        <v>0</v>
      </c>
      <c r="Y78" s="72">
        <f t="shared" si="34"/>
        <v>0</v>
      </c>
      <c r="Z78" s="160">
        <f t="shared" si="35"/>
        <v>0</v>
      </c>
      <c r="AA78" s="74">
        <f t="shared" si="36"/>
        <v>0</v>
      </c>
      <c r="AB78" s="75">
        <f t="shared" si="37"/>
        <v>0</v>
      </c>
      <c r="AC78" s="154">
        <f t="shared" si="38"/>
        <v>0</v>
      </c>
      <c r="AD78" s="155">
        <f t="shared" si="39"/>
        <v>0</v>
      </c>
      <c r="AE78" s="154">
        <f t="shared" si="40"/>
        <v>0</v>
      </c>
      <c r="AF78" s="155">
        <f t="shared" si="41"/>
        <v>0</v>
      </c>
      <c r="AG78" s="154">
        <f t="shared" si="42"/>
        <v>0</v>
      </c>
      <c r="AH78" s="155">
        <f t="shared" si="43"/>
        <v>0</v>
      </c>
      <c r="AI78" s="154">
        <f t="shared" si="44"/>
        <v>0</v>
      </c>
      <c r="AJ78" s="155">
        <f t="shared" si="45"/>
        <v>0</v>
      </c>
      <c r="AK78" s="155">
        <f t="shared" si="46"/>
        <v>0</v>
      </c>
      <c r="AL78" s="155">
        <f t="shared" si="47"/>
        <v>0</v>
      </c>
      <c r="AM78" s="77">
        <f t="shared" si="48"/>
        <v>0</v>
      </c>
      <c r="AN78" s="102">
        <f t="shared" si="26"/>
        <v>0</v>
      </c>
    </row>
    <row r="79" spans="1:40" ht="15.75" x14ac:dyDescent="0.25">
      <c r="A79" s="54"/>
      <c r="B79" s="55"/>
      <c r="C79" s="55"/>
      <c r="D79" s="56"/>
      <c r="E79" s="57"/>
      <c r="F79" s="57"/>
      <c r="G79" s="58"/>
      <c r="H79" s="58"/>
      <c r="I79" s="59"/>
      <c r="J79" s="59"/>
      <c r="K79" s="59"/>
      <c r="L79" s="59"/>
      <c r="M79" s="59"/>
      <c r="N79" s="200">
        <f t="shared" si="27"/>
        <v>0</v>
      </c>
      <c r="O79" s="69">
        <f t="shared" si="28"/>
        <v>0</v>
      </c>
      <c r="P79" s="91" t="str">
        <f>IF(O79&gt;0,IF(O79&gt;Q79,"Errore n. giorni! MAX 304",IF(NETWORKDAYS.INTL(G79,H79,11,'MENU TENDINA'!H$11:H$22)=O79,"ok","")),"")</f>
        <v/>
      </c>
      <c r="Q79" s="96" t="str">
        <f>IF(O79&gt;0,NETWORKDAYS.INTL(G79,H79,11,'MENU TENDINA'!$H$11:$H$22),"")</f>
        <v/>
      </c>
      <c r="R79" s="60"/>
      <c r="S79" s="71">
        <f t="shared" si="25"/>
        <v>0</v>
      </c>
      <c r="T79" s="72">
        <f t="shared" si="29"/>
        <v>0</v>
      </c>
      <c r="U79" s="72">
        <f t="shared" si="30"/>
        <v>0</v>
      </c>
      <c r="V79" s="72">
        <f t="shared" si="31"/>
        <v>0</v>
      </c>
      <c r="W79" s="72">
        <f t="shared" si="32"/>
        <v>0</v>
      </c>
      <c r="X79" s="72">
        <f t="shared" si="33"/>
        <v>0</v>
      </c>
      <c r="Y79" s="72">
        <f t="shared" si="34"/>
        <v>0</v>
      </c>
      <c r="Z79" s="160">
        <f t="shared" si="35"/>
        <v>0</v>
      </c>
      <c r="AA79" s="74">
        <f t="shared" si="36"/>
        <v>0</v>
      </c>
      <c r="AB79" s="75">
        <f t="shared" si="37"/>
        <v>0</v>
      </c>
      <c r="AC79" s="154">
        <f t="shared" si="38"/>
        <v>0</v>
      </c>
      <c r="AD79" s="155">
        <f t="shared" si="39"/>
        <v>0</v>
      </c>
      <c r="AE79" s="154">
        <f t="shared" si="40"/>
        <v>0</v>
      </c>
      <c r="AF79" s="155">
        <f t="shared" si="41"/>
        <v>0</v>
      </c>
      <c r="AG79" s="154">
        <f t="shared" si="42"/>
        <v>0</v>
      </c>
      <c r="AH79" s="155">
        <f t="shared" si="43"/>
        <v>0</v>
      </c>
      <c r="AI79" s="154">
        <f t="shared" si="44"/>
        <v>0</v>
      </c>
      <c r="AJ79" s="155">
        <f t="shared" si="45"/>
        <v>0</v>
      </c>
      <c r="AK79" s="155">
        <f t="shared" si="46"/>
        <v>0</v>
      </c>
      <c r="AL79" s="155">
        <f t="shared" si="47"/>
        <v>0</v>
      </c>
      <c r="AM79" s="77">
        <f t="shared" si="48"/>
        <v>0</v>
      </c>
      <c r="AN79" s="102">
        <f t="shared" si="26"/>
        <v>0</v>
      </c>
    </row>
    <row r="80" spans="1:40" ht="15.75" x14ac:dyDescent="0.25">
      <c r="A80" s="54"/>
      <c r="B80" s="55"/>
      <c r="C80" s="55"/>
      <c r="D80" s="56"/>
      <c r="E80" s="57"/>
      <c r="F80" s="57"/>
      <c r="G80" s="58"/>
      <c r="H80" s="58"/>
      <c r="I80" s="59"/>
      <c r="J80" s="59"/>
      <c r="K80" s="59"/>
      <c r="L80" s="59"/>
      <c r="M80" s="59"/>
      <c r="N80" s="200">
        <f t="shared" si="27"/>
        <v>0</v>
      </c>
      <c r="O80" s="69">
        <f t="shared" si="28"/>
        <v>0</v>
      </c>
      <c r="P80" s="91" t="str">
        <f>IF(O80&gt;0,IF(O80&gt;Q80,"Errore n. giorni! MAX 304",IF(NETWORKDAYS.INTL(G80,H80,11,'MENU TENDINA'!H$11:H$22)=O80,"ok","")),"")</f>
        <v/>
      </c>
      <c r="Q80" s="96" t="str">
        <f>IF(O80&gt;0,NETWORKDAYS.INTL(G80,H80,11,'MENU TENDINA'!$H$11:$H$22),"")</f>
        <v/>
      </c>
      <c r="R80" s="60"/>
      <c r="S80" s="71">
        <f t="shared" si="25"/>
        <v>0</v>
      </c>
      <c r="T80" s="72">
        <f t="shared" si="29"/>
        <v>0</v>
      </c>
      <c r="U80" s="72">
        <f t="shared" si="30"/>
        <v>0</v>
      </c>
      <c r="V80" s="72">
        <f t="shared" si="31"/>
        <v>0</v>
      </c>
      <c r="W80" s="72">
        <f t="shared" si="32"/>
        <v>0</v>
      </c>
      <c r="X80" s="72">
        <f t="shared" si="33"/>
        <v>0</v>
      </c>
      <c r="Y80" s="72">
        <f t="shared" si="34"/>
        <v>0</v>
      </c>
      <c r="Z80" s="160">
        <f t="shared" si="35"/>
        <v>0</v>
      </c>
      <c r="AA80" s="74">
        <f t="shared" si="36"/>
        <v>0</v>
      </c>
      <c r="AB80" s="75">
        <f t="shared" si="37"/>
        <v>0</v>
      </c>
      <c r="AC80" s="154">
        <f t="shared" si="38"/>
        <v>0</v>
      </c>
      <c r="AD80" s="155">
        <f t="shared" si="39"/>
        <v>0</v>
      </c>
      <c r="AE80" s="154">
        <f t="shared" si="40"/>
        <v>0</v>
      </c>
      <c r="AF80" s="155">
        <f t="shared" si="41"/>
        <v>0</v>
      </c>
      <c r="AG80" s="154">
        <f t="shared" si="42"/>
        <v>0</v>
      </c>
      <c r="AH80" s="155">
        <f t="shared" si="43"/>
        <v>0</v>
      </c>
      <c r="AI80" s="154">
        <f t="shared" si="44"/>
        <v>0</v>
      </c>
      <c r="AJ80" s="155">
        <f t="shared" si="45"/>
        <v>0</v>
      </c>
      <c r="AK80" s="155">
        <f t="shared" si="46"/>
        <v>0</v>
      </c>
      <c r="AL80" s="155">
        <f t="shared" si="47"/>
        <v>0</v>
      </c>
      <c r="AM80" s="77">
        <f t="shared" si="48"/>
        <v>0</v>
      </c>
      <c r="AN80" s="102">
        <f t="shared" si="26"/>
        <v>0</v>
      </c>
    </row>
    <row r="81" spans="1:40" ht="15.75" x14ac:dyDescent="0.25">
      <c r="A81" s="54"/>
      <c r="B81" s="55"/>
      <c r="C81" s="55"/>
      <c r="D81" s="56"/>
      <c r="E81" s="57"/>
      <c r="F81" s="57"/>
      <c r="G81" s="58"/>
      <c r="H81" s="58"/>
      <c r="I81" s="59"/>
      <c r="J81" s="59"/>
      <c r="K81" s="59"/>
      <c r="L81" s="59"/>
      <c r="M81" s="59"/>
      <c r="N81" s="200">
        <f t="shared" si="27"/>
        <v>0</v>
      </c>
      <c r="O81" s="69">
        <f t="shared" si="28"/>
        <v>0</v>
      </c>
      <c r="P81" s="91" t="str">
        <f>IF(O81&gt;0,IF(O81&gt;Q81,"Errore n. giorni! MAX 304",IF(NETWORKDAYS.INTL(G81,H81,11,'MENU TENDINA'!H$11:H$22)=O81,"ok","")),"")</f>
        <v/>
      </c>
      <c r="Q81" s="96" t="str">
        <f>IF(O81&gt;0,NETWORKDAYS.INTL(G81,H81,11,'MENU TENDINA'!$H$11:$H$22),"")</f>
        <v/>
      </c>
      <c r="R81" s="60"/>
      <c r="S81" s="71">
        <f t="shared" si="25"/>
        <v>0</v>
      </c>
      <c r="T81" s="72">
        <f t="shared" si="29"/>
        <v>0</v>
      </c>
      <c r="U81" s="72">
        <f t="shared" si="30"/>
        <v>0</v>
      </c>
      <c r="V81" s="72">
        <f t="shared" si="31"/>
        <v>0</v>
      </c>
      <c r="W81" s="72">
        <f t="shared" si="32"/>
        <v>0</v>
      </c>
      <c r="X81" s="72">
        <f t="shared" si="33"/>
        <v>0</v>
      </c>
      <c r="Y81" s="72">
        <f t="shared" si="34"/>
        <v>0</v>
      </c>
      <c r="Z81" s="160">
        <f t="shared" si="35"/>
        <v>0</v>
      </c>
      <c r="AA81" s="74">
        <f t="shared" si="36"/>
        <v>0</v>
      </c>
      <c r="AB81" s="75">
        <f t="shared" si="37"/>
        <v>0</v>
      </c>
      <c r="AC81" s="154">
        <f t="shared" si="38"/>
        <v>0</v>
      </c>
      <c r="AD81" s="155">
        <f t="shared" si="39"/>
        <v>0</v>
      </c>
      <c r="AE81" s="154">
        <f t="shared" si="40"/>
        <v>0</v>
      </c>
      <c r="AF81" s="155">
        <f t="shared" si="41"/>
        <v>0</v>
      </c>
      <c r="AG81" s="154">
        <f t="shared" si="42"/>
        <v>0</v>
      </c>
      <c r="AH81" s="155">
        <f t="shared" si="43"/>
        <v>0</v>
      </c>
      <c r="AI81" s="154">
        <f t="shared" si="44"/>
        <v>0</v>
      </c>
      <c r="AJ81" s="155">
        <f t="shared" si="45"/>
        <v>0</v>
      </c>
      <c r="AK81" s="155">
        <f t="shared" si="46"/>
        <v>0</v>
      </c>
      <c r="AL81" s="155">
        <f t="shared" si="47"/>
        <v>0</v>
      </c>
      <c r="AM81" s="77">
        <f t="shared" si="48"/>
        <v>0</v>
      </c>
      <c r="AN81" s="102">
        <f t="shared" si="26"/>
        <v>0</v>
      </c>
    </row>
    <row r="82" spans="1:40" ht="15.75" x14ac:dyDescent="0.25">
      <c r="A82" s="54"/>
      <c r="B82" s="55"/>
      <c r="C82" s="55"/>
      <c r="D82" s="56"/>
      <c r="E82" s="57"/>
      <c r="F82" s="57"/>
      <c r="G82" s="58"/>
      <c r="H82" s="58"/>
      <c r="I82" s="59"/>
      <c r="J82" s="59"/>
      <c r="K82" s="59"/>
      <c r="L82" s="59"/>
      <c r="M82" s="59"/>
      <c r="N82" s="200">
        <f t="shared" si="27"/>
        <v>0</v>
      </c>
      <c r="O82" s="69">
        <f t="shared" si="28"/>
        <v>0</v>
      </c>
      <c r="P82" s="91" t="str">
        <f>IF(O82&gt;0,IF(O82&gt;Q82,"Errore n. giorni! MAX 304",IF(NETWORKDAYS.INTL(G82,H82,11,'MENU TENDINA'!H$11:H$22)=O82,"ok","")),"")</f>
        <v/>
      </c>
      <c r="Q82" s="96" t="str">
        <f>IF(O82&gt;0,NETWORKDAYS.INTL(G82,H82,11,'MENU TENDINA'!$H$11:$H$22),"")</f>
        <v/>
      </c>
      <c r="R82" s="60"/>
      <c r="S82" s="71">
        <f t="shared" si="25"/>
        <v>0</v>
      </c>
      <c r="T82" s="72">
        <f t="shared" si="29"/>
        <v>0</v>
      </c>
      <c r="U82" s="72">
        <f t="shared" si="30"/>
        <v>0</v>
      </c>
      <c r="V82" s="72">
        <f t="shared" si="31"/>
        <v>0</v>
      </c>
      <c r="W82" s="72">
        <f t="shared" si="32"/>
        <v>0</v>
      </c>
      <c r="X82" s="72">
        <f t="shared" si="33"/>
        <v>0</v>
      </c>
      <c r="Y82" s="72">
        <f t="shared" si="34"/>
        <v>0</v>
      </c>
      <c r="Z82" s="160">
        <f t="shared" si="35"/>
        <v>0</v>
      </c>
      <c r="AA82" s="74">
        <f t="shared" si="36"/>
        <v>0</v>
      </c>
      <c r="AB82" s="75">
        <f t="shared" si="37"/>
        <v>0</v>
      </c>
      <c r="AC82" s="154">
        <f t="shared" si="38"/>
        <v>0</v>
      </c>
      <c r="AD82" s="155">
        <f t="shared" si="39"/>
        <v>0</v>
      </c>
      <c r="AE82" s="154">
        <f t="shared" si="40"/>
        <v>0</v>
      </c>
      <c r="AF82" s="155">
        <f t="shared" si="41"/>
        <v>0</v>
      </c>
      <c r="AG82" s="154">
        <f t="shared" si="42"/>
        <v>0</v>
      </c>
      <c r="AH82" s="155">
        <f t="shared" si="43"/>
        <v>0</v>
      </c>
      <c r="AI82" s="154">
        <f t="shared" si="44"/>
        <v>0</v>
      </c>
      <c r="AJ82" s="155">
        <f t="shared" si="45"/>
        <v>0</v>
      </c>
      <c r="AK82" s="155">
        <f t="shared" si="46"/>
        <v>0</v>
      </c>
      <c r="AL82" s="155">
        <f t="shared" si="47"/>
        <v>0</v>
      </c>
      <c r="AM82" s="77">
        <f t="shared" si="48"/>
        <v>0</v>
      </c>
      <c r="AN82" s="102">
        <f t="shared" si="26"/>
        <v>0</v>
      </c>
    </row>
    <row r="83" spans="1:40" ht="15.75" x14ac:dyDescent="0.25">
      <c r="A83" s="54"/>
      <c r="B83" s="55"/>
      <c r="C83" s="55"/>
      <c r="D83" s="56"/>
      <c r="E83" s="57"/>
      <c r="F83" s="57"/>
      <c r="G83" s="58"/>
      <c r="H83" s="58"/>
      <c r="I83" s="59"/>
      <c r="J83" s="59"/>
      <c r="K83" s="59"/>
      <c r="L83" s="59"/>
      <c r="M83" s="59"/>
      <c r="N83" s="200">
        <f t="shared" si="27"/>
        <v>0</v>
      </c>
      <c r="O83" s="69">
        <f t="shared" si="28"/>
        <v>0</v>
      </c>
      <c r="P83" s="91" t="str">
        <f>IF(O83&gt;0,IF(O83&gt;Q83,"Errore n. giorni! MAX 304",IF(NETWORKDAYS.INTL(G83,H83,11,'MENU TENDINA'!H$11:H$22)=O83,"ok","")),"")</f>
        <v/>
      </c>
      <c r="Q83" s="96" t="str">
        <f>IF(O83&gt;0,NETWORKDAYS.INTL(G83,H83,11,'MENU TENDINA'!$H$11:$H$22),"")</f>
        <v/>
      </c>
      <c r="R83" s="60"/>
      <c r="S83" s="71">
        <f t="shared" si="25"/>
        <v>0</v>
      </c>
      <c r="T83" s="72">
        <f t="shared" si="29"/>
        <v>0</v>
      </c>
      <c r="U83" s="72">
        <f t="shared" si="30"/>
        <v>0</v>
      </c>
      <c r="V83" s="72">
        <f t="shared" si="31"/>
        <v>0</v>
      </c>
      <c r="W83" s="72">
        <f t="shared" si="32"/>
        <v>0</v>
      </c>
      <c r="X83" s="72">
        <f t="shared" si="33"/>
        <v>0</v>
      </c>
      <c r="Y83" s="72">
        <f t="shared" si="34"/>
        <v>0</v>
      </c>
      <c r="Z83" s="160">
        <f t="shared" si="35"/>
        <v>0</v>
      </c>
      <c r="AA83" s="74">
        <f t="shared" si="36"/>
        <v>0</v>
      </c>
      <c r="AB83" s="75">
        <f t="shared" si="37"/>
        <v>0</v>
      </c>
      <c r="AC83" s="154">
        <f t="shared" si="38"/>
        <v>0</v>
      </c>
      <c r="AD83" s="155">
        <f t="shared" si="39"/>
        <v>0</v>
      </c>
      <c r="AE83" s="154">
        <f t="shared" si="40"/>
        <v>0</v>
      </c>
      <c r="AF83" s="155">
        <f t="shared" si="41"/>
        <v>0</v>
      </c>
      <c r="AG83" s="154">
        <f t="shared" si="42"/>
        <v>0</v>
      </c>
      <c r="AH83" s="155">
        <f t="shared" si="43"/>
        <v>0</v>
      </c>
      <c r="AI83" s="154">
        <f t="shared" si="44"/>
        <v>0</v>
      </c>
      <c r="AJ83" s="155">
        <f t="shared" si="45"/>
        <v>0</v>
      </c>
      <c r="AK83" s="155">
        <f t="shared" si="46"/>
        <v>0</v>
      </c>
      <c r="AL83" s="155">
        <f t="shared" si="47"/>
        <v>0</v>
      </c>
      <c r="AM83" s="77">
        <f t="shared" si="48"/>
        <v>0</v>
      </c>
      <c r="AN83" s="102">
        <f t="shared" si="26"/>
        <v>0</v>
      </c>
    </row>
    <row r="84" spans="1:40" ht="15.75" x14ac:dyDescent="0.25">
      <c r="A84" s="54"/>
      <c r="B84" s="55"/>
      <c r="C84" s="55"/>
      <c r="D84" s="56"/>
      <c r="E84" s="57"/>
      <c r="F84" s="57"/>
      <c r="G84" s="58"/>
      <c r="H84" s="58"/>
      <c r="I84" s="59"/>
      <c r="J84" s="59"/>
      <c r="K84" s="59"/>
      <c r="L84" s="59"/>
      <c r="M84" s="59"/>
      <c r="N84" s="200">
        <f t="shared" si="27"/>
        <v>0</v>
      </c>
      <c r="O84" s="69">
        <f t="shared" si="28"/>
        <v>0</v>
      </c>
      <c r="P84" s="91" t="str">
        <f>IF(O84&gt;0,IF(O84&gt;Q84,"Errore n. giorni! MAX 304",IF(NETWORKDAYS.INTL(G84,H84,11,'MENU TENDINA'!H$11:H$22)=O84,"ok","")),"")</f>
        <v/>
      </c>
      <c r="Q84" s="96" t="str">
        <f>IF(O84&gt;0,NETWORKDAYS.INTL(G84,H84,11,'MENU TENDINA'!$H$11:$H$22),"")</f>
        <v/>
      </c>
      <c r="R84" s="60"/>
      <c r="S84" s="71">
        <f t="shared" si="25"/>
        <v>0</v>
      </c>
      <c r="T84" s="72">
        <f t="shared" si="29"/>
        <v>0</v>
      </c>
      <c r="U84" s="72">
        <f t="shared" si="30"/>
        <v>0</v>
      </c>
      <c r="V84" s="72">
        <f t="shared" si="31"/>
        <v>0</v>
      </c>
      <c r="W84" s="72">
        <f t="shared" si="32"/>
        <v>0</v>
      </c>
      <c r="X84" s="72">
        <f t="shared" si="33"/>
        <v>0</v>
      </c>
      <c r="Y84" s="72">
        <f t="shared" si="34"/>
        <v>0</v>
      </c>
      <c r="Z84" s="160">
        <f t="shared" si="35"/>
        <v>0</v>
      </c>
      <c r="AA84" s="74">
        <f t="shared" si="36"/>
        <v>0</v>
      </c>
      <c r="AB84" s="75">
        <f t="shared" si="37"/>
        <v>0</v>
      </c>
      <c r="AC84" s="154">
        <f t="shared" si="38"/>
        <v>0</v>
      </c>
      <c r="AD84" s="155">
        <f t="shared" si="39"/>
        <v>0</v>
      </c>
      <c r="AE84" s="154">
        <f t="shared" si="40"/>
        <v>0</v>
      </c>
      <c r="AF84" s="155">
        <f t="shared" si="41"/>
        <v>0</v>
      </c>
      <c r="AG84" s="154">
        <f t="shared" si="42"/>
        <v>0</v>
      </c>
      <c r="AH84" s="155">
        <f t="shared" si="43"/>
        <v>0</v>
      </c>
      <c r="AI84" s="154">
        <f t="shared" si="44"/>
        <v>0</v>
      </c>
      <c r="AJ84" s="155">
        <f t="shared" si="45"/>
        <v>0</v>
      </c>
      <c r="AK84" s="155">
        <f t="shared" si="46"/>
        <v>0</v>
      </c>
      <c r="AL84" s="155">
        <f t="shared" si="47"/>
        <v>0</v>
      </c>
      <c r="AM84" s="77">
        <f t="shared" si="48"/>
        <v>0</v>
      </c>
      <c r="AN84" s="102">
        <f t="shared" si="26"/>
        <v>0</v>
      </c>
    </row>
    <row r="85" spans="1:40" ht="15.75" x14ac:dyDescent="0.25">
      <c r="A85" s="54"/>
      <c r="B85" s="55"/>
      <c r="C85" s="55"/>
      <c r="D85" s="56"/>
      <c r="E85" s="57"/>
      <c r="F85" s="57"/>
      <c r="G85" s="58"/>
      <c r="H85" s="58"/>
      <c r="I85" s="59"/>
      <c r="J85" s="59"/>
      <c r="K85" s="59"/>
      <c r="L85" s="59"/>
      <c r="M85" s="59"/>
      <c r="N85" s="200">
        <f t="shared" si="27"/>
        <v>0</v>
      </c>
      <c r="O85" s="69">
        <f t="shared" si="28"/>
        <v>0</v>
      </c>
      <c r="P85" s="91" t="str">
        <f>IF(O85&gt;0,IF(O85&gt;Q85,"Errore n. giorni! MAX 304",IF(NETWORKDAYS.INTL(G85,H85,11,'MENU TENDINA'!H$11:H$22)=O85,"ok","")),"")</f>
        <v/>
      </c>
      <c r="Q85" s="96" t="str">
        <f>IF(O85&gt;0,NETWORKDAYS.INTL(G85,H85,11,'MENU TENDINA'!$H$11:$H$22),"")</f>
        <v/>
      </c>
      <c r="R85" s="60"/>
      <c r="S85" s="71">
        <f t="shared" si="25"/>
        <v>0</v>
      </c>
      <c r="T85" s="72">
        <f t="shared" si="29"/>
        <v>0</v>
      </c>
      <c r="U85" s="72">
        <f t="shared" si="30"/>
        <v>0</v>
      </c>
      <c r="V85" s="72">
        <f t="shared" si="31"/>
        <v>0</v>
      </c>
      <c r="W85" s="72">
        <f t="shared" si="32"/>
        <v>0</v>
      </c>
      <c r="X85" s="72">
        <f t="shared" si="33"/>
        <v>0</v>
      </c>
      <c r="Y85" s="72">
        <f t="shared" si="34"/>
        <v>0</v>
      </c>
      <c r="Z85" s="160">
        <f t="shared" si="35"/>
        <v>0</v>
      </c>
      <c r="AA85" s="74">
        <f t="shared" si="36"/>
        <v>0</v>
      </c>
      <c r="AB85" s="75">
        <f t="shared" si="37"/>
        <v>0</v>
      </c>
      <c r="AC85" s="154">
        <f t="shared" si="38"/>
        <v>0</v>
      </c>
      <c r="AD85" s="155">
        <f t="shared" si="39"/>
        <v>0</v>
      </c>
      <c r="AE85" s="154">
        <f t="shared" si="40"/>
        <v>0</v>
      </c>
      <c r="AF85" s="155">
        <f t="shared" si="41"/>
        <v>0</v>
      </c>
      <c r="AG85" s="154">
        <f t="shared" si="42"/>
        <v>0</v>
      </c>
      <c r="AH85" s="155">
        <f t="shared" si="43"/>
        <v>0</v>
      </c>
      <c r="AI85" s="154">
        <f t="shared" si="44"/>
        <v>0</v>
      </c>
      <c r="AJ85" s="155">
        <f t="shared" si="45"/>
        <v>0</v>
      </c>
      <c r="AK85" s="155">
        <f t="shared" si="46"/>
        <v>0</v>
      </c>
      <c r="AL85" s="155">
        <f t="shared" si="47"/>
        <v>0</v>
      </c>
      <c r="AM85" s="77">
        <f t="shared" si="48"/>
        <v>0</v>
      </c>
      <c r="AN85" s="102">
        <f t="shared" si="26"/>
        <v>0</v>
      </c>
    </row>
    <row r="86" spans="1:40" ht="15.75" x14ac:dyDescent="0.25">
      <c r="A86" s="54"/>
      <c r="B86" s="55"/>
      <c r="C86" s="55"/>
      <c r="D86" s="56"/>
      <c r="E86" s="57"/>
      <c r="F86" s="57"/>
      <c r="G86" s="58"/>
      <c r="H86" s="58"/>
      <c r="I86" s="59"/>
      <c r="J86" s="59"/>
      <c r="K86" s="59"/>
      <c r="L86" s="59"/>
      <c r="M86" s="59"/>
      <c r="N86" s="200">
        <f t="shared" si="27"/>
        <v>0</v>
      </c>
      <c r="O86" s="69">
        <f t="shared" si="28"/>
        <v>0</v>
      </c>
      <c r="P86" s="91" t="str">
        <f>IF(O86&gt;0,IF(O86&gt;Q86,"Errore n. giorni! MAX 304",IF(NETWORKDAYS.INTL(G86,H86,11,'MENU TENDINA'!H$11:H$22)=O86,"ok","")),"")</f>
        <v/>
      </c>
      <c r="Q86" s="96" t="str">
        <f>IF(O86&gt;0,NETWORKDAYS.INTL(G86,H86,11,'MENU TENDINA'!$H$11:$H$22),"")</f>
        <v/>
      </c>
      <c r="R86" s="60"/>
      <c r="S86" s="71">
        <f t="shared" si="25"/>
        <v>0</v>
      </c>
      <c r="T86" s="72">
        <f t="shared" si="29"/>
        <v>0</v>
      </c>
      <c r="U86" s="72">
        <f t="shared" si="30"/>
        <v>0</v>
      </c>
      <c r="V86" s="72">
        <f t="shared" si="31"/>
        <v>0</v>
      </c>
      <c r="W86" s="72">
        <f t="shared" si="32"/>
        <v>0</v>
      </c>
      <c r="X86" s="72">
        <f t="shared" si="33"/>
        <v>0</v>
      </c>
      <c r="Y86" s="72">
        <f t="shared" si="34"/>
        <v>0</v>
      </c>
      <c r="Z86" s="160">
        <f t="shared" si="35"/>
        <v>0</v>
      </c>
      <c r="AA86" s="74">
        <f t="shared" si="36"/>
        <v>0</v>
      </c>
      <c r="AB86" s="75">
        <f t="shared" si="37"/>
        <v>0</v>
      </c>
      <c r="AC86" s="154">
        <f t="shared" si="38"/>
        <v>0</v>
      </c>
      <c r="AD86" s="155">
        <f t="shared" si="39"/>
        <v>0</v>
      </c>
      <c r="AE86" s="154">
        <f t="shared" si="40"/>
        <v>0</v>
      </c>
      <c r="AF86" s="155">
        <f t="shared" si="41"/>
        <v>0</v>
      </c>
      <c r="AG86" s="154">
        <f t="shared" si="42"/>
        <v>0</v>
      </c>
      <c r="AH86" s="155">
        <f t="shared" si="43"/>
        <v>0</v>
      </c>
      <c r="AI86" s="154">
        <f t="shared" si="44"/>
        <v>0</v>
      </c>
      <c r="AJ86" s="155">
        <f t="shared" si="45"/>
        <v>0</v>
      </c>
      <c r="AK86" s="155">
        <f t="shared" si="46"/>
        <v>0</v>
      </c>
      <c r="AL86" s="155">
        <f t="shared" si="47"/>
        <v>0</v>
      </c>
      <c r="AM86" s="77">
        <f t="shared" si="48"/>
        <v>0</v>
      </c>
      <c r="AN86" s="102">
        <f t="shared" si="26"/>
        <v>0</v>
      </c>
    </row>
    <row r="87" spans="1:40" ht="15.75" x14ac:dyDescent="0.25">
      <c r="A87" s="54"/>
      <c r="B87" s="55"/>
      <c r="C87" s="55"/>
      <c r="D87" s="56"/>
      <c r="E87" s="57"/>
      <c r="F87" s="57"/>
      <c r="G87" s="58"/>
      <c r="H87" s="58"/>
      <c r="I87" s="59"/>
      <c r="J87" s="59"/>
      <c r="K87" s="59"/>
      <c r="L87" s="59"/>
      <c r="M87" s="59"/>
      <c r="N87" s="200">
        <f t="shared" si="27"/>
        <v>0</v>
      </c>
      <c r="O87" s="69">
        <f t="shared" si="28"/>
        <v>0</v>
      </c>
      <c r="P87" s="91" t="str">
        <f>IF(O87&gt;0,IF(O87&gt;Q87,"Errore n. giorni! MAX 304",IF(NETWORKDAYS.INTL(G87,H87,11,'MENU TENDINA'!H$11:H$22)=O87,"ok","")),"")</f>
        <v/>
      </c>
      <c r="Q87" s="96" t="str">
        <f>IF(O87&gt;0,NETWORKDAYS.INTL(G87,H87,11,'MENU TENDINA'!$H$11:$H$22),"")</f>
        <v/>
      </c>
      <c r="R87" s="60"/>
      <c r="S87" s="71">
        <f t="shared" si="25"/>
        <v>0</v>
      </c>
      <c r="T87" s="72">
        <f t="shared" si="29"/>
        <v>0</v>
      </c>
      <c r="U87" s="72">
        <f t="shared" si="30"/>
        <v>0</v>
      </c>
      <c r="V87" s="72">
        <f t="shared" si="31"/>
        <v>0</v>
      </c>
      <c r="W87" s="72">
        <f t="shared" si="32"/>
        <v>0</v>
      </c>
      <c r="X87" s="72">
        <f t="shared" si="33"/>
        <v>0</v>
      </c>
      <c r="Y87" s="72">
        <f t="shared" si="34"/>
        <v>0</v>
      </c>
      <c r="Z87" s="160">
        <f t="shared" si="35"/>
        <v>0</v>
      </c>
      <c r="AA87" s="74">
        <f t="shared" si="36"/>
        <v>0</v>
      </c>
      <c r="AB87" s="75">
        <f t="shared" si="37"/>
        <v>0</v>
      </c>
      <c r="AC87" s="154">
        <f t="shared" si="38"/>
        <v>0</v>
      </c>
      <c r="AD87" s="155">
        <f t="shared" si="39"/>
        <v>0</v>
      </c>
      <c r="AE87" s="154">
        <f t="shared" si="40"/>
        <v>0</v>
      </c>
      <c r="AF87" s="155">
        <f t="shared" si="41"/>
        <v>0</v>
      </c>
      <c r="AG87" s="154">
        <f t="shared" si="42"/>
        <v>0</v>
      </c>
      <c r="AH87" s="155">
        <f t="shared" si="43"/>
        <v>0</v>
      </c>
      <c r="AI87" s="154">
        <f t="shared" si="44"/>
        <v>0</v>
      </c>
      <c r="AJ87" s="155">
        <f t="shared" si="45"/>
        <v>0</v>
      </c>
      <c r="AK87" s="155">
        <f t="shared" si="46"/>
        <v>0</v>
      </c>
      <c r="AL87" s="155">
        <f t="shared" si="47"/>
        <v>0</v>
      </c>
      <c r="AM87" s="77">
        <f t="shared" si="48"/>
        <v>0</v>
      </c>
      <c r="AN87" s="102">
        <f t="shared" si="26"/>
        <v>0</v>
      </c>
    </row>
    <row r="88" spans="1:40" ht="15.75" x14ac:dyDescent="0.25">
      <c r="A88" s="54"/>
      <c r="B88" s="55"/>
      <c r="C88" s="55"/>
      <c r="D88" s="56"/>
      <c r="E88" s="57"/>
      <c r="F88" s="57"/>
      <c r="G88" s="58"/>
      <c r="H88" s="58"/>
      <c r="I88" s="59"/>
      <c r="J88" s="59"/>
      <c r="K88" s="59"/>
      <c r="L88" s="59"/>
      <c r="M88" s="59"/>
      <c r="N88" s="200">
        <f t="shared" si="27"/>
        <v>0</v>
      </c>
      <c r="O88" s="69">
        <f t="shared" si="28"/>
        <v>0</v>
      </c>
      <c r="P88" s="91" t="str">
        <f>IF(O88&gt;0,IF(O88&gt;Q88,"Errore n. giorni! MAX 304",IF(NETWORKDAYS.INTL(G88,H88,11,'MENU TENDINA'!H$11:H$22)=O88,"ok","")),"")</f>
        <v/>
      </c>
      <c r="Q88" s="96" t="str">
        <f>IF(O88&gt;0,NETWORKDAYS.INTL(G88,H88,11,'MENU TENDINA'!$H$11:$H$22),"")</f>
        <v/>
      </c>
      <c r="R88" s="60"/>
      <c r="S88" s="71">
        <f t="shared" si="25"/>
        <v>0</v>
      </c>
      <c r="T88" s="72">
        <f t="shared" si="29"/>
        <v>0</v>
      </c>
      <c r="U88" s="72">
        <f t="shared" si="30"/>
        <v>0</v>
      </c>
      <c r="V88" s="72">
        <f t="shared" si="31"/>
        <v>0</v>
      </c>
      <c r="W88" s="72">
        <f t="shared" si="32"/>
        <v>0</v>
      </c>
      <c r="X88" s="72">
        <f t="shared" si="33"/>
        <v>0</v>
      </c>
      <c r="Y88" s="72">
        <f t="shared" si="34"/>
        <v>0</v>
      </c>
      <c r="Z88" s="160">
        <f t="shared" si="35"/>
        <v>0</v>
      </c>
      <c r="AA88" s="74">
        <f t="shared" si="36"/>
        <v>0</v>
      </c>
      <c r="AB88" s="75">
        <f t="shared" si="37"/>
        <v>0</v>
      </c>
      <c r="AC88" s="154">
        <f t="shared" si="38"/>
        <v>0</v>
      </c>
      <c r="AD88" s="155">
        <f t="shared" si="39"/>
        <v>0</v>
      </c>
      <c r="AE88" s="154">
        <f t="shared" si="40"/>
        <v>0</v>
      </c>
      <c r="AF88" s="155">
        <f t="shared" si="41"/>
        <v>0</v>
      </c>
      <c r="AG88" s="154">
        <f t="shared" si="42"/>
        <v>0</v>
      </c>
      <c r="AH88" s="155">
        <f t="shared" si="43"/>
        <v>0</v>
      </c>
      <c r="AI88" s="154">
        <f t="shared" si="44"/>
        <v>0</v>
      </c>
      <c r="AJ88" s="155">
        <f t="shared" si="45"/>
        <v>0</v>
      </c>
      <c r="AK88" s="155">
        <f t="shared" si="46"/>
        <v>0</v>
      </c>
      <c r="AL88" s="155">
        <f t="shared" si="47"/>
        <v>0</v>
      </c>
      <c r="AM88" s="77">
        <f t="shared" si="48"/>
        <v>0</v>
      </c>
      <c r="AN88" s="102">
        <f t="shared" si="26"/>
        <v>0</v>
      </c>
    </row>
    <row r="89" spans="1:40" ht="15.75" x14ac:dyDescent="0.25">
      <c r="A89" s="54"/>
      <c r="B89" s="55"/>
      <c r="C89" s="55"/>
      <c r="D89" s="56"/>
      <c r="E89" s="57"/>
      <c r="F89" s="57"/>
      <c r="G89" s="58"/>
      <c r="H89" s="58"/>
      <c r="I89" s="59"/>
      <c r="J89" s="59"/>
      <c r="K89" s="59"/>
      <c r="L89" s="59"/>
      <c r="M89" s="59"/>
      <c r="N89" s="200">
        <f t="shared" si="27"/>
        <v>0</v>
      </c>
      <c r="O89" s="69">
        <f t="shared" si="28"/>
        <v>0</v>
      </c>
      <c r="P89" s="91" t="str">
        <f>IF(O89&gt;0,IF(O89&gt;Q89,"Errore n. giorni! MAX 304",IF(NETWORKDAYS.INTL(G89,H89,11,'MENU TENDINA'!H$11:H$22)=O89,"ok","")),"")</f>
        <v/>
      </c>
      <c r="Q89" s="96" t="str">
        <f>IF(O89&gt;0,NETWORKDAYS.INTL(G89,H89,11,'MENU TENDINA'!$H$11:$H$22),"")</f>
        <v/>
      </c>
      <c r="R89" s="60"/>
      <c r="S89" s="71">
        <f t="shared" si="25"/>
        <v>0</v>
      </c>
      <c r="T89" s="72">
        <f t="shared" si="29"/>
        <v>0</v>
      </c>
      <c r="U89" s="72">
        <f t="shared" si="30"/>
        <v>0</v>
      </c>
      <c r="V89" s="72">
        <f t="shared" si="31"/>
        <v>0</v>
      </c>
      <c r="W89" s="72">
        <f t="shared" si="32"/>
        <v>0</v>
      </c>
      <c r="X89" s="72">
        <f t="shared" si="33"/>
        <v>0</v>
      </c>
      <c r="Y89" s="72">
        <f t="shared" si="34"/>
        <v>0</v>
      </c>
      <c r="Z89" s="160">
        <f t="shared" si="35"/>
        <v>0</v>
      </c>
      <c r="AA89" s="74">
        <f t="shared" si="36"/>
        <v>0</v>
      </c>
      <c r="AB89" s="75">
        <f t="shared" si="37"/>
        <v>0</v>
      </c>
      <c r="AC89" s="154">
        <f t="shared" si="38"/>
        <v>0</v>
      </c>
      <c r="AD89" s="155">
        <f t="shared" si="39"/>
        <v>0</v>
      </c>
      <c r="AE89" s="154">
        <f t="shared" si="40"/>
        <v>0</v>
      </c>
      <c r="AF89" s="155">
        <f t="shared" si="41"/>
        <v>0</v>
      </c>
      <c r="AG89" s="154">
        <f t="shared" si="42"/>
        <v>0</v>
      </c>
      <c r="AH89" s="155">
        <f t="shared" si="43"/>
        <v>0</v>
      </c>
      <c r="AI89" s="154">
        <f t="shared" si="44"/>
        <v>0</v>
      </c>
      <c r="AJ89" s="155">
        <f t="shared" si="45"/>
        <v>0</v>
      </c>
      <c r="AK89" s="155">
        <f t="shared" si="46"/>
        <v>0</v>
      </c>
      <c r="AL89" s="155">
        <f t="shared" si="47"/>
        <v>0</v>
      </c>
      <c r="AM89" s="77">
        <f t="shared" si="48"/>
        <v>0</v>
      </c>
      <c r="AN89" s="102">
        <f t="shared" si="26"/>
        <v>0</v>
      </c>
    </row>
    <row r="90" spans="1:40" ht="15.75" x14ac:dyDescent="0.25">
      <c r="A90" s="54"/>
      <c r="B90" s="55"/>
      <c r="C90" s="55"/>
      <c r="D90" s="56"/>
      <c r="E90" s="57"/>
      <c r="F90" s="57"/>
      <c r="G90" s="58"/>
      <c r="H90" s="58"/>
      <c r="I90" s="59"/>
      <c r="J90" s="59"/>
      <c r="K90" s="59"/>
      <c r="L90" s="59"/>
      <c r="M90" s="59"/>
      <c r="N90" s="200">
        <f t="shared" si="27"/>
        <v>0</v>
      </c>
      <c r="O90" s="69">
        <f t="shared" si="28"/>
        <v>0</v>
      </c>
      <c r="P90" s="91" t="str">
        <f>IF(O90&gt;0,IF(O90&gt;Q90,"Errore n. giorni! MAX 304",IF(NETWORKDAYS.INTL(G90,H90,11,'MENU TENDINA'!H$11:H$22)=O90,"ok","")),"")</f>
        <v/>
      </c>
      <c r="Q90" s="96" t="str">
        <f>IF(O90&gt;0,NETWORKDAYS.INTL(G90,H90,11,'MENU TENDINA'!$H$11:$H$22),"")</f>
        <v/>
      </c>
      <c r="R90" s="60"/>
      <c r="S90" s="71">
        <f t="shared" si="25"/>
        <v>0</v>
      </c>
      <c r="T90" s="72">
        <f t="shared" si="29"/>
        <v>0</v>
      </c>
      <c r="U90" s="72">
        <f t="shared" si="30"/>
        <v>0</v>
      </c>
      <c r="V90" s="72">
        <f t="shared" si="31"/>
        <v>0</v>
      </c>
      <c r="W90" s="72">
        <f t="shared" si="32"/>
        <v>0</v>
      </c>
      <c r="X90" s="72">
        <f t="shared" si="33"/>
        <v>0</v>
      </c>
      <c r="Y90" s="72">
        <f t="shared" si="34"/>
        <v>0</v>
      </c>
      <c r="Z90" s="160">
        <f t="shared" si="35"/>
        <v>0</v>
      </c>
      <c r="AA90" s="74">
        <f t="shared" si="36"/>
        <v>0</v>
      </c>
      <c r="AB90" s="75">
        <f t="shared" si="37"/>
        <v>0</v>
      </c>
      <c r="AC90" s="154">
        <f t="shared" si="38"/>
        <v>0</v>
      </c>
      <c r="AD90" s="155">
        <f t="shared" si="39"/>
        <v>0</v>
      </c>
      <c r="AE90" s="154">
        <f t="shared" si="40"/>
        <v>0</v>
      </c>
      <c r="AF90" s="155">
        <f t="shared" si="41"/>
        <v>0</v>
      </c>
      <c r="AG90" s="154">
        <f t="shared" si="42"/>
        <v>0</v>
      </c>
      <c r="AH90" s="155">
        <f t="shared" si="43"/>
        <v>0</v>
      </c>
      <c r="AI90" s="154">
        <f t="shared" si="44"/>
        <v>0</v>
      </c>
      <c r="AJ90" s="155">
        <f t="shared" si="45"/>
        <v>0</v>
      </c>
      <c r="AK90" s="155">
        <f t="shared" si="46"/>
        <v>0</v>
      </c>
      <c r="AL90" s="155">
        <f t="shared" si="47"/>
        <v>0</v>
      </c>
      <c r="AM90" s="77">
        <f t="shared" si="48"/>
        <v>0</v>
      </c>
      <c r="AN90" s="102">
        <f t="shared" si="26"/>
        <v>0</v>
      </c>
    </row>
    <row r="91" spans="1:40" ht="15.75" x14ac:dyDescent="0.25">
      <c r="A91" s="54"/>
      <c r="B91" s="55"/>
      <c r="C91" s="55"/>
      <c r="D91" s="56"/>
      <c r="E91" s="57"/>
      <c r="F91" s="57"/>
      <c r="G91" s="58"/>
      <c r="H91" s="58"/>
      <c r="I91" s="59"/>
      <c r="J91" s="59"/>
      <c r="K91" s="59"/>
      <c r="L91" s="59"/>
      <c r="M91" s="59"/>
      <c r="N91" s="200">
        <f t="shared" si="27"/>
        <v>0</v>
      </c>
      <c r="O91" s="69">
        <f t="shared" si="28"/>
        <v>0</v>
      </c>
      <c r="P91" s="91" t="str">
        <f>IF(O91&gt;0,IF(O91&gt;Q91,"Errore n. giorni! MAX 304",IF(NETWORKDAYS.INTL(G91,H91,11,'MENU TENDINA'!H$11:H$22)=O91,"ok","")),"")</f>
        <v/>
      </c>
      <c r="Q91" s="96" t="str">
        <f>IF(O91&gt;0,NETWORKDAYS.INTL(G91,H91,11,'MENU TENDINA'!$H$11:$H$22),"")</f>
        <v/>
      </c>
      <c r="R91" s="60"/>
      <c r="S91" s="71">
        <f t="shared" si="25"/>
        <v>0</v>
      </c>
      <c r="T91" s="72">
        <f t="shared" si="29"/>
        <v>0</v>
      </c>
      <c r="U91" s="72">
        <f t="shared" si="30"/>
        <v>0</v>
      </c>
      <c r="V91" s="72">
        <f t="shared" si="31"/>
        <v>0</v>
      </c>
      <c r="W91" s="72">
        <f t="shared" si="32"/>
        <v>0</v>
      </c>
      <c r="X91" s="72">
        <f t="shared" si="33"/>
        <v>0</v>
      </c>
      <c r="Y91" s="72">
        <f t="shared" si="34"/>
        <v>0</v>
      </c>
      <c r="Z91" s="160">
        <f t="shared" si="35"/>
        <v>0</v>
      </c>
      <c r="AA91" s="74">
        <f t="shared" si="36"/>
        <v>0</v>
      </c>
      <c r="AB91" s="75">
        <f t="shared" si="37"/>
        <v>0</v>
      </c>
      <c r="AC91" s="154">
        <f t="shared" si="38"/>
        <v>0</v>
      </c>
      <c r="AD91" s="155">
        <f t="shared" si="39"/>
        <v>0</v>
      </c>
      <c r="AE91" s="154">
        <f t="shared" si="40"/>
        <v>0</v>
      </c>
      <c r="AF91" s="155">
        <f t="shared" si="41"/>
        <v>0</v>
      </c>
      <c r="AG91" s="154">
        <f t="shared" si="42"/>
        <v>0</v>
      </c>
      <c r="AH91" s="155">
        <f t="shared" si="43"/>
        <v>0</v>
      </c>
      <c r="AI91" s="154">
        <f t="shared" si="44"/>
        <v>0</v>
      </c>
      <c r="AJ91" s="155">
        <f t="shared" si="45"/>
        <v>0</v>
      </c>
      <c r="AK91" s="155">
        <f t="shared" si="46"/>
        <v>0</v>
      </c>
      <c r="AL91" s="155">
        <f t="shared" si="47"/>
        <v>0</v>
      </c>
      <c r="AM91" s="77">
        <f t="shared" si="48"/>
        <v>0</v>
      </c>
      <c r="AN91" s="102">
        <f t="shared" si="26"/>
        <v>0</v>
      </c>
    </row>
    <row r="92" spans="1:40" ht="15.75" x14ac:dyDescent="0.25">
      <c r="A92" s="54"/>
      <c r="B92" s="55"/>
      <c r="C92" s="55"/>
      <c r="D92" s="56"/>
      <c r="E92" s="57"/>
      <c r="F92" s="57"/>
      <c r="G92" s="58"/>
      <c r="H92" s="58"/>
      <c r="I92" s="59"/>
      <c r="J92" s="59"/>
      <c r="K92" s="59"/>
      <c r="L92" s="59"/>
      <c r="M92" s="59"/>
      <c r="N92" s="200">
        <f t="shared" si="27"/>
        <v>0</v>
      </c>
      <c r="O92" s="69">
        <f t="shared" si="28"/>
        <v>0</v>
      </c>
      <c r="P92" s="91" t="str">
        <f>IF(O92&gt;0,IF(O92&gt;Q92,"Errore n. giorni! MAX 304",IF(NETWORKDAYS.INTL(G92,H92,11,'MENU TENDINA'!H$11:H$22)=O92,"ok","")),"")</f>
        <v/>
      </c>
      <c r="Q92" s="96" t="str">
        <f>IF(O92&gt;0,NETWORKDAYS.INTL(G92,H92,11,'MENU TENDINA'!$H$11:$H$22),"")</f>
        <v/>
      </c>
      <c r="R92" s="60"/>
      <c r="S92" s="71">
        <f t="shared" si="25"/>
        <v>0</v>
      </c>
      <c r="T92" s="72">
        <f t="shared" si="29"/>
        <v>0</v>
      </c>
      <c r="U92" s="72">
        <f t="shared" si="30"/>
        <v>0</v>
      </c>
      <c r="V92" s="72">
        <f t="shared" si="31"/>
        <v>0</v>
      </c>
      <c r="W92" s="72">
        <f t="shared" si="32"/>
        <v>0</v>
      </c>
      <c r="X92" s="72">
        <f t="shared" si="33"/>
        <v>0</v>
      </c>
      <c r="Y92" s="72">
        <f t="shared" si="34"/>
        <v>0</v>
      </c>
      <c r="Z92" s="160">
        <f t="shared" si="35"/>
        <v>0</v>
      </c>
      <c r="AA92" s="74">
        <f t="shared" si="36"/>
        <v>0</v>
      </c>
      <c r="AB92" s="75">
        <f t="shared" si="37"/>
        <v>0</v>
      </c>
      <c r="AC92" s="154">
        <f t="shared" si="38"/>
        <v>0</v>
      </c>
      <c r="AD92" s="155">
        <f t="shared" si="39"/>
        <v>0</v>
      </c>
      <c r="AE92" s="154">
        <f t="shared" si="40"/>
        <v>0</v>
      </c>
      <c r="AF92" s="155">
        <f t="shared" si="41"/>
        <v>0</v>
      </c>
      <c r="AG92" s="154">
        <f t="shared" si="42"/>
        <v>0</v>
      </c>
      <c r="AH92" s="155">
        <f t="shared" si="43"/>
        <v>0</v>
      </c>
      <c r="AI92" s="154">
        <f t="shared" si="44"/>
        <v>0</v>
      </c>
      <c r="AJ92" s="155">
        <f t="shared" si="45"/>
        <v>0</v>
      </c>
      <c r="AK92" s="155">
        <f t="shared" si="46"/>
        <v>0</v>
      </c>
      <c r="AL92" s="155">
        <f t="shared" si="47"/>
        <v>0</v>
      </c>
      <c r="AM92" s="77">
        <f t="shared" si="48"/>
        <v>0</v>
      </c>
      <c r="AN92" s="102">
        <f t="shared" si="26"/>
        <v>0</v>
      </c>
    </row>
    <row r="93" spans="1:40" ht="15.75" x14ac:dyDescent="0.25">
      <c r="A93" s="54"/>
      <c r="B93" s="55"/>
      <c r="C93" s="55"/>
      <c r="D93" s="56"/>
      <c r="E93" s="57"/>
      <c r="F93" s="57"/>
      <c r="G93" s="58"/>
      <c r="H93" s="58"/>
      <c r="I93" s="59"/>
      <c r="J93" s="59"/>
      <c r="K93" s="59"/>
      <c r="L93" s="59"/>
      <c r="M93" s="59"/>
      <c r="N93" s="200">
        <f t="shared" si="27"/>
        <v>0</v>
      </c>
      <c r="O93" s="69">
        <f t="shared" si="28"/>
        <v>0</v>
      </c>
      <c r="P93" s="91" t="str">
        <f>IF(O93&gt;0,IF(O93&gt;Q93,"Errore n. giorni! MAX 304",IF(NETWORKDAYS.INTL(G93,H93,11,'MENU TENDINA'!H$11:H$22)=O93,"ok","")),"")</f>
        <v/>
      </c>
      <c r="Q93" s="96" t="str">
        <f>IF(O93&gt;0,NETWORKDAYS.INTL(G93,H93,11,'MENU TENDINA'!$H$11:$H$22),"")</f>
        <v/>
      </c>
      <c r="R93" s="60"/>
      <c r="S93" s="71">
        <f t="shared" si="25"/>
        <v>0</v>
      </c>
      <c r="T93" s="72">
        <f t="shared" si="29"/>
        <v>0</v>
      </c>
      <c r="U93" s="72">
        <f t="shared" si="30"/>
        <v>0</v>
      </c>
      <c r="V93" s="72">
        <f t="shared" si="31"/>
        <v>0</v>
      </c>
      <c r="W93" s="72">
        <f t="shared" si="32"/>
        <v>0</v>
      </c>
      <c r="X93" s="72">
        <f t="shared" si="33"/>
        <v>0</v>
      </c>
      <c r="Y93" s="72">
        <f t="shared" si="34"/>
        <v>0</v>
      </c>
      <c r="Z93" s="160">
        <f t="shared" si="35"/>
        <v>0</v>
      </c>
      <c r="AA93" s="74">
        <f t="shared" si="36"/>
        <v>0</v>
      </c>
      <c r="AB93" s="75">
        <f t="shared" si="37"/>
        <v>0</v>
      </c>
      <c r="AC93" s="154">
        <f t="shared" si="38"/>
        <v>0</v>
      </c>
      <c r="AD93" s="155">
        <f t="shared" si="39"/>
        <v>0</v>
      </c>
      <c r="AE93" s="154">
        <f t="shared" si="40"/>
        <v>0</v>
      </c>
      <c r="AF93" s="155">
        <f t="shared" si="41"/>
        <v>0</v>
      </c>
      <c r="AG93" s="154">
        <f t="shared" si="42"/>
        <v>0</v>
      </c>
      <c r="AH93" s="155">
        <f t="shared" si="43"/>
        <v>0</v>
      </c>
      <c r="AI93" s="154">
        <f t="shared" si="44"/>
        <v>0</v>
      </c>
      <c r="AJ93" s="155">
        <f t="shared" si="45"/>
        <v>0</v>
      </c>
      <c r="AK93" s="155">
        <f t="shared" si="46"/>
        <v>0</v>
      </c>
      <c r="AL93" s="155">
        <f t="shared" si="47"/>
        <v>0</v>
      </c>
      <c r="AM93" s="77">
        <f t="shared" si="48"/>
        <v>0</v>
      </c>
      <c r="AN93" s="102">
        <f t="shared" si="26"/>
        <v>0</v>
      </c>
    </row>
    <row r="94" spans="1:40" ht="15.75" x14ac:dyDescent="0.25">
      <c r="A94" s="54"/>
      <c r="B94" s="55"/>
      <c r="C94" s="55"/>
      <c r="D94" s="56"/>
      <c r="E94" s="57"/>
      <c r="F94" s="57"/>
      <c r="G94" s="58"/>
      <c r="H94" s="58"/>
      <c r="I94" s="59"/>
      <c r="J94" s="59"/>
      <c r="K94" s="59"/>
      <c r="L94" s="59"/>
      <c r="M94" s="59"/>
      <c r="N94" s="200">
        <f t="shared" si="27"/>
        <v>0</v>
      </c>
      <c r="O94" s="69">
        <f t="shared" si="28"/>
        <v>0</v>
      </c>
      <c r="P94" s="91" t="str">
        <f>IF(O94&gt;0,IF(O94&gt;Q94,"Errore n. giorni! MAX 304",IF(NETWORKDAYS.INTL(G94,H94,11,'MENU TENDINA'!H$11:H$22)=O94,"ok","")),"")</f>
        <v/>
      </c>
      <c r="Q94" s="96" t="str">
        <f>IF(O94&gt;0,NETWORKDAYS.INTL(G94,H94,11,'MENU TENDINA'!$H$11:$H$22),"")</f>
        <v/>
      </c>
      <c r="R94" s="60"/>
      <c r="S94" s="71">
        <f t="shared" si="25"/>
        <v>0</v>
      </c>
      <c r="T94" s="72">
        <f t="shared" si="29"/>
        <v>0</v>
      </c>
      <c r="U94" s="72">
        <f t="shared" si="30"/>
        <v>0</v>
      </c>
      <c r="V94" s="72">
        <f t="shared" si="31"/>
        <v>0</v>
      </c>
      <c r="W94" s="72">
        <f t="shared" si="32"/>
        <v>0</v>
      </c>
      <c r="X94" s="72">
        <f t="shared" si="33"/>
        <v>0</v>
      </c>
      <c r="Y94" s="72">
        <f t="shared" si="34"/>
        <v>0</v>
      </c>
      <c r="Z94" s="160">
        <f t="shared" si="35"/>
        <v>0</v>
      </c>
      <c r="AA94" s="74">
        <f t="shared" si="36"/>
        <v>0</v>
      </c>
      <c r="AB94" s="75">
        <f t="shared" si="37"/>
        <v>0</v>
      </c>
      <c r="AC94" s="154">
        <f t="shared" si="38"/>
        <v>0</v>
      </c>
      <c r="AD94" s="155">
        <f t="shared" si="39"/>
        <v>0</v>
      </c>
      <c r="AE94" s="154">
        <f t="shared" si="40"/>
        <v>0</v>
      </c>
      <c r="AF94" s="155">
        <f t="shared" si="41"/>
        <v>0</v>
      </c>
      <c r="AG94" s="154">
        <f t="shared" si="42"/>
        <v>0</v>
      </c>
      <c r="AH94" s="155">
        <f t="shared" si="43"/>
        <v>0</v>
      </c>
      <c r="AI94" s="154">
        <f t="shared" si="44"/>
        <v>0</v>
      </c>
      <c r="AJ94" s="155">
        <f t="shared" si="45"/>
        <v>0</v>
      </c>
      <c r="AK94" s="155">
        <f t="shared" si="46"/>
        <v>0</v>
      </c>
      <c r="AL94" s="155">
        <f t="shared" si="47"/>
        <v>0</v>
      </c>
      <c r="AM94" s="77">
        <f t="shared" si="48"/>
        <v>0</v>
      </c>
      <c r="AN94" s="102">
        <f t="shared" si="26"/>
        <v>0</v>
      </c>
    </row>
    <row r="95" spans="1:40" ht="15.75" x14ac:dyDescent="0.25">
      <c r="A95" s="54"/>
      <c r="B95" s="55"/>
      <c r="C95" s="55"/>
      <c r="D95" s="56"/>
      <c r="E95" s="57"/>
      <c r="F95" s="57"/>
      <c r="G95" s="58"/>
      <c r="H95" s="58"/>
      <c r="I95" s="59"/>
      <c r="J95" s="59"/>
      <c r="K95" s="59"/>
      <c r="L95" s="59"/>
      <c r="M95" s="59"/>
      <c r="N95" s="200">
        <f t="shared" si="27"/>
        <v>0</v>
      </c>
      <c r="O95" s="69">
        <f t="shared" si="28"/>
        <v>0</v>
      </c>
      <c r="P95" s="91" t="str">
        <f>IF(O95&gt;0,IF(O95&gt;Q95,"Errore n. giorni! MAX 304",IF(NETWORKDAYS.INTL(G95,H95,11,'MENU TENDINA'!H$11:H$22)=O95,"ok","")),"")</f>
        <v/>
      </c>
      <c r="Q95" s="96" t="str">
        <f>IF(O95&gt;0,NETWORKDAYS.INTL(G95,H95,11,'MENU TENDINA'!$H$11:$H$22),"")</f>
        <v/>
      </c>
      <c r="R95" s="60"/>
      <c r="S95" s="71">
        <f t="shared" si="25"/>
        <v>0</v>
      </c>
      <c r="T95" s="72">
        <f t="shared" si="29"/>
        <v>0</v>
      </c>
      <c r="U95" s="72">
        <f t="shared" si="30"/>
        <v>0</v>
      </c>
      <c r="V95" s="72">
        <f t="shared" si="31"/>
        <v>0</v>
      </c>
      <c r="W95" s="72">
        <f t="shared" si="32"/>
        <v>0</v>
      </c>
      <c r="X95" s="72">
        <f t="shared" si="33"/>
        <v>0</v>
      </c>
      <c r="Y95" s="72">
        <f t="shared" si="34"/>
        <v>0</v>
      </c>
      <c r="Z95" s="160">
        <f t="shared" si="35"/>
        <v>0</v>
      </c>
      <c r="AA95" s="74">
        <f t="shared" si="36"/>
        <v>0</v>
      </c>
      <c r="AB95" s="75">
        <f t="shared" si="37"/>
        <v>0</v>
      </c>
      <c r="AC95" s="154">
        <f t="shared" si="38"/>
        <v>0</v>
      </c>
      <c r="AD95" s="155">
        <f t="shared" si="39"/>
        <v>0</v>
      </c>
      <c r="AE95" s="154">
        <f t="shared" si="40"/>
        <v>0</v>
      </c>
      <c r="AF95" s="155">
        <f t="shared" si="41"/>
        <v>0</v>
      </c>
      <c r="AG95" s="154">
        <f t="shared" si="42"/>
        <v>0</v>
      </c>
      <c r="AH95" s="155">
        <f t="shared" si="43"/>
        <v>0</v>
      </c>
      <c r="AI95" s="154">
        <f t="shared" si="44"/>
        <v>0</v>
      </c>
      <c r="AJ95" s="155">
        <f t="shared" si="45"/>
        <v>0</v>
      </c>
      <c r="AK95" s="155">
        <f t="shared" si="46"/>
        <v>0</v>
      </c>
      <c r="AL95" s="155">
        <f t="shared" si="47"/>
        <v>0</v>
      </c>
      <c r="AM95" s="77">
        <f t="shared" si="48"/>
        <v>0</v>
      </c>
      <c r="AN95" s="102">
        <f t="shared" si="26"/>
        <v>0</v>
      </c>
    </row>
    <row r="96" spans="1:40" ht="15.75" x14ac:dyDescent="0.25">
      <c r="A96" s="54"/>
      <c r="B96" s="55"/>
      <c r="C96" s="55"/>
      <c r="D96" s="56"/>
      <c r="E96" s="57"/>
      <c r="F96" s="57"/>
      <c r="G96" s="58"/>
      <c r="H96" s="58"/>
      <c r="I96" s="59"/>
      <c r="J96" s="59"/>
      <c r="K96" s="59"/>
      <c r="L96" s="59"/>
      <c r="M96" s="59"/>
      <c r="N96" s="200">
        <f t="shared" si="27"/>
        <v>0</v>
      </c>
      <c r="O96" s="69">
        <f t="shared" si="28"/>
        <v>0</v>
      </c>
      <c r="P96" s="91" t="str">
        <f>IF(O96&gt;0,IF(O96&gt;Q96,"Errore n. giorni! MAX 304",IF(NETWORKDAYS.INTL(G96,H96,11,'MENU TENDINA'!H$11:H$22)=O96,"ok","")),"")</f>
        <v/>
      </c>
      <c r="Q96" s="96" t="str">
        <f>IF(O96&gt;0,NETWORKDAYS.INTL(G96,H96,11,'MENU TENDINA'!$H$11:$H$22),"")</f>
        <v/>
      </c>
      <c r="R96" s="60"/>
      <c r="S96" s="71">
        <f t="shared" si="25"/>
        <v>0</v>
      </c>
      <c r="T96" s="72">
        <f t="shared" si="29"/>
        <v>0</v>
      </c>
      <c r="U96" s="72">
        <f t="shared" si="30"/>
        <v>0</v>
      </c>
      <c r="V96" s="72">
        <f t="shared" si="31"/>
        <v>0</v>
      </c>
      <c r="W96" s="72">
        <f t="shared" si="32"/>
        <v>0</v>
      </c>
      <c r="X96" s="72">
        <f t="shared" si="33"/>
        <v>0</v>
      </c>
      <c r="Y96" s="72">
        <f t="shared" si="34"/>
        <v>0</v>
      </c>
      <c r="Z96" s="160">
        <f t="shared" si="35"/>
        <v>0</v>
      </c>
      <c r="AA96" s="74">
        <f t="shared" si="36"/>
        <v>0</v>
      </c>
      <c r="AB96" s="75">
        <f t="shared" si="37"/>
        <v>0</v>
      </c>
      <c r="AC96" s="154">
        <f t="shared" si="38"/>
        <v>0</v>
      </c>
      <c r="AD96" s="155">
        <f t="shared" si="39"/>
        <v>0</v>
      </c>
      <c r="AE96" s="154">
        <f t="shared" si="40"/>
        <v>0</v>
      </c>
      <c r="AF96" s="155">
        <f t="shared" si="41"/>
        <v>0</v>
      </c>
      <c r="AG96" s="154">
        <f t="shared" si="42"/>
        <v>0</v>
      </c>
      <c r="AH96" s="155">
        <f t="shared" si="43"/>
        <v>0</v>
      </c>
      <c r="AI96" s="154">
        <f t="shared" si="44"/>
        <v>0</v>
      </c>
      <c r="AJ96" s="155">
        <f t="shared" si="45"/>
        <v>0</v>
      </c>
      <c r="AK96" s="155">
        <f t="shared" si="46"/>
        <v>0</v>
      </c>
      <c r="AL96" s="155">
        <f t="shared" si="47"/>
        <v>0</v>
      </c>
      <c r="AM96" s="77">
        <f t="shared" si="48"/>
        <v>0</v>
      </c>
      <c r="AN96" s="102">
        <f t="shared" si="26"/>
        <v>0</v>
      </c>
    </row>
    <row r="97" spans="1:40" ht="15.75" x14ac:dyDescent="0.25">
      <c r="A97" s="54"/>
      <c r="B97" s="55"/>
      <c r="C97" s="55"/>
      <c r="D97" s="56"/>
      <c r="E97" s="57"/>
      <c r="F97" s="57"/>
      <c r="G97" s="58"/>
      <c r="H97" s="58"/>
      <c r="I97" s="59"/>
      <c r="J97" s="59"/>
      <c r="K97" s="59"/>
      <c r="L97" s="59"/>
      <c r="M97" s="59"/>
      <c r="N97" s="200">
        <f t="shared" si="27"/>
        <v>0</v>
      </c>
      <c r="O97" s="69">
        <f t="shared" si="28"/>
        <v>0</v>
      </c>
      <c r="P97" s="91" t="str">
        <f>IF(O97&gt;0,IF(O97&gt;Q97,"Errore n. giorni! MAX 304",IF(NETWORKDAYS.INTL(G97,H97,11,'MENU TENDINA'!H$11:H$22)=O97,"ok","")),"")</f>
        <v/>
      </c>
      <c r="Q97" s="96" t="str">
        <f>IF(O97&gt;0,NETWORKDAYS.INTL(G97,H97,11,'MENU TENDINA'!$H$11:$H$22),"")</f>
        <v/>
      </c>
      <c r="R97" s="60"/>
      <c r="S97" s="71">
        <f t="shared" si="25"/>
        <v>0</v>
      </c>
      <c r="T97" s="72">
        <f t="shared" si="29"/>
        <v>0</v>
      </c>
      <c r="U97" s="72">
        <f t="shared" si="30"/>
        <v>0</v>
      </c>
      <c r="V97" s="72">
        <f t="shared" si="31"/>
        <v>0</v>
      </c>
      <c r="W97" s="72">
        <f t="shared" si="32"/>
        <v>0</v>
      </c>
      <c r="X97" s="72">
        <f t="shared" si="33"/>
        <v>0</v>
      </c>
      <c r="Y97" s="72">
        <f t="shared" si="34"/>
        <v>0</v>
      </c>
      <c r="Z97" s="160">
        <f t="shared" si="35"/>
        <v>0</v>
      </c>
      <c r="AA97" s="74">
        <f t="shared" si="36"/>
        <v>0</v>
      </c>
      <c r="AB97" s="75">
        <f t="shared" si="37"/>
        <v>0</v>
      </c>
      <c r="AC97" s="154">
        <f t="shared" si="38"/>
        <v>0</v>
      </c>
      <c r="AD97" s="155">
        <f t="shared" si="39"/>
        <v>0</v>
      </c>
      <c r="AE97" s="154">
        <f t="shared" si="40"/>
        <v>0</v>
      </c>
      <c r="AF97" s="155">
        <f t="shared" si="41"/>
        <v>0</v>
      </c>
      <c r="AG97" s="154">
        <f t="shared" si="42"/>
        <v>0</v>
      </c>
      <c r="AH97" s="155">
        <f t="shared" si="43"/>
        <v>0</v>
      </c>
      <c r="AI97" s="154">
        <f t="shared" si="44"/>
        <v>0</v>
      </c>
      <c r="AJ97" s="155">
        <f t="shared" si="45"/>
        <v>0</v>
      </c>
      <c r="AK97" s="155">
        <f t="shared" si="46"/>
        <v>0</v>
      </c>
      <c r="AL97" s="155">
        <f t="shared" si="47"/>
        <v>0</v>
      </c>
      <c r="AM97" s="77">
        <f t="shared" si="48"/>
        <v>0</v>
      </c>
      <c r="AN97" s="102">
        <f t="shared" si="26"/>
        <v>0</v>
      </c>
    </row>
    <row r="98" spans="1:40" ht="15.75" x14ac:dyDescent="0.25">
      <c r="A98" s="54"/>
      <c r="B98" s="55"/>
      <c r="C98" s="55"/>
      <c r="D98" s="56"/>
      <c r="E98" s="57"/>
      <c r="F98" s="57"/>
      <c r="G98" s="58"/>
      <c r="H98" s="58"/>
      <c r="I98" s="59"/>
      <c r="J98" s="59"/>
      <c r="K98" s="59"/>
      <c r="L98" s="59"/>
      <c r="M98" s="59"/>
      <c r="N98" s="200">
        <f t="shared" si="27"/>
        <v>0</v>
      </c>
      <c r="O98" s="69">
        <f t="shared" si="28"/>
        <v>0</v>
      </c>
      <c r="P98" s="91" t="str">
        <f>IF(O98&gt;0,IF(O98&gt;Q98,"Errore n. giorni! MAX 304",IF(NETWORKDAYS.INTL(G98,H98,11,'MENU TENDINA'!H$11:H$22)=O98,"ok","")),"")</f>
        <v/>
      </c>
      <c r="Q98" s="96" t="str">
        <f>IF(O98&gt;0,NETWORKDAYS.INTL(G98,H98,11,'MENU TENDINA'!$H$11:$H$22),"")</f>
        <v/>
      </c>
      <c r="R98" s="60"/>
      <c r="S98" s="71">
        <f t="shared" si="25"/>
        <v>0</v>
      </c>
      <c r="T98" s="72">
        <f t="shared" si="29"/>
        <v>0</v>
      </c>
      <c r="U98" s="72">
        <f t="shared" si="30"/>
        <v>0</v>
      </c>
      <c r="V98" s="72">
        <f t="shared" si="31"/>
        <v>0</v>
      </c>
      <c r="W98" s="72">
        <f t="shared" si="32"/>
        <v>0</v>
      </c>
      <c r="X98" s="72">
        <f t="shared" si="33"/>
        <v>0</v>
      </c>
      <c r="Y98" s="72">
        <f t="shared" si="34"/>
        <v>0</v>
      </c>
      <c r="Z98" s="160">
        <f t="shared" si="35"/>
        <v>0</v>
      </c>
      <c r="AA98" s="74">
        <f t="shared" si="36"/>
        <v>0</v>
      </c>
      <c r="AB98" s="75">
        <f t="shared" si="37"/>
        <v>0</v>
      </c>
      <c r="AC98" s="154">
        <f t="shared" si="38"/>
        <v>0</v>
      </c>
      <c r="AD98" s="155">
        <f t="shared" si="39"/>
        <v>0</v>
      </c>
      <c r="AE98" s="154">
        <f t="shared" si="40"/>
        <v>0</v>
      </c>
      <c r="AF98" s="155">
        <f t="shared" si="41"/>
        <v>0</v>
      </c>
      <c r="AG98" s="154">
        <f t="shared" si="42"/>
        <v>0</v>
      </c>
      <c r="AH98" s="155">
        <f t="shared" si="43"/>
        <v>0</v>
      </c>
      <c r="AI98" s="154">
        <f t="shared" si="44"/>
        <v>0</v>
      </c>
      <c r="AJ98" s="155">
        <f t="shared" si="45"/>
        <v>0</v>
      </c>
      <c r="AK98" s="155">
        <f t="shared" si="46"/>
        <v>0</v>
      </c>
      <c r="AL98" s="155">
        <f t="shared" si="47"/>
        <v>0</v>
      </c>
      <c r="AM98" s="77">
        <f t="shared" si="48"/>
        <v>0</v>
      </c>
      <c r="AN98" s="102">
        <f t="shared" si="26"/>
        <v>0</v>
      </c>
    </row>
    <row r="99" spans="1:40" ht="15.75" x14ac:dyDescent="0.25">
      <c r="A99" s="54"/>
      <c r="B99" s="55"/>
      <c r="C99" s="55"/>
      <c r="D99" s="56"/>
      <c r="E99" s="57"/>
      <c r="F99" s="57"/>
      <c r="G99" s="58"/>
      <c r="H99" s="58"/>
      <c r="I99" s="59"/>
      <c r="J99" s="59"/>
      <c r="K99" s="59"/>
      <c r="L99" s="59"/>
      <c r="M99" s="59"/>
      <c r="N99" s="200">
        <f t="shared" si="27"/>
        <v>0</v>
      </c>
      <c r="O99" s="69">
        <f t="shared" si="28"/>
        <v>0</v>
      </c>
      <c r="P99" s="91" t="str">
        <f>IF(O99&gt;0,IF(O99&gt;Q99,"Errore n. giorni! MAX 304",IF(NETWORKDAYS.INTL(G99,H99,11,'MENU TENDINA'!H$11:H$22)=O99,"ok","")),"")</f>
        <v/>
      </c>
      <c r="Q99" s="96" t="str">
        <f>IF(O99&gt;0,NETWORKDAYS.INTL(G99,H99,11,'MENU TENDINA'!$H$11:$H$22),"")</f>
        <v/>
      </c>
      <c r="R99" s="60"/>
      <c r="S99" s="71">
        <f t="shared" si="25"/>
        <v>0</v>
      </c>
      <c r="T99" s="72">
        <f t="shared" si="29"/>
        <v>0</v>
      </c>
      <c r="U99" s="72">
        <f t="shared" si="30"/>
        <v>0</v>
      </c>
      <c r="V99" s="72">
        <f t="shared" si="31"/>
        <v>0</v>
      </c>
      <c r="W99" s="72">
        <f t="shared" si="32"/>
        <v>0</v>
      </c>
      <c r="X99" s="72">
        <f t="shared" si="33"/>
        <v>0</v>
      </c>
      <c r="Y99" s="72">
        <f t="shared" si="34"/>
        <v>0</v>
      </c>
      <c r="Z99" s="160">
        <f t="shared" si="35"/>
        <v>0</v>
      </c>
      <c r="AA99" s="74">
        <f t="shared" si="36"/>
        <v>0</v>
      </c>
      <c r="AB99" s="75">
        <f t="shared" si="37"/>
        <v>0</v>
      </c>
      <c r="AC99" s="154">
        <f t="shared" si="38"/>
        <v>0</v>
      </c>
      <c r="AD99" s="155">
        <f t="shared" si="39"/>
        <v>0</v>
      </c>
      <c r="AE99" s="154">
        <f t="shared" si="40"/>
        <v>0</v>
      </c>
      <c r="AF99" s="155">
        <f t="shared" si="41"/>
        <v>0</v>
      </c>
      <c r="AG99" s="154">
        <f t="shared" si="42"/>
        <v>0</v>
      </c>
      <c r="AH99" s="155">
        <f t="shared" si="43"/>
        <v>0</v>
      </c>
      <c r="AI99" s="154">
        <f t="shared" si="44"/>
        <v>0</v>
      </c>
      <c r="AJ99" s="155">
        <f t="shared" si="45"/>
        <v>0</v>
      </c>
      <c r="AK99" s="155">
        <f t="shared" si="46"/>
        <v>0</v>
      </c>
      <c r="AL99" s="155">
        <f t="shared" si="47"/>
        <v>0</v>
      </c>
      <c r="AM99" s="77">
        <f t="shared" si="48"/>
        <v>0</v>
      </c>
      <c r="AN99" s="102">
        <f t="shared" si="26"/>
        <v>0</v>
      </c>
    </row>
    <row r="100" spans="1:40" ht="15.75" x14ac:dyDescent="0.25">
      <c r="A100" s="54"/>
      <c r="B100" s="55"/>
      <c r="C100" s="55"/>
      <c r="D100" s="56"/>
      <c r="E100" s="57"/>
      <c r="F100" s="57"/>
      <c r="G100" s="58"/>
      <c r="H100" s="58"/>
      <c r="I100" s="59"/>
      <c r="J100" s="59"/>
      <c r="K100" s="59"/>
      <c r="L100" s="59"/>
      <c r="M100" s="59"/>
      <c r="N100" s="200">
        <f t="shared" si="27"/>
        <v>0</v>
      </c>
      <c r="O100" s="69">
        <f t="shared" si="28"/>
        <v>0</v>
      </c>
      <c r="P100" s="91" t="str">
        <f>IF(O100&gt;0,IF(O100&gt;Q100,"Errore n. giorni! MAX 304",IF(NETWORKDAYS.INTL(G100,H100,11,'MENU TENDINA'!H$11:H$22)=O100,"ok","")),"")</f>
        <v/>
      </c>
      <c r="Q100" s="96" t="str">
        <f>IF(O100&gt;0,NETWORKDAYS.INTL(G100,H100,11,'MENU TENDINA'!$H$11:$H$22),"")</f>
        <v/>
      </c>
      <c r="R100" s="60"/>
      <c r="S100" s="71">
        <f t="shared" si="25"/>
        <v>0</v>
      </c>
      <c r="T100" s="72">
        <f t="shared" si="29"/>
        <v>0</v>
      </c>
      <c r="U100" s="72">
        <f t="shared" si="30"/>
        <v>0</v>
      </c>
      <c r="V100" s="72">
        <f t="shared" si="31"/>
        <v>0</v>
      </c>
      <c r="W100" s="72">
        <f t="shared" si="32"/>
        <v>0</v>
      </c>
      <c r="X100" s="72">
        <f t="shared" si="33"/>
        <v>0</v>
      </c>
      <c r="Y100" s="72">
        <f t="shared" si="34"/>
        <v>0</v>
      </c>
      <c r="Z100" s="160">
        <f t="shared" si="35"/>
        <v>0</v>
      </c>
      <c r="AA100" s="74">
        <f t="shared" si="36"/>
        <v>0</v>
      </c>
      <c r="AB100" s="75">
        <f t="shared" si="37"/>
        <v>0</v>
      </c>
      <c r="AC100" s="154">
        <f t="shared" si="38"/>
        <v>0</v>
      </c>
      <c r="AD100" s="155">
        <f t="shared" si="39"/>
        <v>0</v>
      </c>
      <c r="AE100" s="154">
        <f t="shared" si="40"/>
        <v>0</v>
      </c>
      <c r="AF100" s="155">
        <f t="shared" si="41"/>
        <v>0</v>
      </c>
      <c r="AG100" s="154">
        <f t="shared" si="42"/>
        <v>0</v>
      </c>
      <c r="AH100" s="155">
        <f t="shared" si="43"/>
        <v>0</v>
      </c>
      <c r="AI100" s="154">
        <f t="shared" si="44"/>
        <v>0</v>
      </c>
      <c r="AJ100" s="155">
        <f t="shared" si="45"/>
        <v>0</v>
      </c>
      <c r="AK100" s="155">
        <f t="shared" si="46"/>
        <v>0</v>
      </c>
      <c r="AL100" s="155">
        <f t="shared" si="47"/>
        <v>0</v>
      </c>
      <c r="AM100" s="77">
        <f t="shared" si="48"/>
        <v>0</v>
      </c>
      <c r="AN100" s="102">
        <f t="shared" si="26"/>
        <v>0</v>
      </c>
    </row>
    <row r="101" spans="1:40" ht="15.75" x14ac:dyDescent="0.25">
      <c r="A101" s="54"/>
      <c r="B101" s="55"/>
      <c r="C101" s="55"/>
      <c r="D101" s="56"/>
      <c r="E101" s="57"/>
      <c r="F101" s="57"/>
      <c r="G101" s="58"/>
      <c r="H101" s="58"/>
      <c r="I101" s="59"/>
      <c r="J101" s="59"/>
      <c r="K101" s="59"/>
      <c r="L101" s="59"/>
      <c r="M101" s="59"/>
      <c r="N101" s="200">
        <f t="shared" si="27"/>
        <v>0</v>
      </c>
      <c r="O101" s="69">
        <f t="shared" si="28"/>
        <v>0</v>
      </c>
      <c r="P101" s="91" t="str">
        <f>IF(O101&gt;0,IF(O101&gt;Q101,"Errore n. giorni! MAX 304",IF(NETWORKDAYS.INTL(G101,H101,11,'MENU TENDINA'!H$11:H$22)=O101,"ok","")),"")</f>
        <v/>
      </c>
      <c r="Q101" s="96" t="str">
        <f>IF(O101&gt;0,NETWORKDAYS.INTL(G101,H101,11,'MENU TENDINA'!$H$11:$H$22),"")</f>
        <v/>
      </c>
      <c r="R101" s="60"/>
      <c r="S101" s="71">
        <f t="shared" si="25"/>
        <v>0</v>
      </c>
      <c r="T101" s="72">
        <f t="shared" si="29"/>
        <v>0</v>
      </c>
      <c r="U101" s="72">
        <f t="shared" si="30"/>
        <v>0</v>
      </c>
      <c r="V101" s="72">
        <f t="shared" si="31"/>
        <v>0</v>
      </c>
      <c r="W101" s="72">
        <f t="shared" si="32"/>
        <v>0</v>
      </c>
      <c r="X101" s="72">
        <f t="shared" si="33"/>
        <v>0</v>
      </c>
      <c r="Y101" s="72">
        <f t="shared" si="34"/>
        <v>0</v>
      </c>
      <c r="Z101" s="160">
        <f t="shared" si="35"/>
        <v>0</v>
      </c>
      <c r="AA101" s="74">
        <f t="shared" si="36"/>
        <v>0</v>
      </c>
      <c r="AB101" s="75">
        <f t="shared" si="37"/>
        <v>0</v>
      </c>
      <c r="AC101" s="154">
        <f t="shared" si="38"/>
        <v>0</v>
      </c>
      <c r="AD101" s="155">
        <f t="shared" si="39"/>
        <v>0</v>
      </c>
      <c r="AE101" s="154">
        <f t="shared" si="40"/>
        <v>0</v>
      </c>
      <c r="AF101" s="155">
        <f t="shared" si="41"/>
        <v>0</v>
      </c>
      <c r="AG101" s="154">
        <f t="shared" si="42"/>
        <v>0</v>
      </c>
      <c r="AH101" s="155">
        <f t="shared" si="43"/>
        <v>0</v>
      </c>
      <c r="AI101" s="154">
        <f t="shared" si="44"/>
        <v>0</v>
      </c>
      <c r="AJ101" s="155">
        <f t="shared" si="45"/>
        <v>0</v>
      </c>
      <c r="AK101" s="155">
        <f t="shared" si="46"/>
        <v>0</v>
      </c>
      <c r="AL101" s="155">
        <f t="shared" si="47"/>
        <v>0</v>
      </c>
      <c r="AM101" s="77">
        <f t="shared" si="48"/>
        <v>0</v>
      </c>
      <c r="AN101" s="102">
        <f t="shared" si="26"/>
        <v>0</v>
      </c>
    </row>
    <row r="102" spans="1:40" ht="15.75" x14ac:dyDescent="0.25">
      <c r="A102" s="54"/>
      <c r="B102" s="55"/>
      <c r="C102" s="55"/>
      <c r="D102" s="56"/>
      <c r="E102" s="57"/>
      <c r="F102" s="57"/>
      <c r="G102" s="58"/>
      <c r="H102" s="58"/>
      <c r="I102" s="59"/>
      <c r="J102" s="59"/>
      <c r="K102" s="59"/>
      <c r="L102" s="59"/>
      <c r="M102" s="59"/>
      <c r="N102" s="200">
        <f t="shared" si="27"/>
        <v>0</v>
      </c>
      <c r="O102" s="69">
        <f t="shared" si="28"/>
        <v>0</v>
      </c>
      <c r="P102" s="91" t="str">
        <f>IF(O102&gt;0,IF(O102&gt;Q102,"Errore n. giorni! MAX 304",IF(NETWORKDAYS.INTL(G102,H102,11,'MENU TENDINA'!H$11:H$22)=O102,"ok","")),"")</f>
        <v/>
      </c>
      <c r="Q102" s="96" t="str">
        <f>IF(O102&gt;0,NETWORKDAYS.INTL(G102,H102,11,'MENU TENDINA'!$H$11:$H$22),"")</f>
        <v/>
      </c>
      <c r="R102" s="60"/>
      <c r="S102" s="71">
        <f t="shared" si="25"/>
        <v>0</v>
      </c>
      <c r="T102" s="72">
        <f t="shared" si="29"/>
        <v>0</v>
      </c>
      <c r="U102" s="72">
        <f t="shared" si="30"/>
        <v>0</v>
      </c>
      <c r="V102" s="72">
        <f t="shared" si="31"/>
        <v>0</v>
      </c>
      <c r="W102" s="72">
        <f t="shared" si="32"/>
        <v>0</v>
      </c>
      <c r="X102" s="72">
        <f t="shared" si="33"/>
        <v>0</v>
      </c>
      <c r="Y102" s="72">
        <f t="shared" si="34"/>
        <v>0</v>
      </c>
      <c r="Z102" s="160">
        <f t="shared" si="35"/>
        <v>0</v>
      </c>
      <c r="AA102" s="74">
        <f t="shared" si="36"/>
        <v>0</v>
      </c>
      <c r="AB102" s="75">
        <f t="shared" si="37"/>
        <v>0</v>
      </c>
      <c r="AC102" s="154">
        <f t="shared" si="38"/>
        <v>0</v>
      </c>
      <c r="AD102" s="155">
        <f t="shared" si="39"/>
        <v>0</v>
      </c>
      <c r="AE102" s="154">
        <f t="shared" si="40"/>
        <v>0</v>
      </c>
      <c r="AF102" s="155">
        <f t="shared" si="41"/>
        <v>0</v>
      </c>
      <c r="AG102" s="154">
        <f t="shared" si="42"/>
        <v>0</v>
      </c>
      <c r="AH102" s="155">
        <f t="shared" si="43"/>
        <v>0</v>
      </c>
      <c r="AI102" s="154">
        <f t="shared" si="44"/>
        <v>0</v>
      </c>
      <c r="AJ102" s="155">
        <f t="shared" si="45"/>
        <v>0</v>
      </c>
      <c r="AK102" s="155">
        <f t="shared" si="46"/>
        <v>0</v>
      </c>
      <c r="AL102" s="155">
        <f t="shared" si="47"/>
        <v>0</v>
      </c>
      <c r="AM102" s="77">
        <f t="shared" si="48"/>
        <v>0</v>
      </c>
      <c r="AN102" s="102">
        <f t="shared" si="26"/>
        <v>0</v>
      </c>
    </row>
    <row r="103" spans="1:40" ht="15.75" x14ac:dyDescent="0.25">
      <c r="A103" s="54"/>
      <c r="B103" s="55"/>
      <c r="C103" s="55"/>
      <c r="D103" s="56"/>
      <c r="E103" s="57"/>
      <c r="F103" s="57"/>
      <c r="G103" s="58"/>
      <c r="H103" s="58"/>
      <c r="I103" s="59"/>
      <c r="J103" s="59"/>
      <c r="K103" s="59"/>
      <c r="L103" s="59"/>
      <c r="M103" s="59"/>
      <c r="N103" s="200">
        <f t="shared" si="27"/>
        <v>0</v>
      </c>
      <c r="O103" s="69">
        <f t="shared" si="28"/>
        <v>0</v>
      </c>
      <c r="P103" s="91" t="str">
        <f>IF(O103&gt;0,IF(O103&gt;Q103,"Errore n. giorni! MAX 304",IF(NETWORKDAYS.INTL(G103,H103,11,'MENU TENDINA'!H$11:H$22)=O103,"ok","")),"")</f>
        <v/>
      </c>
      <c r="Q103" s="96" t="str">
        <f>IF(O103&gt;0,NETWORKDAYS.INTL(G103,H103,11,'MENU TENDINA'!$H$11:$H$22),"")</f>
        <v/>
      </c>
      <c r="R103" s="60"/>
      <c r="S103" s="71">
        <f t="shared" si="25"/>
        <v>0</v>
      </c>
      <c r="T103" s="72">
        <f t="shared" si="29"/>
        <v>0</v>
      </c>
      <c r="U103" s="72">
        <f t="shared" si="30"/>
        <v>0</v>
      </c>
      <c r="V103" s="72">
        <f t="shared" si="31"/>
        <v>0</v>
      </c>
      <c r="W103" s="72">
        <f t="shared" si="32"/>
        <v>0</v>
      </c>
      <c r="X103" s="72">
        <f t="shared" si="33"/>
        <v>0</v>
      </c>
      <c r="Y103" s="72">
        <f t="shared" si="34"/>
        <v>0</v>
      </c>
      <c r="Z103" s="160">
        <f t="shared" si="35"/>
        <v>0</v>
      </c>
      <c r="AA103" s="74">
        <f t="shared" si="36"/>
        <v>0</v>
      </c>
      <c r="AB103" s="75">
        <f t="shared" si="37"/>
        <v>0</v>
      </c>
      <c r="AC103" s="154">
        <f t="shared" si="38"/>
        <v>0</v>
      </c>
      <c r="AD103" s="155">
        <f t="shared" si="39"/>
        <v>0</v>
      </c>
      <c r="AE103" s="154">
        <f t="shared" si="40"/>
        <v>0</v>
      </c>
      <c r="AF103" s="155">
        <f t="shared" si="41"/>
        <v>0</v>
      </c>
      <c r="AG103" s="154">
        <f t="shared" si="42"/>
        <v>0</v>
      </c>
      <c r="AH103" s="155">
        <f t="shared" si="43"/>
        <v>0</v>
      </c>
      <c r="AI103" s="154">
        <f t="shared" si="44"/>
        <v>0</v>
      </c>
      <c r="AJ103" s="155">
        <f t="shared" si="45"/>
        <v>0</v>
      </c>
      <c r="AK103" s="155">
        <f t="shared" si="46"/>
        <v>0</v>
      </c>
      <c r="AL103" s="155">
        <f t="shared" si="47"/>
        <v>0</v>
      </c>
      <c r="AM103" s="77">
        <f t="shared" si="48"/>
        <v>0</v>
      </c>
      <c r="AN103" s="102">
        <f t="shared" ref="AN103:AN134" si="49">IF(O103&gt;0,IF(R103="","inserire Isee in colonna R",ROUND((AD103*I103)+(AF103*J103)+(AH103*K103)+(AJ103*L103)+(AK103*M103),2)),0)</f>
        <v>0</v>
      </c>
    </row>
    <row r="104" spans="1:40" ht="15.75" x14ac:dyDescent="0.25">
      <c r="A104" s="54"/>
      <c r="B104" s="55"/>
      <c r="C104" s="55"/>
      <c r="D104" s="56"/>
      <c r="E104" s="57"/>
      <c r="F104" s="57"/>
      <c r="G104" s="58"/>
      <c r="H104" s="58"/>
      <c r="I104" s="59"/>
      <c r="J104" s="59"/>
      <c r="K104" s="59"/>
      <c r="L104" s="59"/>
      <c r="M104" s="59"/>
      <c r="N104" s="200">
        <f t="shared" si="27"/>
        <v>0</v>
      </c>
      <c r="O104" s="69">
        <f t="shared" si="28"/>
        <v>0</v>
      </c>
      <c r="P104" s="91" t="str">
        <f>IF(O104&gt;0,IF(O104&gt;Q104,"Errore n. giorni! MAX 304",IF(NETWORKDAYS.INTL(G104,H104,11,'MENU TENDINA'!H$11:H$22)=O104,"ok","")),"")</f>
        <v/>
      </c>
      <c r="Q104" s="96" t="str">
        <f>IF(O104&gt;0,NETWORKDAYS.INTL(G104,H104,11,'MENU TENDINA'!$H$11:$H$22),"")</f>
        <v/>
      </c>
      <c r="R104" s="60"/>
      <c r="S104" s="71">
        <f t="shared" si="25"/>
        <v>0</v>
      </c>
      <c r="T104" s="72">
        <f t="shared" si="29"/>
        <v>0</v>
      </c>
      <c r="U104" s="72">
        <f t="shared" si="30"/>
        <v>0</v>
      </c>
      <c r="V104" s="72">
        <f t="shared" si="31"/>
        <v>0</v>
      </c>
      <c r="W104" s="72">
        <f t="shared" si="32"/>
        <v>0</v>
      </c>
      <c r="X104" s="72">
        <f t="shared" si="33"/>
        <v>0</v>
      </c>
      <c r="Y104" s="72">
        <f t="shared" si="34"/>
        <v>0</v>
      </c>
      <c r="Z104" s="160">
        <f t="shared" si="35"/>
        <v>0</v>
      </c>
      <c r="AA104" s="74">
        <f t="shared" si="36"/>
        <v>0</v>
      </c>
      <c r="AB104" s="75">
        <f t="shared" si="37"/>
        <v>0</v>
      </c>
      <c r="AC104" s="154">
        <f t="shared" si="38"/>
        <v>0</v>
      </c>
      <c r="AD104" s="155">
        <f t="shared" si="39"/>
        <v>0</v>
      </c>
      <c r="AE104" s="154">
        <f t="shared" si="40"/>
        <v>0</v>
      </c>
      <c r="AF104" s="155">
        <f t="shared" si="41"/>
        <v>0</v>
      </c>
      <c r="AG104" s="154">
        <f t="shared" si="42"/>
        <v>0</v>
      </c>
      <c r="AH104" s="155">
        <f t="shared" si="43"/>
        <v>0</v>
      </c>
      <c r="AI104" s="154">
        <f t="shared" si="44"/>
        <v>0</v>
      </c>
      <c r="AJ104" s="155">
        <f t="shared" si="45"/>
        <v>0</v>
      </c>
      <c r="AK104" s="155">
        <f t="shared" si="46"/>
        <v>0</v>
      </c>
      <c r="AL104" s="155">
        <f t="shared" si="47"/>
        <v>0</v>
      </c>
      <c r="AM104" s="77">
        <f t="shared" si="48"/>
        <v>0</v>
      </c>
      <c r="AN104" s="102">
        <f t="shared" si="49"/>
        <v>0</v>
      </c>
    </row>
    <row r="105" spans="1:40" ht="15.75" x14ac:dyDescent="0.25">
      <c r="A105" s="54"/>
      <c r="B105" s="55"/>
      <c r="C105" s="55"/>
      <c r="D105" s="56"/>
      <c r="E105" s="57"/>
      <c r="F105" s="57"/>
      <c r="G105" s="58"/>
      <c r="H105" s="58"/>
      <c r="I105" s="59"/>
      <c r="J105" s="59"/>
      <c r="K105" s="59"/>
      <c r="L105" s="59"/>
      <c r="M105" s="59"/>
      <c r="N105" s="200">
        <f t="shared" si="27"/>
        <v>0</v>
      </c>
      <c r="O105" s="69">
        <f t="shared" si="28"/>
        <v>0</v>
      </c>
      <c r="P105" s="91" t="str">
        <f>IF(O105&gt;0,IF(O105&gt;Q105,"Errore n. giorni! MAX 304",IF(NETWORKDAYS.INTL(G105,H105,11,'MENU TENDINA'!H$11:H$22)=O105,"ok","")),"")</f>
        <v/>
      </c>
      <c r="Q105" s="96" t="str">
        <f>IF(O105&gt;0,NETWORKDAYS.INTL(G105,H105,11,'MENU TENDINA'!$H$11:$H$22),"")</f>
        <v/>
      </c>
      <c r="R105" s="60"/>
      <c r="S105" s="71">
        <f t="shared" si="25"/>
        <v>0</v>
      </c>
      <c r="T105" s="72">
        <f t="shared" si="29"/>
        <v>0</v>
      </c>
      <c r="U105" s="72">
        <f t="shared" si="30"/>
        <v>0</v>
      </c>
      <c r="V105" s="72">
        <f t="shared" si="31"/>
        <v>0</v>
      </c>
      <c r="W105" s="72">
        <f t="shared" si="32"/>
        <v>0</v>
      </c>
      <c r="X105" s="72">
        <f t="shared" si="33"/>
        <v>0</v>
      </c>
      <c r="Y105" s="72">
        <f t="shared" si="34"/>
        <v>0</v>
      </c>
      <c r="Z105" s="160">
        <f t="shared" si="35"/>
        <v>0</v>
      </c>
      <c r="AA105" s="74">
        <f t="shared" si="36"/>
        <v>0</v>
      </c>
      <c r="AB105" s="75">
        <f t="shared" si="37"/>
        <v>0</v>
      </c>
      <c r="AC105" s="154">
        <f t="shared" si="38"/>
        <v>0</v>
      </c>
      <c r="AD105" s="155">
        <f t="shared" si="39"/>
        <v>0</v>
      </c>
      <c r="AE105" s="154">
        <f t="shared" si="40"/>
        <v>0</v>
      </c>
      <c r="AF105" s="155">
        <f t="shared" si="41"/>
        <v>0</v>
      </c>
      <c r="AG105" s="154">
        <f t="shared" si="42"/>
        <v>0</v>
      </c>
      <c r="AH105" s="155">
        <f t="shared" si="43"/>
        <v>0</v>
      </c>
      <c r="AI105" s="154">
        <f t="shared" si="44"/>
        <v>0</v>
      </c>
      <c r="AJ105" s="155">
        <f t="shared" si="45"/>
        <v>0</v>
      </c>
      <c r="AK105" s="155">
        <f t="shared" si="46"/>
        <v>0</v>
      </c>
      <c r="AL105" s="155">
        <f t="shared" si="47"/>
        <v>0</v>
      </c>
      <c r="AM105" s="77">
        <f t="shared" si="48"/>
        <v>0</v>
      </c>
      <c r="AN105" s="102">
        <f t="shared" si="49"/>
        <v>0</v>
      </c>
    </row>
    <row r="106" spans="1:40" ht="15.75" x14ac:dyDescent="0.25">
      <c r="A106" s="54"/>
      <c r="B106" s="55"/>
      <c r="C106" s="55"/>
      <c r="D106" s="56"/>
      <c r="E106" s="57"/>
      <c r="F106" s="57"/>
      <c r="G106" s="58"/>
      <c r="H106" s="58"/>
      <c r="I106" s="59"/>
      <c r="J106" s="59"/>
      <c r="K106" s="59"/>
      <c r="L106" s="59"/>
      <c r="M106" s="59"/>
      <c r="N106" s="200">
        <f t="shared" si="27"/>
        <v>0</v>
      </c>
      <c r="O106" s="69">
        <f t="shared" si="28"/>
        <v>0</v>
      </c>
      <c r="P106" s="91" t="str">
        <f>IF(O106&gt;0,IF(O106&gt;Q106,"Errore n. giorni! MAX 304",IF(NETWORKDAYS.INTL(G106,H106,11,'MENU TENDINA'!H$11:H$22)=O106,"ok","")),"")</f>
        <v/>
      </c>
      <c r="Q106" s="96" t="str">
        <f>IF(O106&gt;0,NETWORKDAYS.INTL(G106,H106,11,'MENU TENDINA'!$H$11:$H$22),"")</f>
        <v/>
      </c>
      <c r="R106" s="60"/>
      <c r="S106" s="71">
        <f t="shared" si="25"/>
        <v>0</v>
      </c>
      <c r="T106" s="72">
        <f t="shared" si="29"/>
        <v>0</v>
      </c>
      <c r="U106" s="72">
        <f t="shared" si="30"/>
        <v>0</v>
      </c>
      <c r="V106" s="72">
        <f t="shared" si="31"/>
        <v>0</v>
      </c>
      <c r="W106" s="72">
        <f t="shared" si="32"/>
        <v>0</v>
      </c>
      <c r="X106" s="72">
        <f t="shared" si="33"/>
        <v>0</v>
      </c>
      <c r="Y106" s="72">
        <f t="shared" si="34"/>
        <v>0</v>
      </c>
      <c r="Z106" s="160">
        <f t="shared" si="35"/>
        <v>0</v>
      </c>
      <c r="AA106" s="74">
        <f t="shared" si="36"/>
        <v>0</v>
      </c>
      <c r="AB106" s="75">
        <f t="shared" si="37"/>
        <v>0</v>
      </c>
      <c r="AC106" s="154">
        <f t="shared" si="38"/>
        <v>0</v>
      </c>
      <c r="AD106" s="155">
        <f t="shared" si="39"/>
        <v>0</v>
      </c>
      <c r="AE106" s="154">
        <f t="shared" si="40"/>
        <v>0</v>
      </c>
      <c r="AF106" s="155">
        <f t="shared" si="41"/>
        <v>0</v>
      </c>
      <c r="AG106" s="154">
        <f t="shared" si="42"/>
        <v>0</v>
      </c>
      <c r="AH106" s="155">
        <f t="shared" si="43"/>
        <v>0</v>
      </c>
      <c r="AI106" s="154">
        <f t="shared" si="44"/>
        <v>0</v>
      </c>
      <c r="AJ106" s="155">
        <f t="shared" si="45"/>
        <v>0</v>
      </c>
      <c r="AK106" s="155">
        <f t="shared" si="46"/>
        <v>0</v>
      </c>
      <c r="AL106" s="155">
        <f t="shared" si="47"/>
        <v>0</v>
      </c>
      <c r="AM106" s="77">
        <f t="shared" si="48"/>
        <v>0</v>
      </c>
      <c r="AN106" s="102">
        <f t="shared" si="49"/>
        <v>0</v>
      </c>
    </row>
    <row r="107" spans="1:40" ht="15.75" x14ac:dyDescent="0.25">
      <c r="A107" s="54"/>
      <c r="B107" s="55"/>
      <c r="C107" s="55"/>
      <c r="D107" s="56"/>
      <c r="E107" s="57"/>
      <c r="F107" s="57"/>
      <c r="G107" s="58"/>
      <c r="H107" s="58"/>
      <c r="I107" s="59"/>
      <c r="J107" s="59"/>
      <c r="K107" s="59"/>
      <c r="L107" s="59"/>
      <c r="M107" s="59"/>
      <c r="N107" s="200">
        <f t="shared" si="27"/>
        <v>0</v>
      </c>
      <c r="O107" s="69">
        <f t="shared" si="28"/>
        <v>0</v>
      </c>
      <c r="P107" s="91" t="str">
        <f>IF(O107&gt;0,IF(O107&gt;Q107,"Errore n. giorni! MAX 304",IF(NETWORKDAYS.INTL(G107,H107,11,'MENU TENDINA'!H$11:H$22)=O107,"ok","")),"")</f>
        <v/>
      </c>
      <c r="Q107" s="96" t="str">
        <f>IF(O107&gt;0,NETWORKDAYS.INTL(G107,H107,11,'MENU TENDINA'!$H$11:$H$22),"")</f>
        <v/>
      </c>
      <c r="R107" s="60"/>
      <c r="S107" s="71">
        <f t="shared" si="25"/>
        <v>0</v>
      </c>
      <c r="T107" s="72">
        <f t="shared" si="29"/>
        <v>0</v>
      </c>
      <c r="U107" s="72">
        <f t="shared" si="30"/>
        <v>0</v>
      </c>
      <c r="V107" s="72">
        <f t="shared" si="31"/>
        <v>0</v>
      </c>
      <c r="W107" s="72">
        <f t="shared" si="32"/>
        <v>0</v>
      </c>
      <c r="X107" s="72">
        <f t="shared" si="33"/>
        <v>0</v>
      </c>
      <c r="Y107" s="72">
        <f t="shared" si="34"/>
        <v>0</v>
      </c>
      <c r="Z107" s="160">
        <f t="shared" si="35"/>
        <v>0</v>
      </c>
      <c r="AA107" s="74">
        <f t="shared" si="36"/>
        <v>0</v>
      </c>
      <c r="AB107" s="75">
        <f t="shared" si="37"/>
        <v>0</v>
      </c>
      <c r="AC107" s="154">
        <f t="shared" si="38"/>
        <v>0</v>
      </c>
      <c r="AD107" s="155">
        <f t="shared" si="39"/>
        <v>0</v>
      </c>
      <c r="AE107" s="154">
        <f t="shared" si="40"/>
        <v>0</v>
      </c>
      <c r="AF107" s="155">
        <f t="shared" si="41"/>
        <v>0</v>
      </c>
      <c r="AG107" s="154">
        <f t="shared" si="42"/>
        <v>0</v>
      </c>
      <c r="AH107" s="155">
        <f t="shared" si="43"/>
        <v>0</v>
      </c>
      <c r="AI107" s="154">
        <f t="shared" si="44"/>
        <v>0</v>
      </c>
      <c r="AJ107" s="155">
        <f t="shared" si="45"/>
        <v>0</v>
      </c>
      <c r="AK107" s="155">
        <f t="shared" si="46"/>
        <v>0</v>
      </c>
      <c r="AL107" s="155">
        <f t="shared" si="47"/>
        <v>0</v>
      </c>
      <c r="AM107" s="77">
        <f t="shared" si="48"/>
        <v>0</v>
      </c>
      <c r="AN107" s="102">
        <f t="shared" si="49"/>
        <v>0</v>
      </c>
    </row>
    <row r="108" spans="1:40" ht="15.75" x14ac:dyDescent="0.25">
      <c r="A108" s="54"/>
      <c r="B108" s="55"/>
      <c r="C108" s="55"/>
      <c r="D108" s="56"/>
      <c r="E108" s="57"/>
      <c r="F108" s="57"/>
      <c r="G108" s="58"/>
      <c r="H108" s="58"/>
      <c r="I108" s="59"/>
      <c r="J108" s="59"/>
      <c r="K108" s="59"/>
      <c r="L108" s="59"/>
      <c r="M108" s="59"/>
      <c r="N108" s="200">
        <f t="shared" si="27"/>
        <v>0</v>
      </c>
      <c r="O108" s="69">
        <f t="shared" si="28"/>
        <v>0</v>
      </c>
      <c r="P108" s="91" t="str">
        <f>IF(O108&gt;0,IF(O108&gt;Q108,"Errore n. giorni! MAX 304",IF(NETWORKDAYS.INTL(G108,H108,11,'MENU TENDINA'!H$11:H$22)=O108,"ok","")),"")</f>
        <v/>
      </c>
      <c r="Q108" s="96" t="str">
        <f>IF(O108&gt;0,NETWORKDAYS.INTL(G108,H108,11,'MENU TENDINA'!$H$11:$H$22),"")</f>
        <v/>
      </c>
      <c r="R108" s="60"/>
      <c r="S108" s="71">
        <f t="shared" si="25"/>
        <v>0</v>
      </c>
      <c r="T108" s="72">
        <f t="shared" si="29"/>
        <v>0</v>
      </c>
      <c r="U108" s="72">
        <f t="shared" si="30"/>
        <v>0</v>
      </c>
      <c r="V108" s="72">
        <f t="shared" si="31"/>
        <v>0</v>
      </c>
      <c r="W108" s="72">
        <f t="shared" si="32"/>
        <v>0</v>
      </c>
      <c r="X108" s="72">
        <f t="shared" si="33"/>
        <v>0</v>
      </c>
      <c r="Y108" s="72">
        <f t="shared" si="34"/>
        <v>0</v>
      </c>
      <c r="Z108" s="160">
        <f t="shared" si="35"/>
        <v>0</v>
      </c>
      <c r="AA108" s="74">
        <f t="shared" si="36"/>
        <v>0</v>
      </c>
      <c r="AB108" s="75">
        <f t="shared" si="37"/>
        <v>0</v>
      </c>
      <c r="AC108" s="154">
        <f t="shared" si="38"/>
        <v>0</v>
      </c>
      <c r="AD108" s="155">
        <f t="shared" si="39"/>
        <v>0</v>
      </c>
      <c r="AE108" s="154">
        <f t="shared" si="40"/>
        <v>0</v>
      </c>
      <c r="AF108" s="155">
        <f t="shared" si="41"/>
        <v>0</v>
      </c>
      <c r="AG108" s="154">
        <f t="shared" si="42"/>
        <v>0</v>
      </c>
      <c r="AH108" s="155">
        <f t="shared" si="43"/>
        <v>0</v>
      </c>
      <c r="AI108" s="154">
        <f t="shared" si="44"/>
        <v>0</v>
      </c>
      <c r="AJ108" s="155">
        <f t="shared" si="45"/>
        <v>0</v>
      </c>
      <c r="AK108" s="155">
        <f t="shared" si="46"/>
        <v>0</v>
      </c>
      <c r="AL108" s="155">
        <f t="shared" si="47"/>
        <v>0</v>
      </c>
      <c r="AM108" s="77">
        <f t="shared" si="48"/>
        <v>0</v>
      </c>
      <c r="AN108" s="102">
        <f t="shared" si="49"/>
        <v>0</v>
      </c>
    </row>
    <row r="109" spans="1:40" ht="15.75" x14ac:dyDescent="0.25">
      <c r="A109" s="54"/>
      <c r="B109" s="55"/>
      <c r="C109" s="55"/>
      <c r="D109" s="56"/>
      <c r="E109" s="57"/>
      <c r="F109" s="57"/>
      <c r="G109" s="58"/>
      <c r="H109" s="58"/>
      <c r="I109" s="59"/>
      <c r="J109" s="59"/>
      <c r="K109" s="59"/>
      <c r="L109" s="59"/>
      <c r="M109" s="59"/>
      <c r="N109" s="200">
        <f t="shared" si="27"/>
        <v>0</v>
      </c>
      <c r="O109" s="69">
        <f t="shared" si="28"/>
        <v>0</v>
      </c>
      <c r="P109" s="91" t="str">
        <f>IF(O109&gt;0,IF(O109&gt;Q109,"Errore n. giorni! MAX 304",IF(NETWORKDAYS.INTL(G109,H109,11,'MENU TENDINA'!H$11:H$22)=O109,"ok","")),"")</f>
        <v/>
      </c>
      <c r="Q109" s="96" t="str">
        <f>IF(O109&gt;0,NETWORKDAYS.INTL(G109,H109,11,'MENU TENDINA'!$H$11:$H$22),"")</f>
        <v/>
      </c>
      <c r="R109" s="60"/>
      <c r="S109" s="71">
        <f t="shared" si="25"/>
        <v>0</v>
      </c>
      <c r="T109" s="72">
        <f t="shared" si="29"/>
        <v>0</v>
      </c>
      <c r="U109" s="72">
        <f t="shared" si="30"/>
        <v>0</v>
      </c>
      <c r="V109" s="72">
        <f t="shared" si="31"/>
        <v>0</v>
      </c>
      <c r="W109" s="72">
        <f t="shared" si="32"/>
        <v>0</v>
      </c>
      <c r="X109" s="72">
        <f t="shared" si="33"/>
        <v>0</v>
      </c>
      <c r="Y109" s="72">
        <f t="shared" si="34"/>
        <v>0</v>
      </c>
      <c r="Z109" s="160">
        <f t="shared" si="35"/>
        <v>0</v>
      </c>
      <c r="AA109" s="74">
        <f t="shared" si="36"/>
        <v>0</v>
      </c>
      <c r="AB109" s="75">
        <f t="shared" si="37"/>
        <v>0</v>
      </c>
      <c r="AC109" s="154">
        <f t="shared" si="38"/>
        <v>0</v>
      </c>
      <c r="AD109" s="155">
        <f t="shared" si="39"/>
        <v>0</v>
      </c>
      <c r="AE109" s="154">
        <f t="shared" si="40"/>
        <v>0</v>
      </c>
      <c r="AF109" s="155">
        <f t="shared" si="41"/>
        <v>0</v>
      </c>
      <c r="AG109" s="154">
        <f t="shared" si="42"/>
        <v>0</v>
      </c>
      <c r="AH109" s="155">
        <f t="shared" si="43"/>
        <v>0</v>
      </c>
      <c r="AI109" s="154">
        <f t="shared" si="44"/>
        <v>0</v>
      </c>
      <c r="AJ109" s="155">
        <f t="shared" si="45"/>
        <v>0</v>
      </c>
      <c r="AK109" s="155">
        <f t="shared" si="46"/>
        <v>0</v>
      </c>
      <c r="AL109" s="155">
        <f t="shared" si="47"/>
        <v>0</v>
      </c>
      <c r="AM109" s="77">
        <f t="shared" si="48"/>
        <v>0</v>
      </c>
      <c r="AN109" s="102">
        <f t="shared" si="49"/>
        <v>0</v>
      </c>
    </row>
    <row r="110" spans="1:40" ht="15.75" x14ac:dyDescent="0.25">
      <c r="A110" s="54"/>
      <c r="B110" s="55"/>
      <c r="C110" s="55"/>
      <c r="D110" s="56"/>
      <c r="E110" s="57"/>
      <c r="F110" s="57"/>
      <c r="G110" s="58"/>
      <c r="H110" s="58"/>
      <c r="I110" s="59"/>
      <c r="J110" s="59"/>
      <c r="K110" s="59"/>
      <c r="L110" s="59"/>
      <c r="M110" s="59"/>
      <c r="N110" s="200">
        <f t="shared" si="27"/>
        <v>0</v>
      </c>
      <c r="O110" s="69">
        <f t="shared" si="28"/>
        <v>0</v>
      </c>
      <c r="P110" s="91" t="str">
        <f>IF(O110&gt;0,IF(O110&gt;Q110,"Errore n. giorni! MAX 304",IF(NETWORKDAYS.INTL(G110,H110,11,'MENU TENDINA'!H$11:H$22)=O110,"ok","")),"")</f>
        <v/>
      </c>
      <c r="Q110" s="96" t="str">
        <f>IF(O110&gt;0,NETWORKDAYS.INTL(G110,H110,11,'MENU TENDINA'!$H$11:$H$22),"")</f>
        <v/>
      </c>
      <c r="R110" s="60"/>
      <c r="S110" s="71">
        <f t="shared" si="25"/>
        <v>0</v>
      </c>
      <c r="T110" s="72">
        <f t="shared" si="29"/>
        <v>0</v>
      </c>
      <c r="U110" s="72">
        <f t="shared" si="30"/>
        <v>0</v>
      </c>
      <c r="V110" s="72">
        <f t="shared" si="31"/>
        <v>0</v>
      </c>
      <c r="W110" s="72">
        <f t="shared" si="32"/>
        <v>0</v>
      </c>
      <c r="X110" s="72">
        <f t="shared" si="33"/>
        <v>0</v>
      </c>
      <c r="Y110" s="72">
        <f t="shared" si="34"/>
        <v>0</v>
      </c>
      <c r="Z110" s="160">
        <f t="shared" si="35"/>
        <v>0</v>
      </c>
      <c r="AA110" s="74">
        <f t="shared" si="36"/>
        <v>0</v>
      </c>
      <c r="AB110" s="75">
        <f t="shared" si="37"/>
        <v>0</v>
      </c>
      <c r="AC110" s="154">
        <f t="shared" si="38"/>
        <v>0</v>
      </c>
      <c r="AD110" s="155">
        <f t="shared" si="39"/>
        <v>0</v>
      </c>
      <c r="AE110" s="154">
        <f t="shared" si="40"/>
        <v>0</v>
      </c>
      <c r="AF110" s="155">
        <f t="shared" si="41"/>
        <v>0</v>
      </c>
      <c r="AG110" s="154">
        <f t="shared" si="42"/>
        <v>0</v>
      </c>
      <c r="AH110" s="155">
        <f t="shared" si="43"/>
        <v>0</v>
      </c>
      <c r="AI110" s="154">
        <f t="shared" si="44"/>
        <v>0</v>
      </c>
      <c r="AJ110" s="155">
        <f t="shared" si="45"/>
        <v>0</v>
      </c>
      <c r="AK110" s="155">
        <f t="shared" si="46"/>
        <v>0</v>
      </c>
      <c r="AL110" s="155">
        <f t="shared" si="47"/>
        <v>0</v>
      </c>
      <c r="AM110" s="77">
        <f t="shared" si="48"/>
        <v>0</v>
      </c>
      <c r="AN110" s="102">
        <f t="shared" si="49"/>
        <v>0</v>
      </c>
    </row>
    <row r="111" spans="1:40" ht="15.75" x14ac:dyDescent="0.25">
      <c r="A111" s="54"/>
      <c r="B111" s="55"/>
      <c r="C111" s="55"/>
      <c r="D111" s="56"/>
      <c r="E111" s="57"/>
      <c r="F111" s="57"/>
      <c r="G111" s="58"/>
      <c r="H111" s="58"/>
      <c r="I111" s="59"/>
      <c r="J111" s="59"/>
      <c r="K111" s="59"/>
      <c r="L111" s="59"/>
      <c r="M111" s="59"/>
      <c r="N111" s="200">
        <f t="shared" si="27"/>
        <v>0</v>
      </c>
      <c r="O111" s="69">
        <f t="shared" si="28"/>
        <v>0</v>
      </c>
      <c r="P111" s="91" t="str">
        <f>IF(O111&gt;0,IF(O111&gt;Q111,"Errore n. giorni! MAX 304",IF(NETWORKDAYS.INTL(G111,H111,11,'MENU TENDINA'!H$11:H$22)=O111,"ok","")),"")</f>
        <v/>
      </c>
      <c r="Q111" s="96" t="str">
        <f>IF(O111&gt;0,NETWORKDAYS.INTL(G111,H111,11,'MENU TENDINA'!$H$11:$H$22),"")</f>
        <v/>
      </c>
      <c r="R111" s="60"/>
      <c r="S111" s="71">
        <f t="shared" si="25"/>
        <v>0</v>
      </c>
      <c r="T111" s="72">
        <f t="shared" si="29"/>
        <v>0</v>
      </c>
      <c r="U111" s="72">
        <f t="shared" si="30"/>
        <v>0</v>
      </c>
      <c r="V111" s="72">
        <f t="shared" si="31"/>
        <v>0</v>
      </c>
      <c r="W111" s="72">
        <f t="shared" si="32"/>
        <v>0</v>
      </c>
      <c r="X111" s="72">
        <f t="shared" si="33"/>
        <v>0</v>
      </c>
      <c r="Y111" s="72">
        <f t="shared" si="34"/>
        <v>0</v>
      </c>
      <c r="Z111" s="160">
        <f t="shared" si="35"/>
        <v>0</v>
      </c>
      <c r="AA111" s="74">
        <f t="shared" si="36"/>
        <v>0</v>
      </c>
      <c r="AB111" s="75">
        <f t="shared" si="37"/>
        <v>0</v>
      </c>
      <c r="AC111" s="154">
        <f t="shared" si="38"/>
        <v>0</v>
      </c>
      <c r="AD111" s="155">
        <f t="shared" si="39"/>
        <v>0</v>
      </c>
      <c r="AE111" s="154">
        <f t="shared" si="40"/>
        <v>0</v>
      </c>
      <c r="AF111" s="155">
        <f t="shared" si="41"/>
        <v>0</v>
      </c>
      <c r="AG111" s="154">
        <f t="shared" si="42"/>
        <v>0</v>
      </c>
      <c r="AH111" s="155">
        <f t="shared" si="43"/>
        <v>0</v>
      </c>
      <c r="AI111" s="154">
        <f t="shared" si="44"/>
        <v>0</v>
      </c>
      <c r="AJ111" s="155">
        <f t="shared" si="45"/>
        <v>0</v>
      </c>
      <c r="AK111" s="155">
        <f t="shared" si="46"/>
        <v>0</v>
      </c>
      <c r="AL111" s="155">
        <f t="shared" si="47"/>
        <v>0</v>
      </c>
      <c r="AM111" s="77">
        <f t="shared" si="48"/>
        <v>0</v>
      </c>
      <c r="AN111" s="102">
        <f t="shared" si="49"/>
        <v>0</v>
      </c>
    </row>
    <row r="112" spans="1:40" ht="15.75" x14ac:dyDescent="0.25">
      <c r="A112" s="54"/>
      <c r="B112" s="55"/>
      <c r="C112" s="55"/>
      <c r="D112" s="56"/>
      <c r="E112" s="57"/>
      <c r="F112" s="57"/>
      <c r="G112" s="58"/>
      <c r="H112" s="58"/>
      <c r="I112" s="59"/>
      <c r="J112" s="59"/>
      <c r="K112" s="59"/>
      <c r="L112" s="59"/>
      <c r="M112" s="59"/>
      <c r="N112" s="200">
        <f t="shared" si="27"/>
        <v>0</v>
      </c>
      <c r="O112" s="69">
        <f t="shared" si="28"/>
        <v>0</v>
      </c>
      <c r="P112" s="91" t="str">
        <f>IF(O112&gt;0,IF(O112&gt;Q112,"Errore n. giorni! MAX 304",IF(NETWORKDAYS.INTL(G112,H112,11,'MENU TENDINA'!H$11:H$22)=O112,"ok","")),"")</f>
        <v/>
      </c>
      <c r="Q112" s="96" t="str">
        <f>IF(O112&gt;0,NETWORKDAYS.INTL(G112,H112,11,'MENU TENDINA'!$H$11:$H$22),"")</f>
        <v/>
      </c>
      <c r="R112" s="60"/>
      <c r="S112" s="71">
        <f t="shared" si="25"/>
        <v>0</v>
      </c>
      <c r="T112" s="72">
        <f t="shared" si="29"/>
        <v>0</v>
      </c>
      <c r="U112" s="72">
        <f t="shared" si="30"/>
        <v>0</v>
      </c>
      <c r="V112" s="72">
        <f t="shared" si="31"/>
        <v>0</v>
      </c>
      <c r="W112" s="72">
        <f t="shared" si="32"/>
        <v>0</v>
      </c>
      <c r="X112" s="72">
        <f t="shared" si="33"/>
        <v>0</v>
      </c>
      <c r="Y112" s="72">
        <f t="shared" si="34"/>
        <v>0</v>
      </c>
      <c r="Z112" s="160">
        <f t="shared" si="35"/>
        <v>0</v>
      </c>
      <c r="AA112" s="74">
        <f t="shared" si="36"/>
        <v>0</v>
      </c>
      <c r="AB112" s="75">
        <f t="shared" si="37"/>
        <v>0</v>
      </c>
      <c r="AC112" s="154">
        <f t="shared" si="38"/>
        <v>0</v>
      </c>
      <c r="AD112" s="155">
        <f t="shared" si="39"/>
        <v>0</v>
      </c>
      <c r="AE112" s="154">
        <f t="shared" si="40"/>
        <v>0</v>
      </c>
      <c r="AF112" s="155">
        <f t="shared" si="41"/>
        <v>0</v>
      </c>
      <c r="AG112" s="154">
        <f t="shared" si="42"/>
        <v>0</v>
      </c>
      <c r="AH112" s="155">
        <f t="shared" si="43"/>
        <v>0</v>
      </c>
      <c r="AI112" s="154">
        <f t="shared" si="44"/>
        <v>0</v>
      </c>
      <c r="AJ112" s="155">
        <f t="shared" si="45"/>
        <v>0</v>
      </c>
      <c r="AK112" s="155">
        <f t="shared" si="46"/>
        <v>0</v>
      </c>
      <c r="AL112" s="155">
        <f t="shared" si="47"/>
        <v>0</v>
      </c>
      <c r="AM112" s="77">
        <f t="shared" si="48"/>
        <v>0</v>
      </c>
      <c r="AN112" s="102">
        <f t="shared" si="49"/>
        <v>0</v>
      </c>
    </row>
    <row r="113" spans="1:40" ht="15.75" x14ac:dyDescent="0.25">
      <c r="A113" s="54"/>
      <c r="B113" s="55"/>
      <c r="C113" s="55"/>
      <c r="D113" s="56"/>
      <c r="E113" s="57"/>
      <c r="F113" s="57"/>
      <c r="G113" s="58"/>
      <c r="H113" s="58"/>
      <c r="I113" s="59"/>
      <c r="J113" s="59"/>
      <c r="K113" s="59"/>
      <c r="L113" s="59"/>
      <c r="M113" s="59"/>
      <c r="N113" s="200">
        <f t="shared" si="27"/>
        <v>0</v>
      </c>
      <c r="O113" s="69">
        <f t="shared" si="28"/>
        <v>0</v>
      </c>
      <c r="P113" s="91" t="str">
        <f>IF(O113&gt;0,IF(O113&gt;Q113,"Errore n. giorni! MAX 304",IF(NETWORKDAYS.INTL(G113,H113,11,'MENU TENDINA'!H$11:H$22)=O113,"ok","")),"")</f>
        <v/>
      </c>
      <c r="Q113" s="96" t="str">
        <f>IF(O113&gt;0,NETWORKDAYS.INTL(G113,H113,11,'MENU TENDINA'!$H$11:$H$22),"")</f>
        <v/>
      </c>
      <c r="R113" s="60"/>
      <c r="S113" s="71">
        <f t="shared" si="25"/>
        <v>0</v>
      </c>
      <c r="T113" s="72">
        <f t="shared" si="29"/>
        <v>0</v>
      </c>
      <c r="U113" s="72">
        <f t="shared" si="30"/>
        <v>0</v>
      </c>
      <c r="V113" s="72">
        <f t="shared" si="31"/>
        <v>0</v>
      </c>
      <c r="W113" s="72">
        <f t="shared" si="32"/>
        <v>0</v>
      </c>
      <c r="X113" s="72">
        <f t="shared" si="33"/>
        <v>0</v>
      </c>
      <c r="Y113" s="72">
        <f t="shared" si="34"/>
        <v>0</v>
      </c>
      <c r="Z113" s="160">
        <f t="shared" si="35"/>
        <v>0</v>
      </c>
      <c r="AA113" s="74">
        <f t="shared" si="36"/>
        <v>0</v>
      </c>
      <c r="AB113" s="75">
        <f t="shared" si="37"/>
        <v>0</v>
      </c>
      <c r="AC113" s="154">
        <f t="shared" si="38"/>
        <v>0</v>
      </c>
      <c r="AD113" s="155">
        <f t="shared" si="39"/>
        <v>0</v>
      </c>
      <c r="AE113" s="154">
        <f t="shared" si="40"/>
        <v>0</v>
      </c>
      <c r="AF113" s="155">
        <f t="shared" si="41"/>
        <v>0</v>
      </c>
      <c r="AG113" s="154">
        <f t="shared" si="42"/>
        <v>0</v>
      </c>
      <c r="AH113" s="155">
        <f t="shared" si="43"/>
        <v>0</v>
      </c>
      <c r="AI113" s="154">
        <f t="shared" si="44"/>
        <v>0</v>
      </c>
      <c r="AJ113" s="155">
        <f t="shared" si="45"/>
        <v>0</v>
      </c>
      <c r="AK113" s="155">
        <f t="shared" si="46"/>
        <v>0</v>
      </c>
      <c r="AL113" s="155">
        <f t="shared" si="47"/>
        <v>0</v>
      </c>
      <c r="AM113" s="77">
        <f t="shared" si="48"/>
        <v>0</v>
      </c>
      <c r="AN113" s="102">
        <f t="shared" si="49"/>
        <v>0</v>
      </c>
    </row>
    <row r="114" spans="1:40" ht="15.75" x14ac:dyDescent="0.25">
      <c r="A114" s="54"/>
      <c r="B114" s="55"/>
      <c r="C114" s="55"/>
      <c r="D114" s="56"/>
      <c r="E114" s="57"/>
      <c r="F114" s="57"/>
      <c r="G114" s="58"/>
      <c r="H114" s="58"/>
      <c r="I114" s="59"/>
      <c r="J114" s="59"/>
      <c r="K114" s="59"/>
      <c r="L114" s="59"/>
      <c r="M114" s="59"/>
      <c r="N114" s="200">
        <f t="shared" si="27"/>
        <v>0</v>
      </c>
      <c r="O114" s="69">
        <f t="shared" si="28"/>
        <v>0</v>
      </c>
      <c r="P114" s="91" t="str">
        <f>IF(O114&gt;0,IF(O114&gt;Q114,"Errore n. giorni! MAX 304",IF(NETWORKDAYS.INTL(G114,H114,11,'MENU TENDINA'!H$11:H$22)=O114,"ok","")),"")</f>
        <v/>
      </c>
      <c r="Q114" s="96" t="str">
        <f>IF(O114&gt;0,NETWORKDAYS.INTL(G114,H114,11,'MENU TENDINA'!$H$11:$H$22),"")</f>
        <v/>
      </c>
      <c r="R114" s="60"/>
      <c r="S114" s="71">
        <f t="shared" si="25"/>
        <v>0</v>
      </c>
      <c r="T114" s="72">
        <f t="shared" si="29"/>
        <v>0</v>
      </c>
      <c r="U114" s="72">
        <f t="shared" si="30"/>
        <v>0</v>
      </c>
      <c r="V114" s="72">
        <f t="shared" si="31"/>
        <v>0</v>
      </c>
      <c r="W114" s="72">
        <f t="shared" si="32"/>
        <v>0</v>
      </c>
      <c r="X114" s="72">
        <f t="shared" si="33"/>
        <v>0</v>
      </c>
      <c r="Y114" s="72">
        <f t="shared" si="34"/>
        <v>0</v>
      </c>
      <c r="Z114" s="160">
        <f t="shared" si="35"/>
        <v>0</v>
      </c>
      <c r="AA114" s="74">
        <f t="shared" si="36"/>
        <v>0</v>
      </c>
      <c r="AB114" s="75">
        <f t="shared" si="37"/>
        <v>0</v>
      </c>
      <c r="AC114" s="154">
        <f t="shared" si="38"/>
        <v>0</v>
      </c>
      <c r="AD114" s="155">
        <f t="shared" si="39"/>
        <v>0</v>
      </c>
      <c r="AE114" s="154">
        <f t="shared" si="40"/>
        <v>0</v>
      </c>
      <c r="AF114" s="155">
        <f t="shared" si="41"/>
        <v>0</v>
      </c>
      <c r="AG114" s="154">
        <f t="shared" si="42"/>
        <v>0</v>
      </c>
      <c r="AH114" s="155">
        <f t="shared" si="43"/>
        <v>0</v>
      </c>
      <c r="AI114" s="154">
        <f t="shared" si="44"/>
        <v>0</v>
      </c>
      <c r="AJ114" s="155">
        <f t="shared" si="45"/>
        <v>0</v>
      </c>
      <c r="AK114" s="155">
        <f t="shared" si="46"/>
        <v>0</v>
      </c>
      <c r="AL114" s="155">
        <f t="shared" si="47"/>
        <v>0</v>
      </c>
      <c r="AM114" s="77">
        <f t="shared" si="48"/>
        <v>0</v>
      </c>
      <c r="AN114" s="102">
        <f t="shared" si="49"/>
        <v>0</v>
      </c>
    </row>
    <row r="115" spans="1:40" ht="15.75" x14ac:dyDescent="0.25">
      <c r="A115" s="54"/>
      <c r="B115" s="55"/>
      <c r="C115" s="55"/>
      <c r="D115" s="56"/>
      <c r="E115" s="57"/>
      <c r="F115" s="57"/>
      <c r="G115" s="58"/>
      <c r="H115" s="58"/>
      <c r="I115" s="59"/>
      <c r="J115" s="59"/>
      <c r="K115" s="59"/>
      <c r="L115" s="59"/>
      <c r="M115" s="59"/>
      <c r="N115" s="200">
        <f t="shared" si="27"/>
        <v>0</v>
      </c>
      <c r="O115" s="69">
        <f t="shared" si="28"/>
        <v>0</v>
      </c>
      <c r="P115" s="91" t="str">
        <f>IF(O115&gt;0,IF(O115&gt;Q115,"Errore n. giorni! MAX 304",IF(NETWORKDAYS.INTL(G115,H115,11,'MENU TENDINA'!H$11:H$22)=O115,"ok","")),"")</f>
        <v/>
      </c>
      <c r="Q115" s="96" t="str">
        <f>IF(O115&gt;0,NETWORKDAYS.INTL(G115,H115,11,'MENU TENDINA'!$H$11:$H$22),"")</f>
        <v/>
      </c>
      <c r="R115" s="60"/>
      <c r="S115" s="71">
        <f t="shared" si="25"/>
        <v>0</v>
      </c>
      <c r="T115" s="72">
        <f t="shared" si="29"/>
        <v>0</v>
      </c>
      <c r="U115" s="72">
        <f t="shared" si="30"/>
        <v>0</v>
      </c>
      <c r="V115" s="72">
        <f t="shared" si="31"/>
        <v>0</v>
      </c>
      <c r="W115" s="72">
        <f t="shared" si="32"/>
        <v>0</v>
      </c>
      <c r="X115" s="72">
        <f t="shared" si="33"/>
        <v>0</v>
      </c>
      <c r="Y115" s="72">
        <f t="shared" si="34"/>
        <v>0</v>
      </c>
      <c r="Z115" s="160">
        <f t="shared" si="35"/>
        <v>0</v>
      </c>
      <c r="AA115" s="74">
        <f t="shared" si="36"/>
        <v>0</v>
      </c>
      <c r="AB115" s="75">
        <f t="shared" si="37"/>
        <v>0</v>
      </c>
      <c r="AC115" s="154">
        <f t="shared" si="38"/>
        <v>0</v>
      </c>
      <c r="AD115" s="155">
        <f t="shared" si="39"/>
        <v>0</v>
      </c>
      <c r="AE115" s="154">
        <f t="shared" si="40"/>
        <v>0</v>
      </c>
      <c r="AF115" s="155">
        <f t="shared" si="41"/>
        <v>0</v>
      </c>
      <c r="AG115" s="154">
        <f t="shared" si="42"/>
        <v>0</v>
      </c>
      <c r="AH115" s="155">
        <f t="shared" si="43"/>
        <v>0</v>
      </c>
      <c r="AI115" s="154">
        <f t="shared" si="44"/>
        <v>0</v>
      </c>
      <c r="AJ115" s="155">
        <f t="shared" si="45"/>
        <v>0</v>
      </c>
      <c r="AK115" s="155">
        <f t="shared" si="46"/>
        <v>0</v>
      </c>
      <c r="AL115" s="155">
        <f t="shared" si="47"/>
        <v>0</v>
      </c>
      <c r="AM115" s="77">
        <f t="shared" si="48"/>
        <v>0</v>
      </c>
      <c r="AN115" s="102">
        <f t="shared" si="49"/>
        <v>0</v>
      </c>
    </row>
    <row r="116" spans="1:40" ht="15.75" x14ac:dyDescent="0.25">
      <c r="A116" s="54"/>
      <c r="B116" s="55"/>
      <c r="C116" s="55"/>
      <c r="D116" s="56"/>
      <c r="E116" s="57"/>
      <c r="F116" s="57"/>
      <c r="G116" s="58"/>
      <c r="H116" s="58"/>
      <c r="I116" s="59"/>
      <c r="J116" s="59"/>
      <c r="K116" s="59"/>
      <c r="L116" s="59"/>
      <c r="M116" s="59"/>
      <c r="N116" s="200">
        <f t="shared" si="27"/>
        <v>0</v>
      </c>
      <c r="O116" s="69">
        <f t="shared" si="28"/>
        <v>0</v>
      </c>
      <c r="P116" s="91" t="str">
        <f>IF(O116&gt;0,IF(O116&gt;Q116,"Errore n. giorni! MAX 304",IF(NETWORKDAYS.INTL(G116,H116,11,'MENU TENDINA'!H$11:H$22)=O116,"ok","")),"")</f>
        <v/>
      </c>
      <c r="Q116" s="96" t="str">
        <f>IF(O116&gt;0,NETWORKDAYS.INTL(G116,H116,11,'MENU TENDINA'!$H$11:$H$22),"")</f>
        <v/>
      </c>
      <c r="R116" s="60"/>
      <c r="S116" s="71">
        <f t="shared" si="25"/>
        <v>0</v>
      </c>
      <c r="T116" s="72">
        <f t="shared" si="29"/>
        <v>0</v>
      </c>
      <c r="U116" s="72">
        <f t="shared" si="30"/>
        <v>0</v>
      </c>
      <c r="V116" s="72">
        <f t="shared" si="31"/>
        <v>0</v>
      </c>
      <c r="W116" s="72">
        <f t="shared" si="32"/>
        <v>0</v>
      </c>
      <c r="X116" s="72">
        <f t="shared" si="33"/>
        <v>0</v>
      </c>
      <c r="Y116" s="72">
        <f t="shared" si="34"/>
        <v>0</v>
      </c>
      <c r="Z116" s="160">
        <f t="shared" si="35"/>
        <v>0</v>
      </c>
      <c r="AA116" s="74">
        <f t="shared" si="36"/>
        <v>0</v>
      </c>
      <c r="AB116" s="75">
        <f t="shared" si="37"/>
        <v>0</v>
      </c>
      <c r="AC116" s="154">
        <f t="shared" si="38"/>
        <v>0</v>
      </c>
      <c r="AD116" s="155">
        <f t="shared" si="39"/>
        <v>0</v>
      </c>
      <c r="AE116" s="154">
        <f t="shared" si="40"/>
        <v>0</v>
      </c>
      <c r="AF116" s="155">
        <f t="shared" si="41"/>
        <v>0</v>
      </c>
      <c r="AG116" s="154">
        <f t="shared" si="42"/>
        <v>0</v>
      </c>
      <c r="AH116" s="155">
        <f t="shared" si="43"/>
        <v>0</v>
      </c>
      <c r="AI116" s="154">
        <f t="shared" si="44"/>
        <v>0</v>
      </c>
      <c r="AJ116" s="155">
        <f t="shared" si="45"/>
        <v>0</v>
      </c>
      <c r="AK116" s="155">
        <f t="shared" si="46"/>
        <v>0</v>
      </c>
      <c r="AL116" s="155">
        <f t="shared" si="47"/>
        <v>0</v>
      </c>
      <c r="AM116" s="77">
        <f t="shared" si="48"/>
        <v>0</v>
      </c>
      <c r="AN116" s="102">
        <f t="shared" si="49"/>
        <v>0</v>
      </c>
    </row>
    <row r="117" spans="1:40" ht="15.75" x14ac:dyDescent="0.25">
      <c r="A117" s="54"/>
      <c r="B117" s="55"/>
      <c r="C117" s="55"/>
      <c r="D117" s="56"/>
      <c r="E117" s="57"/>
      <c r="F117" s="57"/>
      <c r="G117" s="58"/>
      <c r="H117" s="58"/>
      <c r="I117" s="59"/>
      <c r="J117" s="59"/>
      <c r="K117" s="59"/>
      <c r="L117" s="59"/>
      <c r="M117" s="59"/>
      <c r="N117" s="200">
        <f t="shared" si="27"/>
        <v>0</v>
      </c>
      <c r="O117" s="69">
        <f t="shared" si="28"/>
        <v>0</v>
      </c>
      <c r="P117" s="91" t="str">
        <f>IF(O117&gt;0,IF(O117&gt;Q117,"Errore n. giorni! MAX 304",IF(NETWORKDAYS.INTL(G117,H117,11,'MENU TENDINA'!H$11:H$22)=O117,"ok","")),"")</f>
        <v/>
      </c>
      <c r="Q117" s="96" t="str">
        <f>IF(O117&gt;0,NETWORKDAYS.INTL(G117,H117,11,'MENU TENDINA'!$H$11:$H$22),"")</f>
        <v/>
      </c>
      <c r="R117" s="60"/>
      <c r="S117" s="71">
        <f t="shared" si="25"/>
        <v>0</v>
      </c>
      <c r="T117" s="72">
        <f t="shared" si="29"/>
        <v>0</v>
      </c>
      <c r="U117" s="72">
        <f t="shared" si="30"/>
        <v>0</v>
      </c>
      <c r="V117" s="72">
        <f t="shared" si="31"/>
        <v>0</v>
      </c>
      <c r="W117" s="72">
        <f t="shared" si="32"/>
        <v>0</v>
      </c>
      <c r="X117" s="72">
        <f t="shared" si="33"/>
        <v>0</v>
      </c>
      <c r="Y117" s="72">
        <f t="shared" si="34"/>
        <v>0</v>
      </c>
      <c r="Z117" s="160">
        <f t="shared" si="35"/>
        <v>0</v>
      </c>
      <c r="AA117" s="74">
        <f t="shared" si="36"/>
        <v>0</v>
      </c>
      <c r="AB117" s="75">
        <f t="shared" si="37"/>
        <v>0</v>
      </c>
      <c r="AC117" s="154">
        <f t="shared" si="38"/>
        <v>0</v>
      </c>
      <c r="AD117" s="155">
        <f t="shared" si="39"/>
        <v>0</v>
      </c>
      <c r="AE117" s="154">
        <f t="shared" si="40"/>
        <v>0</v>
      </c>
      <c r="AF117" s="155">
        <f t="shared" si="41"/>
        <v>0</v>
      </c>
      <c r="AG117" s="154">
        <f t="shared" si="42"/>
        <v>0</v>
      </c>
      <c r="AH117" s="155">
        <f t="shared" si="43"/>
        <v>0</v>
      </c>
      <c r="AI117" s="154">
        <f t="shared" si="44"/>
        <v>0</v>
      </c>
      <c r="AJ117" s="155">
        <f t="shared" si="45"/>
        <v>0</v>
      </c>
      <c r="AK117" s="155">
        <f t="shared" si="46"/>
        <v>0</v>
      </c>
      <c r="AL117" s="155">
        <f t="shared" si="47"/>
        <v>0</v>
      </c>
      <c r="AM117" s="77">
        <f t="shared" si="48"/>
        <v>0</v>
      </c>
      <c r="AN117" s="102">
        <f t="shared" si="49"/>
        <v>0</v>
      </c>
    </row>
    <row r="118" spans="1:40" ht="15.75" x14ac:dyDescent="0.25">
      <c r="A118" s="54"/>
      <c r="B118" s="55"/>
      <c r="C118" s="55"/>
      <c r="D118" s="56"/>
      <c r="E118" s="57"/>
      <c r="F118" s="57"/>
      <c r="G118" s="58"/>
      <c r="H118" s="58"/>
      <c r="I118" s="59"/>
      <c r="J118" s="59"/>
      <c r="K118" s="59"/>
      <c r="L118" s="59"/>
      <c r="M118" s="59"/>
      <c r="N118" s="200">
        <f t="shared" si="27"/>
        <v>0</v>
      </c>
      <c r="O118" s="69">
        <f t="shared" si="28"/>
        <v>0</v>
      </c>
      <c r="P118" s="91" t="str">
        <f>IF(O118&gt;0,IF(O118&gt;Q118,"Errore n. giorni! MAX 304",IF(NETWORKDAYS.INTL(G118,H118,11,'MENU TENDINA'!H$11:H$22)=O118,"ok","")),"")</f>
        <v/>
      </c>
      <c r="Q118" s="96" t="str">
        <f>IF(O118&gt;0,NETWORKDAYS.INTL(G118,H118,11,'MENU TENDINA'!$H$11:$H$22),"")</f>
        <v/>
      </c>
      <c r="R118" s="60"/>
      <c r="S118" s="71">
        <f t="shared" si="25"/>
        <v>0</v>
      </c>
      <c r="T118" s="72">
        <f t="shared" si="29"/>
        <v>0</v>
      </c>
      <c r="U118" s="72">
        <f t="shared" si="30"/>
        <v>0</v>
      </c>
      <c r="V118" s="72">
        <f t="shared" si="31"/>
        <v>0</v>
      </c>
      <c r="W118" s="72">
        <f t="shared" si="32"/>
        <v>0</v>
      </c>
      <c r="X118" s="72">
        <f t="shared" si="33"/>
        <v>0</v>
      </c>
      <c r="Y118" s="72">
        <f t="shared" si="34"/>
        <v>0</v>
      </c>
      <c r="Z118" s="160">
        <f t="shared" si="35"/>
        <v>0</v>
      </c>
      <c r="AA118" s="74">
        <f t="shared" si="36"/>
        <v>0</v>
      </c>
      <c r="AB118" s="75">
        <f t="shared" si="37"/>
        <v>0</v>
      </c>
      <c r="AC118" s="154">
        <f t="shared" si="38"/>
        <v>0</v>
      </c>
      <c r="AD118" s="155">
        <f t="shared" si="39"/>
        <v>0</v>
      </c>
      <c r="AE118" s="154">
        <f t="shared" si="40"/>
        <v>0</v>
      </c>
      <c r="AF118" s="155">
        <f t="shared" si="41"/>
        <v>0</v>
      </c>
      <c r="AG118" s="154">
        <f t="shared" si="42"/>
        <v>0</v>
      </c>
      <c r="AH118" s="155">
        <f t="shared" si="43"/>
        <v>0</v>
      </c>
      <c r="AI118" s="154">
        <f t="shared" si="44"/>
        <v>0</v>
      </c>
      <c r="AJ118" s="155">
        <f t="shared" si="45"/>
        <v>0</v>
      </c>
      <c r="AK118" s="155">
        <f t="shared" si="46"/>
        <v>0</v>
      </c>
      <c r="AL118" s="155">
        <f t="shared" si="47"/>
        <v>0</v>
      </c>
      <c r="AM118" s="77">
        <f t="shared" si="48"/>
        <v>0</v>
      </c>
      <c r="AN118" s="102">
        <f t="shared" si="49"/>
        <v>0</v>
      </c>
    </row>
    <row r="119" spans="1:40" ht="15.75" x14ac:dyDescent="0.25">
      <c r="A119" s="54"/>
      <c r="B119" s="55"/>
      <c r="C119" s="55"/>
      <c r="D119" s="56"/>
      <c r="E119" s="57"/>
      <c r="F119" s="57"/>
      <c r="G119" s="58"/>
      <c r="H119" s="58"/>
      <c r="I119" s="59"/>
      <c r="J119" s="59"/>
      <c r="K119" s="59"/>
      <c r="L119" s="59"/>
      <c r="M119" s="59"/>
      <c r="N119" s="200">
        <f t="shared" si="27"/>
        <v>0</v>
      </c>
      <c r="O119" s="69">
        <f t="shared" si="28"/>
        <v>0</v>
      </c>
      <c r="P119" s="91" t="str">
        <f>IF(O119&gt;0,IF(O119&gt;Q119,"Errore n. giorni! MAX 304",IF(NETWORKDAYS.INTL(G119,H119,11,'MENU TENDINA'!H$11:H$22)=O119,"ok","")),"")</f>
        <v/>
      </c>
      <c r="Q119" s="96" t="str">
        <f>IF(O119&gt;0,NETWORKDAYS.INTL(G119,H119,11,'MENU TENDINA'!$H$11:$H$22),"")</f>
        <v/>
      </c>
      <c r="R119" s="60"/>
      <c r="S119" s="71">
        <f t="shared" si="25"/>
        <v>0</v>
      </c>
      <c r="T119" s="72">
        <f t="shared" si="29"/>
        <v>0</v>
      </c>
      <c r="U119" s="72">
        <f t="shared" si="30"/>
        <v>0</v>
      </c>
      <c r="V119" s="72">
        <f t="shared" si="31"/>
        <v>0</v>
      </c>
      <c r="W119" s="72">
        <f t="shared" si="32"/>
        <v>0</v>
      </c>
      <c r="X119" s="72">
        <f t="shared" si="33"/>
        <v>0</v>
      </c>
      <c r="Y119" s="72">
        <f t="shared" si="34"/>
        <v>0</v>
      </c>
      <c r="Z119" s="160">
        <f t="shared" si="35"/>
        <v>0</v>
      </c>
      <c r="AA119" s="74">
        <f t="shared" si="36"/>
        <v>0</v>
      </c>
      <c r="AB119" s="75">
        <f t="shared" si="37"/>
        <v>0</v>
      </c>
      <c r="AC119" s="154">
        <f t="shared" si="38"/>
        <v>0</v>
      </c>
      <c r="AD119" s="155">
        <f t="shared" si="39"/>
        <v>0</v>
      </c>
      <c r="AE119" s="154">
        <f t="shared" si="40"/>
        <v>0</v>
      </c>
      <c r="AF119" s="155">
        <f t="shared" si="41"/>
        <v>0</v>
      </c>
      <c r="AG119" s="154">
        <f t="shared" si="42"/>
        <v>0</v>
      </c>
      <c r="AH119" s="155">
        <f t="shared" si="43"/>
        <v>0</v>
      </c>
      <c r="AI119" s="154">
        <f t="shared" si="44"/>
        <v>0</v>
      </c>
      <c r="AJ119" s="155">
        <f t="shared" si="45"/>
        <v>0</v>
      </c>
      <c r="AK119" s="155">
        <f t="shared" si="46"/>
        <v>0</v>
      </c>
      <c r="AL119" s="155">
        <f t="shared" si="47"/>
        <v>0</v>
      </c>
      <c r="AM119" s="77">
        <f t="shared" si="48"/>
        <v>0</v>
      </c>
      <c r="AN119" s="102">
        <f t="shared" si="49"/>
        <v>0</v>
      </c>
    </row>
    <row r="120" spans="1:40" ht="15.75" x14ac:dyDescent="0.25">
      <c r="A120" s="54"/>
      <c r="B120" s="55"/>
      <c r="C120" s="55"/>
      <c r="D120" s="56"/>
      <c r="E120" s="57"/>
      <c r="F120" s="57"/>
      <c r="G120" s="58"/>
      <c r="H120" s="58"/>
      <c r="I120" s="59"/>
      <c r="J120" s="59"/>
      <c r="K120" s="59"/>
      <c r="L120" s="59"/>
      <c r="M120" s="59"/>
      <c r="N120" s="200">
        <f t="shared" si="27"/>
        <v>0</v>
      </c>
      <c r="O120" s="69">
        <f t="shared" si="28"/>
        <v>0</v>
      </c>
      <c r="P120" s="91" t="str">
        <f>IF(O120&gt;0,IF(O120&gt;Q120,"Errore n. giorni! MAX 304",IF(NETWORKDAYS.INTL(G120,H120,11,'MENU TENDINA'!H$11:H$22)=O120,"ok","")),"")</f>
        <v/>
      </c>
      <c r="Q120" s="96" t="str">
        <f>IF(O120&gt;0,NETWORKDAYS.INTL(G120,H120,11,'MENU TENDINA'!$H$11:$H$22),"")</f>
        <v/>
      </c>
      <c r="R120" s="60"/>
      <c r="S120" s="71">
        <f t="shared" si="25"/>
        <v>0</v>
      </c>
      <c r="T120" s="72">
        <f t="shared" si="29"/>
        <v>0</v>
      </c>
      <c r="U120" s="72">
        <f t="shared" si="30"/>
        <v>0</v>
      </c>
      <c r="V120" s="72">
        <f t="shared" si="31"/>
        <v>0</v>
      </c>
      <c r="W120" s="72">
        <f t="shared" si="32"/>
        <v>0</v>
      </c>
      <c r="X120" s="72">
        <f t="shared" si="33"/>
        <v>0</v>
      </c>
      <c r="Y120" s="72">
        <f t="shared" si="34"/>
        <v>0</v>
      </c>
      <c r="Z120" s="160">
        <f t="shared" si="35"/>
        <v>0</v>
      </c>
      <c r="AA120" s="74">
        <f t="shared" si="36"/>
        <v>0</v>
      </c>
      <c r="AB120" s="75">
        <f t="shared" si="37"/>
        <v>0</v>
      </c>
      <c r="AC120" s="154">
        <f t="shared" si="38"/>
        <v>0</v>
      </c>
      <c r="AD120" s="155">
        <f t="shared" si="39"/>
        <v>0</v>
      </c>
      <c r="AE120" s="154">
        <f t="shared" si="40"/>
        <v>0</v>
      </c>
      <c r="AF120" s="155">
        <f t="shared" si="41"/>
        <v>0</v>
      </c>
      <c r="AG120" s="154">
        <f t="shared" si="42"/>
        <v>0</v>
      </c>
      <c r="AH120" s="155">
        <f t="shared" si="43"/>
        <v>0</v>
      </c>
      <c r="AI120" s="154">
        <f t="shared" si="44"/>
        <v>0</v>
      </c>
      <c r="AJ120" s="155">
        <f t="shared" si="45"/>
        <v>0</v>
      </c>
      <c r="AK120" s="155">
        <f t="shared" si="46"/>
        <v>0</v>
      </c>
      <c r="AL120" s="155">
        <f t="shared" si="47"/>
        <v>0</v>
      </c>
      <c r="AM120" s="77">
        <f t="shared" si="48"/>
        <v>0</v>
      </c>
      <c r="AN120" s="102">
        <f t="shared" si="49"/>
        <v>0</v>
      </c>
    </row>
    <row r="121" spans="1:40" ht="15.75" x14ac:dyDescent="0.25">
      <c r="A121" s="54"/>
      <c r="B121" s="55"/>
      <c r="C121" s="55"/>
      <c r="D121" s="56"/>
      <c r="E121" s="57"/>
      <c r="F121" s="57"/>
      <c r="G121" s="58"/>
      <c r="H121" s="58"/>
      <c r="I121" s="59"/>
      <c r="J121" s="59"/>
      <c r="K121" s="59"/>
      <c r="L121" s="59"/>
      <c r="M121" s="59"/>
      <c r="N121" s="200">
        <f t="shared" si="27"/>
        <v>0</v>
      </c>
      <c r="O121" s="69">
        <f t="shared" si="28"/>
        <v>0</v>
      </c>
      <c r="P121" s="91" t="str">
        <f>IF(O121&gt;0,IF(O121&gt;Q121,"Errore n. giorni! MAX 304",IF(NETWORKDAYS.INTL(G121,H121,11,'MENU TENDINA'!H$11:H$22)=O121,"ok","")),"")</f>
        <v/>
      </c>
      <c r="Q121" s="96" t="str">
        <f>IF(O121&gt;0,NETWORKDAYS.INTL(G121,H121,11,'MENU TENDINA'!$H$11:$H$22),"")</f>
        <v/>
      </c>
      <c r="R121" s="60"/>
      <c r="S121" s="71">
        <f t="shared" si="25"/>
        <v>0</v>
      </c>
      <c r="T121" s="72">
        <f t="shared" si="29"/>
        <v>0</v>
      </c>
      <c r="U121" s="72">
        <f t="shared" si="30"/>
        <v>0</v>
      </c>
      <c r="V121" s="72">
        <f t="shared" si="31"/>
        <v>0</v>
      </c>
      <c r="W121" s="72">
        <f t="shared" si="32"/>
        <v>0</v>
      </c>
      <c r="X121" s="72">
        <f t="shared" si="33"/>
        <v>0</v>
      </c>
      <c r="Y121" s="72">
        <f t="shared" si="34"/>
        <v>0</v>
      </c>
      <c r="Z121" s="160">
        <f t="shared" si="35"/>
        <v>0</v>
      </c>
      <c r="AA121" s="74">
        <f t="shared" si="36"/>
        <v>0</v>
      </c>
      <c r="AB121" s="75">
        <f t="shared" si="37"/>
        <v>0</v>
      </c>
      <c r="AC121" s="154">
        <f t="shared" si="38"/>
        <v>0</v>
      </c>
      <c r="AD121" s="155">
        <f t="shared" si="39"/>
        <v>0</v>
      </c>
      <c r="AE121" s="154">
        <f t="shared" si="40"/>
        <v>0</v>
      </c>
      <c r="AF121" s="155">
        <f t="shared" si="41"/>
        <v>0</v>
      </c>
      <c r="AG121" s="154">
        <f t="shared" si="42"/>
        <v>0</v>
      </c>
      <c r="AH121" s="155">
        <f t="shared" si="43"/>
        <v>0</v>
      </c>
      <c r="AI121" s="154">
        <f t="shared" si="44"/>
        <v>0</v>
      </c>
      <c r="AJ121" s="155">
        <f t="shared" si="45"/>
        <v>0</v>
      </c>
      <c r="AK121" s="155">
        <f t="shared" si="46"/>
        <v>0</v>
      </c>
      <c r="AL121" s="155">
        <f t="shared" si="47"/>
        <v>0</v>
      </c>
      <c r="AM121" s="77">
        <f t="shared" si="48"/>
        <v>0</v>
      </c>
      <c r="AN121" s="102">
        <f t="shared" si="49"/>
        <v>0</v>
      </c>
    </row>
    <row r="122" spans="1:40" ht="15.75" x14ac:dyDescent="0.25">
      <c r="A122" s="54"/>
      <c r="B122" s="55"/>
      <c r="C122" s="55"/>
      <c r="D122" s="56"/>
      <c r="E122" s="57"/>
      <c r="F122" s="57"/>
      <c r="G122" s="58"/>
      <c r="H122" s="58"/>
      <c r="I122" s="59"/>
      <c r="J122" s="59"/>
      <c r="K122" s="59"/>
      <c r="L122" s="59"/>
      <c r="M122" s="59"/>
      <c r="N122" s="200">
        <f t="shared" si="27"/>
        <v>0</v>
      </c>
      <c r="O122" s="69">
        <f t="shared" si="28"/>
        <v>0</v>
      </c>
      <c r="P122" s="91" t="str">
        <f>IF(O122&gt;0,IF(O122&gt;Q122,"Errore n. giorni! MAX 304",IF(NETWORKDAYS.INTL(G122,H122,11,'MENU TENDINA'!H$11:H$22)=O122,"ok","")),"")</f>
        <v/>
      </c>
      <c r="Q122" s="96" t="str">
        <f>IF(O122&gt;0,NETWORKDAYS.INTL(G122,H122,11,'MENU TENDINA'!$H$11:$H$22),"")</f>
        <v/>
      </c>
      <c r="R122" s="60"/>
      <c r="S122" s="71">
        <f t="shared" si="25"/>
        <v>0</v>
      </c>
      <c r="T122" s="72">
        <f t="shared" si="29"/>
        <v>0</v>
      </c>
      <c r="U122" s="72">
        <f t="shared" si="30"/>
        <v>0</v>
      </c>
      <c r="V122" s="72">
        <f t="shared" si="31"/>
        <v>0</v>
      </c>
      <c r="W122" s="72">
        <f t="shared" si="32"/>
        <v>0</v>
      </c>
      <c r="X122" s="72">
        <f t="shared" si="33"/>
        <v>0</v>
      </c>
      <c r="Y122" s="72">
        <f t="shared" si="34"/>
        <v>0</v>
      </c>
      <c r="Z122" s="160">
        <f t="shared" si="35"/>
        <v>0</v>
      </c>
      <c r="AA122" s="74">
        <f t="shared" si="36"/>
        <v>0</v>
      </c>
      <c r="AB122" s="75">
        <f t="shared" si="37"/>
        <v>0</v>
      </c>
      <c r="AC122" s="154">
        <f t="shared" si="38"/>
        <v>0</v>
      </c>
      <c r="AD122" s="155">
        <f t="shared" si="39"/>
        <v>0</v>
      </c>
      <c r="AE122" s="154">
        <f t="shared" si="40"/>
        <v>0</v>
      </c>
      <c r="AF122" s="155">
        <f t="shared" si="41"/>
        <v>0</v>
      </c>
      <c r="AG122" s="154">
        <f t="shared" si="42"/>
        <v>0</v>
      </c>
      <c r="AH122" s="155">
        <f t="shared" si="43"/>
        <v>0</v>
      </c>
      <c r="AI122" s="154">
        <f t="shared" si="44"/>
        <v>0</v>
      </c>
      <c r="AJ122" s="155">
        <f t="shared" si="45"/>
        <v>0</v>
      </c>
      <c r="AK122" s="155">
        <f t="shared" si="46"/>
        <v>0</v>
      </c>
      <c r="AL122" s="155">
        <f t="shared" si="47"/>
        <v>0</v>
      </c>
      <c r="AM122" s="77">
        <f t="shared" si="48"/>
        <v>0</v>
      </c>
      <c r="AN122" s="102">
        <f t="shared" si="49"/>
        <v>0</v>
      </c>
    </row>
    <row r="123" spans="1:40" ht="15.75" x14ac:dyDescent="0.25">
      <c r="A123" s="54"/>
      <c r="B123" s="55"/>
      <c r="C123" s="55"/>
      <c r="D123" s="56"/>
      <c r="E123" s="57"/>
      <c r="F123" s="57"/>
      <c r="G123" s="58"/>
      <c r="H123" s="58"/>
      <c r="I123" s="59"/>
      <c r="J123" s="59"/>
      <c r="K123" s="59"/>
      <c r="L123" s="59"/>
      <c r="M123" s="59"/>
      <c r="N123" s="200">
        <f t="shared" si="27"/>
        <v>0</v>
      </c>
      <c r="O123" s="69">
        <f t="shared" si="28"/>
        <v>0</v>
      </c>
      <c r="P123" s="91" t="str">
        <f>IF(O123&gt;0,IF(O123&gt;Q123,"Errore n. giorni! MAX 304",IF(NETWORKDAYS.INTL(G123,H123,11,'MENU TENDINA'!H$11:H$22)=O123,"ok","")),"")</f>
        <v/>
      </c>
      <c r="Q123" s="96" t="str">
        <f>IF(O123&gt;0,NETWORKDAYS.INTL(G123,H123,11,'MENU TENDINA'!$H$11:$H$22),"")</f>
        <v/>
      </c>
      <c r="R123" s="60"/>
      <c r="S123" s="71">
        <f t="shared" si="25"/>
        <v>0</v>
      </c>
      <c r="T123" s="72">
        <f t="shared" si="29"/>
        <v>0</v>
      </c>
      <c r="U123" s="72">
        <f t="shared" si="30"/>
        <v>0</v>
      </c>
      <c r="V123" s="72">
        <f t="shared" si="31"/>
        <v>0</v>
      </c>
      <c r="W123" s="72">
        <f t="shared" si="32"/>
        <v>0</v>
      </c>
      <c r="X123" s="72">
        <f t="shared" si="33"/>
        <v>0</v>
      </c>
      <c r="Y123" s="72">
        <f t="shared" si="34"/>
        <v>0</v>
      </c>
      <c r="Z123" s="160">
        <f t="shared" si="35"/>
        <v>0</v>
      </c>
      <c r="AA123" s="74">
        <f t="shared" si="36"/>
        <v>0</v>
      </c>
      <c r="AB123" s="75">
        <f t="shared" si="37"/>
        <v>0</v>
      </c>
      <c r="AC123" s="154">
        <f t="shared" si="38"/>
        <v>0</v>
      </c>
      <c r="AD123" s="155">
        <f t="shared" si="39"/>
        <v>0</v>
      </c>
      <c r="AE123" s="154">
        <f t="shared" si="40"/>
        <v>0</v>
      </c>
      <c r="AF123" s="155">
        <f t="shared" si="41"/>
        <v>0</v>
      </c>
      <c r="AG123" s="154">
        <f t="shared" si="42"/>
        <v>0</v>
      </c>
      <c r="AH123" s="155">
        <f t="shared" si="43"/>
        <v>0</v>
      </c>
      <c r="AI123" s="154">
        <f t="shared" si="44"/>
        <v>0</v>
      </c>
      <c r="AJ123" s="155">
        <f t="shared" si="45"/>
        <v>0</v>
      </c>
      <c r="AK123" s="155">
        <f t="shared" si="46"/>
        <v>0</v>
      </c>
      <c r="AL123" s="155">
        <f t="shared" si="47"/>
        <v>0</v>
      </c>
      <c r="AM123" s="77">
        <f t="shared" si="48"/>
        <v>0</v>
      </c>
      <c r="AN123" s="102">
        <f t="shared" si="49"/>
        <v>0</v>
      </c>
    </row>
    <row r="124" spans="1:40" ht="15.75" x14ac:dyDescent="0.25">
      <c r="A124" s="54"/>
      <c r="B124" s="55"/>
      <c r="C124" s="55"/>
      <c r="D124" s="56"/>
      <c r="E124" s="57"/>
      <c r="F124" s="57"/>
      <c r="G124" s="58"/>
      <c r="H124" s="58"/>
      <c r="I124" s="59"/>
      <c r="J124" s="59"/>
      <c r="K124" s="59"/>
      <c r="L124" s="59"/>
      <c r="M124" s="59"/>
      <c r="N124" s="200">
        <f t="shared" si="27"/>
        <v>0</v>
      </c>
      <c r="O124" s="69">
        <f t="shared" si="28"/>
        <v>0</v>
      </c>
      <c r="P124" s="91" t="str">
        <f>IF(O124&gt;0,IF(O124&gt;Q124,"Errore n. giorni! MAX 304",IF(NETWORKDAYS.INTL(G124,H124,11,'MENU TENDINA'!H$11:H$22)=O124,"ok","")),"")</f>
        <v/>
      </c>
      <c r="Q124" s="96" t="str">
        <f>IF(O124&gt;0,NETWORKDAYS.INTL(G124,H124,11,'MENU TENDINA'!$H$11:$H$22),"")</f>
        <v/>
      </c>
      <c r="R124" s="60"/>
      <c r="S124" s="71">
        <f t="shared" si="25"/>
        <v>0</v>
      </c>
      <c r="T124" s="72">
        <f t="shared" si="29"/>
        <v>0</v>
      </c>
      <c r="U124" s="72">
        <f t="shared" si="30"/>
        <v>0</v>
      </c>
      <c r="V124" s="72">
        <f t="shared" si="31"/>
        <v>0</v>
      </c>
      <c r="W124" s="72">
        <f t="shared" si="32"/>
        <v>0</v>
      </c>
      <c r="X124" s="72">
        <f t="shared" si="33"/>
        <v>0</v>
      </c>
      <c r="Y124" s="72">
        <f t="shared" si="34"/>
        <v>0</v>
      </c>
      <c r="Z124" s="160">
        <f t="shared" si="35"/>
        <v>0</v>
      </c>
      <c r="AA124" s="74">
        <f t="shared" si="36"/>
        <v>0</v>
      </c>
      <c r="AB124" s="75">
        <f t="shared" si="37"/>
        <v>0</v>
      </c>
      <c r="AC124" s="154">
        <f t="shared" si="38"/>
        <v>0</v>
      </c>
      <c r="AD124" s="155">
        <f t="shared" si="39"/>
        <v>0</v>
      </c>
      <c r="AE124" s="154">
        <f t="shared" si="40"/>
        <v>0</v>
      </c>
      <c r="AF124" s="155">
        <f t="shared" si="41"/>
        <v>0</v>
      </c>
      <c r="AG124" s="154">
        <f t="shared" si="42"/>
        <v>0</v>
      </c>
      <c r="AH124" s="155">
        <f t="shared" si="43"/>
        <v>0</v>
      </c>
      <c r="AI124" s="154">
        <f t="shared" si="44"/>
        <v>0</v>
      </c>
      <c r="AJ124" s="155">
        <f t="shared" si="45"/>
        <v>0</v>
      </c>
      <c r="AK124" s="155">
        <f t="shared" si="46"/>
        <v>0</v>
      </c>
      <c r="AL124" s="155">
        <f t="shared" si="47"/>
        <v>0</v>
      </c>
      <c r="AM124" s="77">
        <f t="shared" si="48"/>
        <v>0</v>
      </c>
      <c r="AN124" s="102">
        <f t="shared" si="49"/>
        <v>0</v>
      </c>
    </row>
    <row r="125" spans="1:40" ht="15.75" x14ac:dyDescent="0.25">
      <c r="A125" s="54"/>
      <c r="B125" s="55"/>
      <c r="C125" s="55"/>
      <c r="D125" s="56"/>
      <c r="E125" s="57"/>
      <c r="F125" s="57"/>
      <c r="G125" s="58"/>
      <c r="H125" s="58"/>
      <c r="I125" s="59"/>
      <c r="J125" s="59"/>
      <c r="K125" s="59"/>
      <c r="L125" s="59"/>
      <c r="M125" s="59"/>
      <c r="N125" s="200">
        <f t="shared" si="27"/>
        <v>0</v>
      </c>
      <c r="O125" s="69">
        <f t="shared" si="28"/>
        <v>0</v>
      </c>
      <c r="P125" s="91" t="str">
        <f>IF(O125&gt;0,IF(O125&gt;Q125,"Errore n. giorni! MAX 304",IF(NETWORKDAYS.INTL(G125,H125,11,'MENU TENDINA'!H$11:H$22)=O125,"ok","")),"")</f>
        <v/>
      </c>
      <c r="Q125" s="96" t="str">
        <f>IF(O125&gt;0,NETWORKDAYS.INTL(G125,H125,11,'MENU TENDINA'!$H$11:$H$22),"")</f>
        <v/>
      </c>
      <c r="R125" s="60"/>
      <c r="S125" s="71">
        <f t="shared" si="25"/>
        <v>0</v>
      </c>
      <c r="T125" s="72">
        <f t="shared" si="29"/>
        <v>0</v>
      </c>
      <c r="U125" s="72">
        <f t="shared" si="30"/>
        <v>0</v>
      </c>
      <c r="V125" s="72">
        <f t="shared" si="31"/>
        <v>0</v>
      </c>
      <c r="W125" s="72">
        <f t="shared" si="32"/>
        <v>0</v>
      </c>
      <c r="X125" s="72">
        <f t="shared" si="33"/>
        <v>0</v>
      </c>
      <c r="Y125" s="72">
        <f t="shared" si="34"/>
        <v>0</v>
      </c>
      <c r="Z125" s="160">
        <f t="shared" si="35"/>
        <v>0</v>
      </c>
      <c r="AA125" s="74">
        <f t="shared" si="36"/>
        <v>0</v>
      </c>
      <c r="AB125" s="75">
        <f t="shared" si="37"/>
        <v>0</v>
      </c>
      <c r="AC125" s="154">
        <f t="shared" si="38"/>
        <v>0</v>
      </c>
      <c r="AD125" s="155">
        <f t="shared" si="39"/>
        <v>0</v>
      </c>
      <c r="AE125" s="154">
        <f t="shared" si="40"/>
        <v>0</v>
      </c>
      <c r="AF125" s="155">
        <f t="shared" si="41"/>
        <v>0</v>
      </c>
      <c r="AG125" s="154">
        <f t="shared" si="42"/>
        <v>0</v>
      </c>
      <c r="AH125" s="155">
        <f t="shared" si="43"/>
        <v>0</v>
      </c>
      <c r="AI125" s="154">
        <f t="shared" si="44"/>
        <v>0</v>
      </c>
      <c r="AJ125" s="155">
        <f t="shared" si="45"/>
        <v>0</v>
      </c>
      <c r="AK125" s="155">
        <f t="shared" si="46"/>
        <v>0</v>
      </c>
      <c r="AL125" s="155">
        <f t="shared" si="47"/>
        <v>0</v>
      </c>
      <c r="AM125" s="77">
        <f t="shared" si="48"/>
        <v>0</v>
      </c>
      <c r="AN125" s="102">
        <f t="shared" si="49"/>
        <v>0</v>
      </c>
    </row>
    <row r="126" spans="1:40" ht="15.75" x14ac:dyDescent="0.25">
      <c r="A126" s="54"/>
      <c r="B126" s="55"/>
      <c r="C126" s="55"/>
      <c r="D126" s="56"/>
      <c r="E126" s="57"/>
      <c r="F126" s="57"/>
      <c r="G126" s="58"/>
      <c r="H126" s="58"/>
      <c r="I126" s="59"/>
      <c r="J126" s="59"/>
      <c r="K126" s="59"/>
      <c r="L126" s="59"/>
      <c r="M126" s="59"/>
      <c r="N126" s="200">
        <f t="shared" si="27"/>
        <v>0</v>
      </c>
      <c r="O126" s="69">
        <f t="shared" si="28"/>
        <v>0</v>
      </c>
      <c r="P126" s="91" t="str">
        <f>IF(O126&gt;0,IF(O126&gt;Q126,"Errore n. giorni! MAX 304",IF(NETWORKDAYS.INTL(G126,H126,11,'MENU TENDINA'!H$11:H$22)=O126,"ok","")),"")</f>
        <v/>
      </c>
      <c r="Q126" s="96" t="str">
        <f>IF(O126&gt;0,NETWORKDAYS.INTL(G126,H126,11,'MENU TENDINA'!$H$11:$H$22),"")</f>
        <v/>
      </c>
      <c r="R126" s="60"/>
      <c r="S126" s="71">
        <f t="shared" si="25"/>
        <v>0</v>
      </c>
      <c r="T126" s="72">
        <f t="shared" si="29"/>
        <v>0</v>
      </c>
      <c r="U126" s="72">
        <f t="shared" si="30"/>
        <v>0</v>
      </c>
      <c r="V126" s="72">
        <f t="shared" si="31"/>
        <v>0</v>
      </c>
      <c r="W126" s="72">
        <f t="shared" si="32"/>
        <v>0</v>
      </c>
      <c r="X126" s="72">
        <f t="shared" si="33"/>
        <v>0</v>
      </c>
      <c r="Y126" s="72">
        <f t="shared" si="34"/>
        <v>0</v>
      </c>
      <c r="Z126" s="160">
        <f t="shared" si="35"/>
        <v>0</v>
      </c>
      <c r="AA126" s="74">
        <f t="shared" si="36"/>
        <v>0</v>
      </c>
      <c r="AB126" s="75">
        <f t="shared" si="37"/>
        <v>0</v>
      </c>
      <c r="AC126" s="154">
        <f t="shared" si="38"/>
        <v>0</v>
      </c>
      <c r="AD126" s="155">
        <f t="shared" si="39"/>
        <v>0</v>
      </c>
      <c r="AE126" s="154">
        <f t="shared" si="40"/>
        <v>0</v>
      </c>
      <c r="AF126" s="155">
        <f t="shared" si="41"/>
        <v>0</v>
      </c>
      <c r="AG126" s="154">
        <f t="shared" si="42"/>
        <v>0</v>
      </c>
      <c r="AH126" s="155">
        <f t="shared" si="43"/>
        <v>0</v>
      </c>
      <c r="AI126" s="154">
        <f t="shared" si="44"/>
        <v>0</v>
      </c>
      <c r="AJ126" s="155">
        <f t="shared" si="45"/>
        <v>0</v>
      </c>
      <c r="AK126" s="155">
        <f t="shared" si="46"/>
        <v>0</v>
      </c>
      <c r="AL126" s="155">
        <f t="shared" si="47"/>
        <v>0</v>
      </c>
      <c r="AM126" s="77">
        <f t="shared" si="48"/>
        <v>0</v>
      </c>
      <c r="AN126" s="102">
        <f t="shared" si="49"/>
        <v>0</v>
      </c>
    </row>
    <row r="127" spans="1:40" ht="15.75" x14ac:dyDescent="0.25">
      <c r="A127" s="54"/>
      <c r="B127" s="55"/>
      <c r="C127" s="55"/>
      <c r="D127" s="56"/>
      <c r="E127" s="57"/>
      <c r="F127" s="57"/>
      <c r="G127" s="58"/>
      <c r="H127" s="58"/>
      <c r="I127" s="59"/>
      <c r="J127" s="59"/>
      <c r="K127" s="59"/>
      <c r="L127" s="59"/>
      <c r="M127" s="59"/>
      <c r="N127" s="200">
        <f t="shared" si="27"/>
        <v>0</v>
      </c>
      <c r="O127" s="69">
        <f t="shared" si="28"/>
        <v>0</v>
      </c>
      <c r="P127" s="91" t="str">
        <f>IF(O127&gt;0,IF(O127&gt;Q127,"Errore n. giorni! MAX 304",IF(NETWORKDAYS.INTL(G127,H127,11,'MENU TENDINA'!H$11:H$22)=O127,"ok","")),"")</f>
        <v/>
      </c>
      <c r="Q127" s="96" t="str">
        <f>IF(O127&gt;0,NETWORKDAYS.INTL(G127,H127,11,'MENU TENDINA'!$H$11:$H$22),"")</f>
        <v/>
      </c>
      <c r="R127" s="60"/>
      <c r="S127" s="71">
        <f t="shared" si="25"/>
        <v>0</v>
      </c>
      <c r="T127" s="72">
        <f t="shared" si="29"/>
        <v>0</v>
      </c>
      <c r="U127" s="72">
        <f t="shared" si="30"/>
        <v>0</v>
      </c>
      <c r="V127" s="72">
        <f t="shared" si="31"/>
        <v>0</v>
      </c>
      <c r="W127" s="72">
        <f t="shared" si="32"/>
        <v>0</v>
      </c>
      <c r="X127" s="72">
        <f t="shared" si="33"/>
        <v>0</v>
      </c>
      <c r="Y127" s="72">
        <f t="shared" si="34"/>
        <v>0</v>
      </c>
      <c r="Z127" s="160">
        <f t="shared" si="35"/>
        <v>0</v>
      </c>
      <c r="AA127" s="74">
        <f t="shared" si="36"/>
        <v>0</v>
      </c>
      <c r="AB127" s="75">
        <f t="shared" si="37"/>
        <v>0</v>
      </c>
      <c r="AC127" s="154">
        <f t="shared" si="38"/>
        <v>0</v>
      </c>
      <c r="AD127" s="155">
        <f t="shared" si="39"/>
        <v>0</v>
      </c>
      <c r="AE127" s="154">
        <f t="shared" si="40"/>
        <v>0</v>
      </c>
      <c r="AF127" s="155">
        <f t="shared" si="41"/>
        <v>0</v>
      </c>
      <c r="AG127" s="154">
        <f t="shared" si="42"/>
        <v>0</v>
      </c>
      <c r="AH127" s="155">
        <f t="shared" si="43"/>
        <v>0</v>
      </c>
      <c r="AI127" s="154">
        <f t="shared" si="44"/>
        <v>0</v>
      </c>
      <c r="AJ127" s="155">
        <f t="shared" si="45"/>
        <v>0</v>
      </c>
      <c r="AK127" s="155">
        <f t="shared" si="46"/>
        <v>0</v>
      </c>
      <c r="AL127" s="155">
        <f t="shared" si="47"/>
        <v>0</v>
      </c>
      <c r="AM127" s="77">
        <f t="shared" si="48"/>
        <v>0</v>
      </c>
      <c r="AN127" s="102">
        <f t="shared" si="49"/>
        <v>0</v>
      </c>
    </row>
    <row r="128" spans="1:40" ht="15.75" x14ac:dyDescent="0.25">
      <c r="A128" s="54"/>
      <c r="B128" s="55"/>
      <c r="C128" s="55"/>
      <c r="D128" s="56"/>
      <c r="E128" s="57"/>
      <c r="F128" s="57"/>
      <c r="G128" s="58"/>
      <c r="H128" s="58"/>
      <c r="I128" s="59"/>
      <c r="J128" s="59"/>
      <c r="K128" s="59"/>
      <c r="L128" s="59"/>
      <c r="M128" s="59"/>
      <c r="N128" s="200">
        <f t="shared" si="27"/>
        <v>0</v>
      </c>
      <c r="O128" s="69">
        <f t="shared" si="28"/>
        <v>0</v>
      </c>
      <c r="P128" s="91" t="str">
        <f>IF(O128&gt;0,IF(O128&gt;Q128,"Errore n. giorni! MAX 304",IF(NETWORKDAYS.INTL(G128,H128,11,'MENU TENDINA'!H$11:H$22)=O128,"ok","")),"")</f>
        <v/>
      </c>
      <c r="Q128" s="96" t="str">
        <f>IF(O128&gt;0,NETWORKDAYS.INTL(G128,H128,11,'MENU TENDINA'!$H$11:$H$22),"")</f>
        <v/>
      </c>
      <c r="R128" s="60"/>
      <c r="S128" s="71">
        <f t="shared" si="25"/>
        <v>0</v>
      </c>
      <c r="T128" s="72">
        <f t="shared" si="29"/>
        <v>0</v>
      </c>
      <c r="U128" s="72">
        <f t="shared" si="30"/>
        <v>0</v>
      </c>
      <c r="V128" s="72">
        <f t="shared" si="31"/>
        <v>0</v>
      </c>
      <c r="W128" s="72">
        <f t="shared" si="32"/>
        <v>0</v>
      </c>
      <c r="X128" s="72">
        <f t="shared" si="33"/>
        <v>0</v>
      </c>
      <c r="Y128" s="72">
        <f t="shared" si="34"/>
        <v>0</v>
      </c>
      <c r="Z128" s="160">
        <f t="shared" si="35"/>
        <v>0</v>
      </c>
      <c r="AA128" s="74">
        <f t="shared" si="36"/>
        <v>0</v>
      </c>
      <c r="AB128" s="75">
        <f t="shared" si="37"/>
        <v>0</v>
      </c>
      <c r="AC128" s="154">
        <f t="shared" si="38"/>
        <v>0</v>
      </c>
      <c r="AD128" s="155">
        <f t="shared" si="39"/>
        <v>0</v>
      </c>
      <c r="AE128" s="154">
        <f t="shared" si="40"/>
        <v>0</v>
      </c>
      <c r="AF128" s="155">
        <f t="shared" si="41"/>
        <v>0</v>
      </c>
      <c r="AG128" s="154">
        <f t="shared" si="42"/>
        <v>0</v>
      </c>
      <c r="AH128" s="155">
        <f t="shared" si="43"/>
        <v>0</v>
      </c>
      <c r="AI128" s="154">
        <f t="shared" si="44"/>
        <v>0</v>
      </c>
      <c r="AJ128" s="155">
        <f t="shared" si="45"/>
        <v>0</v>
      </c>
      <c r="AK128" s="155">
        <f t="shared" si="46"/>
        <v>0</v>
      </c>
      <c r="AL128" s="155">
        <f t="shared" si="47"/>
        <v>0</v>
      </c>
      <c r="AM128" s="77">
        <f t="shared" si="48"/>
        <v>0</v>
      </c>
      <c r="AN128" s="102">
        <f t="shared" si="49"/>
        <v>0</v>
      </c>
    </row>
    <row r="129" spans="1:40" ht="15.75" x14ac:dyDescent="0.25">
      <c r="A129" s="54"/>
      <c r="B129" s="55"/>
      <c r="C129" s="55"/>
      <c r="D129" s="56"/>
      <c r="E129" s="57"/>
      <c r="F129" s="57"/>
      <c r="G129" s="58"/>
      <c r="H129" s="58"/>
      <c r="I129" s="59"/>
      <c r="J129" s="59"/>
      <c r="K129" s="59"/>
      <c r="L129" s="59"/>
      <c r="M129" s="59"/>
      <c r="N129" s="200">
        <f t="shared" si="27"/>
        <v>0</v>
      </c>
      <c r="O129" s="69">
        <f t="shared" si="28"/>
        <v>0</v>
      </c>
      <c r="P129" s="91" t="str">
        <f>IF(O129&gt;0,IF(O129&gt;Q129,"Errore n. giorni! MAX 304",IF(NETWORKDAYS.INTL(G129,H129,11,'MENU TENDINA'!H$11:H$22)=O129,"ok","")),"")</f>
        <v/>
      </c>
      <c r="Q129" s="96" t="str">
        <f>IF(O129&gt;0,NETWORKDAYS.INTL(G129,H129,11,'MENU TENDINA'!$H$11:$H$22),"")</f>
        <v/>
      </c>
      <c r="R129" s="60"/>
      <c r="S129" s="71">
        <f t="shared" si="25"/>
        <v>0</v>
      </c>
      <c r="T129" s="72">
        <f t="shared" si="29"/>
        <v>0</v>
      </c>
      <c r="U129" s="72">
        <f t="shared" si="30"/>
        <v>0</v>
      </c>
      <c r="V129" s="72">
        <f t="shared" si="31"/>
        <v>0</v>
      </c>
      <c r="W129" s="72">
        <f t="shared" si="32"/>
        <v>0</v>
      </c>
      <c r="X129" s="72">
        <f t="shared" si="33"/>
        <v>0</v>
      </c>
      <c r="Y129" s="72">
        <f t="shared" si="34"/>
        <v>0</v>
      </c>
      <c r="Z129" s="160">
        <f t="shared" si="35"/>
        <v>0</v>
      </c>
      <c r="AA129" s="74">
        <f t="shared" si="36"/>
        <v>0</v>
      </c>
      <c r="AB129" s="75">
        <f t="shared" si="37"/>
        <v>0</v>
      </c>
      <c r="AC129" s="154">
        <f t="shared" si="38"/>
        <v>0</v>
      </c>
      <c r="AD129" s="155">
        <f t="shared" si="39"/>
        <v>0</v>
      </c>
      <c r="AE129" s="154">
        <f t="shared" si="40"/>
        <v>0</v>
      </c>
      <c r="AF129" s="155">
        <f t="shared" si="41"/>
        <v>0</v>
      </c>
      <c r="AG129" s="154">
        <f t="shared" si="42"/>
        <v>0</v>
      </c>
      <c r="AH129" s="155">
        <f t="shared" si="43"/>
        <v>0</v>
      </c>
      <c r="AI129" s="154">
        <f t="shared" si="44"/>
        <v>0</v>
      </c>
      <c r="AJ129" s="155">
        <f t="shared" si="45"/>
        <v>0</v>
      </c>
      <c r="AK129" s="155">
        <f t="shared" si="46"/>
        <v>0</v>
      </c>
      <c r="AL129" s="155">
        <f t="shared" si="47"/>
        <v>0</v>
      </c>
      <c r="AM129" s="77">
        <f t="shared" si="48"/>
        <v>0</v>
      </c>
      <c r="AN129" s="102">
        <f t="shared" si="49"/>
        <v>0</v>
      </c>
    </row>
    <row r="130" spans="1:40" ht="15.75" x14ac:dyDescent="0.25">
      <c r="A130" s="54"/>
      <c r="B130" s="55"/>
      <c r="C130" s="55"/>
      <c r="D130" s="56"/>
      <c r="E130" s="57"/>
      <c r="F130" s="57"/>
      <c r="G130" s="58"/>
      <c r="H130" s="58"/>
      <c r="I130" s="59"/>
      <c r="J130" s="59"/>
      <c r="K130" s="59"/>
      <c r="L130" s="59"/>
      <c r="M130" s="59"/>
      <c r="N130" s="200">
        <f t="shared" si="27"/>
        <v>0</v>
      </c>
      <c r="O130" s="69">
        <f t="shared" si="28"/>
        <v>0</v>
      </c>
      <c r="P130" s="91" t="str">
        <f>IF(O130&gt;0,IF(O130&gt;Q130,"Errore n. giorni! MAX 304",IF(NETWORKDAYS.INTL(G130,H130,11,'MENU TENDINA'!H$11:H$22)=O130,"ok","")),"")</f>
        <v/>
      </c>
      <c r="Q130" s="96" t="str">
        <f>IF(O130&gt;0,NETWORKDAYS.INTL(G130,H130,11,'MENU TENDINA'!$H$11:$H$22),"")</f>
        <v/>
      </c>
      <c r="R130" s="60"/>
      <c r="S130" s="71">
        <f t="shared" si="25"/>
        <v>0</v>
      </c>
      <c r="T130" s="72">
        <f t="shared" si="29"/>
        <v>0</v>
      </c>
      <c r="U130" s="72">
        <f t="shared" si="30"/>
        <v>0</v>
      </c>
      <c r="V130" s="72">
        <f t="shared" si="31"/>
        <v>0</v>
      </c>
      <c r="W130" s="72">
        <f t="shared" si="32"/>
        <v>0</v>
      </c>
      <c r="X130" s="72">
        <f t="shared" si="33"/>
        <v>0</v>
      </c>
      <c r="Y130" s="72">
        <f t="shared" si="34"/>
        <v>0</v>
      </c>
      <c r="Z130" s="160">
        <f t="shared" si="35"/>
        <v>0</v>
      </c>
      <c r="AA130" s="74">
        <f t="shared" si="36"/>
        <v>0</v>
      </c>
      <c r="AB130" s="75">
        <f t="shared" si="37"/>
        <v>0</v>
      </c>
      <c r="AC130" s="154">
        <f t="shared" si="38"/>
        <v>0</v>
      </c>
      <c r="AD130" s="155">
        <f t="shared" si="39"/>
        <v>0</v>
      </c>
      <c r="AE130" s="154">
        <f t="shared" si="40"/>
        <v>0</v>
      </c>
      <c r="AF130" s="155">
        <f t="shared" si="41"/>
        <v>0</v>
      </c>
      <c r="AG130" s="154">
        <f t="shared" si="42"/>
        <v>0</v>
      </c>
      <c r="AH130" s="155">
        <f t="shared" si="43"/>
        <v>0</v>
      </c>
      <c r="AI130" s="154">
        <f t="shared" si="44"/>
        <v>0</v>
      </c>
      <c r="AJ130" s="155">
        <f t="shared" si="45"/>
        <v>0</v>
      </c>
      <c r="AK130" s="155">
        <f t="shared" si="46"/>
        <v>0</v>
      </c>
      <c r="AL130" s="155">
        <f t="shared" si="47"/>
        <v>0</v>
      </c>
      <c r="AM130" s="77">
        <f t="shared" si="48"/>
        <v>0</v>
      </c>
      <c r="AN130" s="102">
        <f t="shared" si="49"/>
        <v>0</v>
      </c>
    </row>
    <row r="131" spans="1:40" ht="15.75" x14ac:dyDescent="0.25">
      <c r="A131" s="54"/>
      <c r="B131" s="55"/>
      <c r="C131" s="55"/>
      <c r="D131" s="56"/>
      <c r="E131" s="57"/>
      <c r="F131" s="57"/>
      <c r="G131" s="58"/>
      <c r="H131" s="58"/>
      <c r="I131" s="59"/>
      <c r="J131" s="59"/>
      <c r="K131" s="59"/>
      <c r="L131" s="59"/>
      <c r="M131" s="59"/>
      <c r="N131" s="200">
        <f t="shared" si="27"/>
        <v>0</v>
      </c>
      <c r="O131" s="69">
        <f t="shared" si="28"/>
        <v>0</v>
      </c>
      <c r="P131" s="91" t="str">
        <f>IF(O131&gt;0,IF(O131&gt;Q131,"Errore n. giorni! MAX 304",IF(NETWORKDAYS.INTL(G131,H131,11,'MENU TENDINA'!H$11:H$22)=O131,"ok","")),"")</f>
        <v/>
      </c>
      <c r="Q131" s="96" t="str">
        <f>IF(O131&gt;0,NETWORKDAYS.INTL(G131,H131,11,'MENU TENDINA'!$H$11:$H$22),"")</f>
        <v/>
      </c>
      <c r="R131" s="60"/>
      <c r="S131" s="71">
        <f t="shared" si="25"/>
        <v>0</v>
      </c>
      <c r="T131" s="72">
        <f t="shared" si="29"/>
        <v>0</v>
      </c>
      <c r="U131" s="72">
        <f t="shared" si="30"/>
        <v>0</v>
      </c>
      <c r="V131" s="72">
        <f t="shared" si="31"/>
        <v>0</v>
      </c>
      <c r="W131" s="72">
        <f t="shared" si="32"/>
        <v>0</v>
      </c>
      <c r="X131" s="72">
        <f t="shared" si="33"/>
        <v>0</v>
      </c>
      <c r="Y131" s="72">
        <f t="shared" si="34"/>
        <v>0</v>
      </c>
      <c r="Z131" s="160">
        <f t="shared" si="35"/>
        <v>0</v>
      </c>
      <c r="AA131" s="74">
        <f t="shared" si="36"/>
        <v>0</v>
      </c>
      <c r="AB131" s="75">
        <f t="shared" si="37"/>
        <v>0</v>
      </c>
      <c r="AC131" s="154">
        <f t="shared" si="38"/>
        <v>0</v>
      </c>
      <c r="AD131" s="155">
        <f t="shared" si="39"/>
        <v>0</v>
      </c>
      <c r="AE131" s="154">
        <f t="shared" si="40"/>
        <v>0</v>
      </c>
      <c r="AF131" s="155">
        <f t="shared" si="41"/>
        <v>0</v>
      </c>
      <c r="AG131" s="154">
        <f t="shared" si="42"/>
        <v>0</v>
      </c>
      <c r="AH131" s="155">
        <f t="shared" si="43"/>
        <v>0</v>
      </c>
      <c r="AI131" s="154">
        <f t="shared" si="44"/>
        <v>0</v>
      </c>
      <c r="AJ131" s="155">
        <f t="shared" si="45"/>
        <v>0</v>
      </c>
      <c r="AK131" s="155">
        <f t="shared" si="46"/>
        <v>0</v>
      </c>
      <c r="AL131" s="155">
        <f t="shared" si="47"/>
        <v>0</v>
      </c>
      <c r="AM131" s="77">
        <f t="shared" si="48"/>
        <v>0</v>
      </c>
      <c r="AN131" s="102">
        <f t="shared" si="49"/>
        <v>0</v>
      </c>
    </row>
    <row r="132" spans="1:40" ht="15.75" x14ac:dyDescent="0.25">
      <c r="A132" s="54"/>
      <c r="B132" s="55"/>
      <c r="C132" s="55"/>
      <c r="D132" s="56"/>
      <c r="E132" s="57"/>
      <c r="F132" s="57"/>
      <c r="G132" s="58"/>
      <c r="H132" s="58"/>
      <c r="I132" s="59"/>
      <c r="J132" s="59"/>
      <c r="K132" s="59"/>
      <c r="L132" s="59"/>
      <c r="M132" s="59"/>
      <c r="N132" s="200">
        <f t="shared" si="27"/>
        <v>0</v>
      </c>
      <c r="O132" s="69">
        <f t="shared" si="28"/>
        <v>0</v>
      </c>
      <c r="P132" s="91" t="str">
        <f>IF(O132&gt;0,IF(O132&gt;Q132,"Errore n. giorni! MAX 304",IF(NETWORKDAYS.INTL(G132,H132,11,'MENU TENDINA'!H$11:H$22)=O132,"ok","")),"")</f>
        <v/>
      </c>
      <c r="Q132" s="96" t="str">
        <f>IF(O132&gt;0,NETWORKDAYS.INTL(G132,H132,11,'MENU TENDINA'!$H$11:$H$22),"")</f>
        <v/>
      </c>
      <c r="R132" s="60"/>
      <c r="S132" s="71">
        <f t="shared" si="25"/>
        <v>0</v>
      </c>
      <c r="T132" s="72">
        <f t="shared" si="29"/>
        <v>0</v>
      </c>
      <c r="U132" s="72">
        <f t="shared" si="30"/>
        <v>0</v>
      </c>
      <c r="V132" s="72">
        <f t="shared" si="31"/>
        <v>0</v>
      </c>
      <c r="W132" s="72">
        <f t="shared" si="32"/>
        <v>0</v>
      </c>
      <c r="X132" s="72">
        <f t="shared" si="33"/>
        <v>0</v>
      </c>
      <c r="Y132" s="72">
        <f t="shared" si="34"/>
        <v>0</v>
      </c>
      <c r="Z132" s="160">
        <f t="shared" si="35"/>
        <v>0</v>
      </c>
      <c r="AA132" s="74">
        <f t="shared" si="36"/>
        <v>0</v>
      </c>
      <c r="AB132" s="75">
        <f t="shared" si="37"/>
        <v>0</v>
      </c>
      <c r="AC132" s="154">
        <f t="shared" si="38"/>
        <v>0</v>
      </c>
      <c r="AD132" s="155">
        <f t="shared" si="39"/>
        <v>0</v>
      </c>
      <c r="AE132" s="154">
        <f t="shared" si="40"/>
        <v>0</v>
      </c>
      <c r="AF132" s="155">
        <f t="shared" si="41"/>
        <v>0</v>
      </c>
      <c r="AG132" s="154">
        <f t="shared" si="42"/>
        <v>0</v>
      </c>
      <c r="AH132" s="155">
        <f t="shared" si="43"/>
        <v>0</v>
      </c>
      <c r="AI132" s="154">
        <f t="shared" si="44"/>
        <v>0</v>
      </c>
      <c r="AJ132" s="155">
        <f t="shared" si="45"/>
        <v>0</v>
      </c>
      <c r="AK132" s="155">
        <f t="shared" si="46"/>
        <v>0</v>
      </c>
      <c r="AL132" s="155">
        <f t="shared" si="47"/>
        <v>0</v>
      </c>
      <c r="AM132" s="77">
        <f t="shared" si="48"/>
        <v>0</v>
      </c>
      <c r="AN132" s="102">
        <f t="shared" si="49"/>
        <v>0</v>
      </c>
    </row>
    <row r="133" spans="1:40" ht="15.75" x14ac:dyDescent="0.25">
      <c r="A133" s="54"/>
      <c r="B133" s="55"/>
      <c r="C133" s="55"/>
      <c r="D133" s="56"/>
      <c r="E133" s="57"/>
      <c r="F133" s="57"/>
      <c r="G133" s="58"/>
      <c r="H133" s="58"/>
      <c r="I133" s="59"/>
      <c r="J133" s="59"/>
      <c r="K133" s="59"/>
      <c r="L133" s="59"/>
      <c r="M133" s="59"/>
      <c r="N133" s="200">
        <f t="shared" si="27"/>
        <v>0</v>
      </c>
      <c r="O133" s="69">
        <f t="shared" si="28"/>
        <v>0</v>
      </c>
      <c r="P133" s="91" t="str">
        <f>IF(O133&gt;0,IF(O133&gt;Q133,"Errore n. giorni! MAX 304",IF(NETWORKDAYS.INTL(G133,H133,11,'MENU TENDINA'!H$11:H$22)=O133,"ok","")),"")</f>
        <v/>
      </c>
      <c r="Q133" s="96" t="str">
        <f>IF(O133&gt;0,NETWORKDAYS.INTL(G133,H133,11,'MENU TENDINA'!$H$11:$H$22),"")</f>
        <v/>
      </c>
      <c r="R133" s="60"/>
      <c r="S133" s="71">
        <f t="shared" si="25"/>
        <v>0</v>
      </c>
      <c r="T133" s="72">
        <f t="shared" si="29"/>
        <v>0</v>
      </c>
      <c r="U133" s="72">
        <f t="shared" si="30"/>
        <v>0</v>
      </c>
      <c r="V133" s="72">
        <f t="shared" si="31"/>
        <v>0</v>
      </c>
      <c r="W133" s="72">
        <f t="shared" si="32"/>
        <v>0</v>
      </c>
      <c r="X133" s="72">
        <f t="shared" si="33"/>
        <v>0</v>
      </c>
      <c r="Y133" s="72">
        <f t="shared" si="34"/>
        <v>0</v>
      </c>
      <c r="Z133" s="160">
        <f t="shared" si="35"/>
        <v>0</v>
      </c>
      <c r="AA133" s="74">
        <f t="shared" si="36"/>
        <v>0</v>
      </c>
      <c r="AB133" s="75">
        <f t="shared" si="37"/>
        <v>0</v>
      </c>
      <c r="AC133" s="154">
        <f t="shared" si="38"/>
        <v>0</v>
      </c>
      <c r="AD133" s="155">
        <f t="shared" si="39"/>
        <v>0</v>
      </c>
      <c r="AE133" s="154">
        <f t="shared" si="40"/>
        <v>0</v>
      </c>
      <c r="AF133" s="155">
        <f t="shared" si="41"/>
        <v>0</v>
      </c>
      <c r="AG133" s="154">
        <f t="shared" si="42"/>
        <v>0</v>
      </c>
      <c r="AH133" s="155">
        <f t="shared" si="43"/>
        <v>0</v>
      </c>
      <c r="AI133" s="154">
        <f t="shared" si="44"/>
        <v>0</v>
      </c>
      <c r="AJ133" s="155">
        <f t="shared" si="45"/>
        <v>0</v>
      </c>
      <c r="AK133" s="155">
        <f t="shared" si="46"/>
        <v>0</v>
      </c>
      <c r="AL133" s="155">
        <f t="shared" si="47"/>
        <v>0</v>
      </c>
      <c r="AM133" s="77">
        <f t="shared" si="48"/>
        <v>0</v>
      </c>
      <c r="AN133" s="102">
        <f t="shared" si="49"/>
        <v>0</v>
      </c>
    </row>
    <row r="134" spans="1:40" ht="15.75" x14ac:dyDescent="0.25">
      <c r="A134" s="54"/>
      <c r="B134" s="55"/>
      <c r="C134" s="55"/>
      <c r="D134" s="56"/>
      <c r="E134" s="57"/>
      <c r="F134" s="57"/>
      <c r="G134" s="58"/>
      <c r="H134" s="58"/>
      <c r="I134" s="59"/>
      <c r="J134" s="59"/>
      <c r="K134" s="59"/>
      <c r="L134" s="59"/>
      <c r="M134" s="59"/>
      <c r="N134" s="200">
        <f t="shared" si="27"/>
        <v>0</v>
      </c>
      <c r="O134" s="69">
        <f t="shared" si="28"/>
        <v>0</v>
      </c>
      <c r="P134" s="91" t="str">
        <f>IF(O134&gt;0,IF(O134&gt;Q134,"Errore n. giorni! MAX 304",IF(NETWORKDAYS.INTL(G134,H134,11,'MENU TENDINA'!H$11:H$22)=O134,"ok","")),"")</f>
        <v/>
      </c>
      <c r="Q134" s="96" t="str">
        <f>IF(O134&gt;0,NETWORKDAYS.INTL(G134,H134,11,'MENU TENDINA'!$H$11:$H$22),"")</f>
        <v/>
      </c>
      <c r="R134" s="60"/>
      <c r="S134" s="71">
        <f t="shared" si="25"/>
        <v>0</v>
      </c>
      <c r="T134" s="72">
        <f t="shared" si="29"/>
        <v>0</v>
      </c>
      <c r="U134" s="72">
        <f t="shared" si="30"/>
        <v>0</v>
      </c>
      <c r="V134" s="72">
        <f t="shared" si="31"/>
        <v>0</v>
      </c>
      <c r="W134" s="72">
        <f t="shared" si="32"/>
        <v>0</v>
      </c>
      <c r="X134" s="72">
        <f t="shared" si="33"/>
        <v>0</v>
      </c>
      <c r="Y134" s="72">
        <f t="shared" si="34"/>
        <v>0</v>
      </c>
      <c r="Z134" s="160">
        <f t="shared" si="35"/>
        <v>0</v>
      </c>
      <c r="AA134" s="74">
        <f t="shared" si="36"/>
        <v>0</v>
      </c>
      <c r="AB134" s="75">
        <f t="shared" si="37"/>
        <v>0</v>
      </c>
      <c r="AC134" s="154">
        <f t="shared" si="38"/>
        <v>0</v>
      </c>
      <c r="AD134" s="155">
        <f t="shared" si="39"/>
        <v>0</v>
      </c>
      <c r="AE134" s="154">
        <f t="shared" si="40"/>
        <v>0</v>
      </c>
      <c r="AF134" s="155">
        <f t="shared" si="41"/>
        <v>0</v>
      </c>
      <c r="AG134" s="154">
        <f t="shared" si="42"/>
        <v>0</v>
      </c>
      <c r="AH134" s="155">
        <f t="shared" si="43"/>
        <v>0</v>
      </c>
      <c r="AI134" s="154">
        <f t="shared" si="44"/>
        <v>0</v>
      </c>
      <c r="AJ134" s="155">
        <f t="shared" si="45"/>
        <v>0</v>
      </c>
      <c r="AK134" s="155">
        <f t="shared" si="46"/>
        <v>0</v>
      </c>
      <c r="AL134" s="155">
        <f t="shared" si="47"/>
        <v>0</v>
      </c>
      <c r="AM134" s="77">
        <f t="shared" si="48"/>
        <v>0</v>
      </c>
      <c r="AN134" s="102">
        <f t="shared" si="49"/>
        <v>0</v>
      </c>
    </row>
    <row r="135" spans="1:40" ht="15.75" x14ac:dyDescent="0.25">
      <c r="A135" s="54"/>
      <c r="B135" s="55"/>
      <c r="C135" s="55"/>
      <c r="D135" s="56"/>
      <c r="E135" s="57"/>
      <c r="F135" s="57"/>
      <c r="G135" s="58"/>
      <c r="H135" s="58"/>
      <c r="I135" s="59"/>
      <c r="J135" s="59"/>
      <c r="K135" s="59"/>
      <c r="L135" s="59"/>
      <c r="M135" s="59"/>
      <c r="N135" s="200">
        <f t="shared" si="27"/>
        <v>0</v>
      </c>
      <c r="O135" s="69">
        <f t="shared" si="28"/>
        <v>0</v>
      </c>
      <c r="P135" s="91" t="str">
        <f>IF(O135&gt;0,IF(O135&gt;Q135,"Errore n. giorni! MAX 304",IF(NETWORKDAYS.INTL(G135,H135,11,'MENU TENDINA'!H$11:H$22)=O135,"ok","")),"")</f>
        <v/>
      </c>
      <c r="Q135" s="96" t="str">
        <f>IF(O135&gt;0,NETWORKDAYS.INTL(G135,H135,11,'MENU TENDINA'!$H$11:$H$22),"")</f>
        <v/>
      </c>
      <c r="R135" s="60"/>
      <c r="S135" s="71">
        <f t="shared" ref="S135:S149" si="50">IF(I135&gt;0,30.78,0)</f>
        <v>0</v>
      </c>
      <c r="T135" s="72">
        <f t="shared" si="29"/>
        <v>0</v>
      </c>
      <c r="U135" s="72">
        <f t="shared" si="30"/>
        <v>0</v>
      </c>
      <c r="V135" s="72">
        <f t="shared" si="31"/>
        <v>0</v>
      </c>
      <c r="W135" s="72">
        <f t="shared" si="32"/>
        <v>0</v>
      </c>
      <c r="X135" s="72">
        <f t="shared" si="33"/>
        <v>0</v>
      </c>
      <c r="Y135" s="72">
        <f t="shared" si="34"/>
        <v>0</v>
      </c>
      <c r="Z135" s="160">
        <f t="shared" si="35"/>
        <v>0</v>
      </c>
      <c r="AA135" s="74">
        <f t="shared" si="36"/>
        <v>0</v>
      </c>
      <c r="AB135" s="75">
        <f t="shared" si="37"/>
        <v>0</v>
      </c>
      <c r="AC135" s="154">
        <f t="shared" si="38"/>
        <v>0</v>
      </c>
      <c r="AD135" s="155">
        <f t="shared" si="39"/>
        <v>0</v>
      </c>
      <c r="AE135" s="154">
        <f t="shared" si="40"/>
        <v>0</v>
      </c>
      <c r="AF135" s="155">
        <f t="shared" si="41"/>
        <v>0</v>
      </c>
      <c r="AG135" s="154">
        <f t="shared" si="42"/>
        <v>0</v>
      </c>
      <c r="AH135" s="155">
        <f t="shared" si="43"/>
        <v>0</v>
      </c>
      <c r="AI135" s="154">
        <f t="shared" si="44"/>
        <v>0</v>
      </c>
      <c r="AJ135" s="155">
        <f t="shared" si="45"/>
        <v>0</v>
      </c>
      <c r="AK135" s="155">
        <f t="shared" si="46"/>
        <v>0</v>
      </c>
      <c r="AL135" s="155">
        <f t="shared" si="47"/>
        <v>0</v>
      </c>
      <c r="AM135" s="77">
        <f t="shared" si="48"/>
        <v>0</v>
      </c>
      <c r="AN135" s="102">
        <f t="shared" ref="AN135:AN149" si="51">IF(O135&gt;0,IF(R135="","inserire Isee in colonna R",ROUND((AD135*I135)+(AF135*J135)+(AH135*K135)+(AJ135*L135)+(AK135*M135),2)),0)</f>
        <v>0</v>
      </c>
    </row>
    <row r="136" spans="1:40" ht="15.75" x14ac:dyDescent="0.25">
      <c r="A136" s="54"/>
      <c r="B136" s="55"/>
      <c r="C136" s="55"/>
      <c r="D136" s="56"/>
      <c r="E136" s="57"/>
      <c r="F136" s="57"/>
      <c r="G136" s="58"/>
      <c r="H136" s="58"/>
      <c r="I136" s="59"/>
      <c r="J136" s="59"/>
      <c r="K136" s="59"/>
      <c r="L136" s="59"/>
      <c r="M136" s="59"/>
      <c r="N136" s="200">
        <f t="shared" ref="N136:N147" si="52">J136+K136+L136+M136</f>
        <v>0</v>
      </c>
      <c r="O136" s="69">
        <f t="shared" ref="O136:O149" si="53">I136+J136+K136+L136+M136</f>
        <v>0</v>
      </c>
      <c r="P136" s="91" t="str">
        <f>IF(O136&gt;0,IF(O136&gt;Q136,"Errore n. giorni! MAX 304",IF(NETWORKDAYS.INTL(G136,H136,11,'MENU TENDINA'!H$11:H$22)=O136,"ok","")),"")</f>
        <v/>
      </c>
      <c r="Q136" s="96" t="str">
        <f>IF(O136&gt;0,NETWORKDAYS.INTL(G136,H136,11,'MENU TENDINA'!$H$11:$H$22),"")</f>
        <v/>
      </c>
      <c r="R136" s="60"/>
      <c r="S136" s="71">
        <f t="shared" si="50"/>
        <v>0</v>
      </c>
      <c r="T136" s="72">
        <f t="shared" ref="T136:T149" si="54">IF(J136&gt;0,20.29,IF(K136&gt;0,20.29,IF(L136&gt;0,20.29,IF(M136&gt;0,20.29,0))))</f>
        <v>0</v>
      </c>
      <c r="U136" s="72">
        <f t="shared" ref="U136:U149" si="55">ROUND(I136*S136,2)</f>
        <v>0</v>
      </c>
      <c r="V136" s="72">
        <f t="shared" ref="V136:V149" si="56">ROUND(J136*T136,2)</f>
        <v>0</v>
      </c>
      <c r="W136" s="72">
        <f t="shared" ref="W136:W149" si="57">ROUND((K136*T136)-(K136*AG136),2)</f>
        <v>0</v>
      </c>
      <c r="X136" s="72">
        <f t="shared" ref="X136:X149" si="58">ROUND(L136*T136,2)</f>
        <v>0</v>
      </c>
      <c r="Y136" s="72">
        <f t="shared" ref="Y136:Y149" si="59">ROUND(M136*T136,2)</f>
        <v>0</v>
      </c>
      <c r="Z136" s="160">
        <f t="shared" ref="Z136:Z149" si="60">ROUND(U136+V136+W136+X136+Y136,2)</f>
        <v>0</v>
      </c>
      <c r="AA136" s="74">
        <f t="shared" ref="AA136:AA149" si="61">IF(R136=0,0,IF((R136&lt;5000),5000,R136))</f>
        <v>0</v>
      </c>
      <c r="AB136" s="75">
        <f t="shared" ref="AB136:AB149" si="62">IF(AA136=0,0,ROUND((AA136-5000)/(20000-5000),2))</f>
        <v>0</v>
      </c>
      <c r="AC136" s="154">
        <f t="shared" ref="AC136:AC149" si="63">IF(I136&gt;0,ROUND((AB136*S136),2),0)</f>
        <v>0</v>
      </c>
      <c r="AD136" s="155">
        <f t="shared" ref="AD136:AD149" si="64">IF(I136&gt;0,ROUND(S136-AC136,2),0)</f>
        <v>0</v>
      </c>
      <c r="AE136" s="154">
        <f t="shared" ref="AE136:AE149" si="65">IF(J136&gt;0,(ROUND((AB136*T136),2)),0)</f>
        <v>0</v>
      </c>
      <c r="AF136" s="155">
        <f t="shared" ref="AF136:AF149" si="66">IF(J136&gt;0,ROUND(T136-AE136,2),0)</f>
        <v>0</v>
      </c>
      <c r="AG136" s="154">
        <f t="shared" ref="AG136:AG149" si="67">IF(K136&gt;0,(ROUND((AB136*T136),2)),0)</f>
        <v>0</v>
      </c>
      <c r="AH136" s="155">
        <f t="shared" ref="AH136:AH149" si="68">IF(K136&gt;0,ROUND(T136-AG136,2),0)</f>
        <v>0</v>
      </c>
      <c r="AI136" s="154">
        <f t="shared" ref="AI136:AI149" si="69">IF(L136&gt;0,(ROUND((AB136*T136),2)),0)</f>
        <v>0</v>
      </c>
      <c r="AJ136" s="155">
        <f t="shared" ref="AJ136:AJ149" si="70">IF(L136&gt;0,ROUND(T136-AI136,2),0)</f>
        <v>0</v>
      </c>
      <c r="AK136" s="155">
        <f t="shared" ref="AK136:AK149" si="71">IF(M136&gt;0,T136,0)</f>
        <v>0</v>
      </c>
      <c r="AL136" s="155">
        <f t="shared" ref="AL136:AL149" si="72">ROUND((AG136*K136),2)</f>
        <v>0</v>
      </c>
      <c r="AM136" s="77">
        <f t="shared" ref="AM136:AM149" si="73">ROUND((AC136*I136)+(AE136*J136)+(AI136*L136),2)</f>
        <v>0</v>
      </c>
      <c r="AN136" s="102">
        <f t="shared" si="51"/>
        <v>0</v>
      </c>
    </row>
    <row r="137" spans="1:40" ht="15.75" x14ac:dyDescent="0.25">
      <c r="A137" s="54"/>
      <c r="B137" s="55"/>
      <c r="C137" s="55"/>
      <c r="D137" s="56"/>
      <c r="E137" s="57"/>
      <c r="F137" s="57"/>
      <c r="G137" s="58"/>
      <c r="H137" s="58"/>
      <c r="I137" s="59"/>
      <c r="J137" s="59"/>
      <c r="K137" s="59"/>
      <c r="L137" s="59"/>
      <c r="M137" s="59"/>
      <c r="N137" s="200">
        <f t="shared" si="52"/>
        <v>0</v>
      </c>
      <c r="O137" s="69">
        <f t="shared" si="53"/>
        <v>0</v>
      </c>
      <c r="P137" s="91" t="str">
        <f>IF(O137&gt;0,IF(O137&gt;Q137,"Errore n. giorni! MAX 304",IF(NETWORKDAYS.INTL(G137,H137,11,'MENU TENDINA'!H$11:H$22)=O137,"ok","")),"")</f>
        <v/>
      </c>
      <c r="Q137" s="96" t="str">
        <f>IF(O137&gt;0,NETWORKDAYS.INTL(G137,H137,11,'MENU TENDINA'!$H$11:$H$22),"")</f>
        <v/>
      </c>
      <c r="R137" s="60"/>
      <c r="S137" s="71">
        <f t="shared" si="50"/>
        <v>0</v>
      </c>
      <c r="T137" s="72">
        <f t="shared" si="54"/>
        <v>0</v>
      </c>
      <c r="U137" s="72">
        <f t="shared" si="55"/>
        <v>0</v>
      </c>
      <c r="V137" s="72">
        <f t="shared" si="56"/>
        <v>0</v>
      </c>
      <c r="W137" s="72">
        <f t="shared" si="57"/>
        <v>0</v>
      </c>
      <c r="X137" s="72">
        <f t="shared" si="58"/>
        <v>0</v>
      </c>
      <c r="Y137" s="72">
        <f t="shared" si="59"/>
        <v>0</v>
      </c>
      <c r="Z137" s="160">
        <f t="shared" si="60"/>
        <v>0</v>
      </c>
      <c r="AA137" s="74">
        <f t="shared" si="61"/>
        <v>0</v>
      </c>
      <c r="AB137" s="75">
        <f t="shared" si="62"/>
        <v>0</v>
      </c>
      <c r="AC137" s="154">
        <f t="shared" si="63"/>
        <v>0</v>
      </c>
      <c r="AD137" s="155">
        <f t="shared" si="64"/>
        <v>0</v>
      </c>
      <c r="AE137" s="154">
        <f t="shared" si="65"/>
        <v>0</v>
      </c>
      <c r="AF137" s="155">
        <f t="shared" si="66"/>
        <v>0</v>
      </c>
      <c r="AG137" s="154">
        <f t="shared" si="67"/>
        <v>0</v>
      </c>
      <c r="AH137" s="155">
        <f t="shared" si="68"/>
        <v>0</v>
      </c>
      <c r="AI137" s="154">
        <f t="shared" si="69"/>
        <v>0</v>
      </c>
      <c r="AJ137" s="155">
        <f t="shared" si="70"/>
        <v>0</v>
      </c>
      <c r="AK137" s="155">
        <f t="shared" si="71"/>
        <v>0</v>
      </c>
      <c r="AL137" s="155">
        <f t="shared" si="72"/>
        <v>0</v>
      </c>
      <c r="AM137" s="77">
        <f t="shared" si="73"/>
        <v>0</v>
      </c>
      <c r="AN137" s="102">
        <f t="shared" si="51"/>
        <v>0</v>
      </c>
    </row>
    <row r="138" spans="1:40" ht="15.75" x14ac:dyDescent="0.25">
      <c r="A138" s="54"/>
      <c r="B138" s="55"/>
      <c r="C138" s="55"/>
      <c r="D138" s="56"/>
      <c r="E138" s="57"/>
      <c r="F138" s="57"/>
      <c r="G138" s="58"/>
      <c r="H138" s="58"/>
      <c r="I138" s="59"/>
      <c r="J138" s="59"/>
      <c r="K138" s="59"/>
      <c r="L138" s="59"/>
      <c r="M138" s="59"/>
      <c r="N138" s="200">
        <f t="shared" si="52"/>
        <v>0</v>
      </c>
      <c r="O138" s="69">
        <f t="shared" si="53"/>
        <v>0</v>
      </c>
      <c r="P138" s="91" t="str">
        <f>IF(O138&gt;0,IF(O138&gt;Q138,"Errore n. giorni! MAX 304",IF(NETWORKDAYS.INTL(G138,H138,11,'MENU TENDINA'!H$11:H$22)=O138,"ok","")),"")</f>
        <v/>
      </c>
      <c r="Q138" s="96" t="str">
        <f>IF(O138&gt;0,NETWORKDAYS.INTL(G138,H138,11,'MENU TENDINA'!$H$11:$H$22),"")</f>
        <v/>
      </c>
      <c r="R138" s="60"/>
      <c r="S138" s="71">
        <f t="shared" si="50"/>
        <v>0</v>
      </c>
      <c r="T138" s="72">
        <f t="shared" si="54"/>
        <v>0</v>
      </c>
      <c r="U138" s="72">
        <f t="shared" si="55"/>
        <v>0</v>
      </c>
      <c r="V138" s="72">
        <f t="shared" si="56"/>
        <v>0</v>
      </c>
      <c r="W138" s="72">
        <f t="shared" si="57"/>
        <v>0</v>
      </c>
      <c r="X138" s="72">
        <f t="shared" si="58"/>
        <v>0</v>
      </c>
      <c r="Y138" s="72">
        <f t="shared" si="59"/>
        <v>0</v>
      </c>
      <c r="Z138" s="160">
        <f t="shared" si="60"/>
        <v>0</v>
      </c>
      <c r="AA138" s="74">
        <f t="shared" si="61"/>
        <v>0</v>
      </c>
      <c r="AB138" s="75">
        <f t="shared" si="62"/>
        <v>0</v>
      </c>
      <c r="AC138" s="154">
        <f t="shared" si="63"/>
        <v>0</v>
      </c>
      <c r="AD138" s="155">
        <f t="shared" si="64"/>
        <v>0</v>
      </c>
      <c r="AE138" s="154">
        <f t="shared" si="65"/>
        <v>0</v>
      </c>
      <c r="AF138" s="155">
        <f t="shared" si="66"/>
        <v>0</v>
      </c>
      <c r="AG138" s="154">
        <f t="shared" si="67"/>
        <v>0</v>
      </c>
      <c r="AH138" s="155">
        <f t="shared" si="68"/>
        <v>0</v>
      </c>
      <c r="AI138" s="154">
        <f t="shared" si="69"/>
        <v>0</v>
      </c>
      <c r="AJ138" s="155">
        <f t="shared" si="70"/>
        <v>0</v>
      </c>
      <c r="AK138" s="155">
        <f t="shared" si="71"/>
        <v>0</v>
      </c>
      <c r="AL138" s="155">
        <f t="shared" si="72"/>
        <v>0</v>
      </c>
      <c r="AM138" s="77">
        <f t="shared" si="73"/>
        <v>0</v>
      </c>
      <c r="AN138" s="102">
        <f t="shared" si="51"/>
        <v>0</v>
      </c>
    </row>
    <row r="139" spans="1:40" ht="15.75" x14ac:dyDescent="0.25">
      <c r="A139" s="54"/>
      <c r="B139" s="55"/>
      <c r="C139" s="55"/>
      <c r="D139" s="56"/>
      <c r="E139" s="57"/>
      <c r="F139" s="57"/>
      <c r="G139" s="58"/>
      <c r="H139" s="58"/>
      <c r="I139" s="59"/>
      <c r="J139" s="59"/>
      <c r="K139" s="59"/>
      <c r="L139" s="59"/>
      <c r="M139" s="59"/>
      <c r="N139" s="200">
        <f t="shared" si="52"/>
        <v>0</v>
      </c>
      <c r="O139" s="69">
        <f t="shared" si="53"/>
        <v>0</v>
      </c>
      <c r="P139" s="91" t="str">
        <f>IF(O139&gt;0,IF(O139&gt;Q139,"Errore n. giorni! MAX 304",IF(NETWORKDAYS.INTL(G139,H139,11,'MENU TENDINA'!H$11:H$22)=O139,"ok","")),"")</f>
        <v/>
      </c>
      <c r="Q139" s="96" t="str">
        <f>IF(O139&gt;0,NETWORKDAYS.INTL(G139,H139,11,'MENU TENDINA'!$H$11:$H$22),"")</f>
        <v/>
      </c>
      <c r="R139" s="60"/>
      <c r="S139" s="71">
        <f t="shared" si="50"/>
        <v>0</v>
      </c>
      <c r="T139" s="72">
        <f t="shared" si="54"/>
        <v>0</v>
      </c>
      <c r="U139" s="72">
        <f t="shared" si="55"/>
        <v>0</v>
      </c>
      <c r="V139" s="72">
        <f t="shared" si="56"/>
        <v>0</v>
      </c>
      <c r="W139" s="72">
        <f t="shared" si="57"/>
        <v>0</v>
      </c>
      <c r="X139" s="72">
        <f t="shared" si="58"/>
        <v>0</v>
      </c>
      <c r="Y139" s="72">
        <f t="shared" si="59"/>
        <v>0</v>
      </c>
      <c r="Z139" s="160">
        <f t="shared" si="60"/>
        <v>0</v>
      </c>
      <c r="AA139" s="74">
        <f t="shared" si="61"/>
        <v>0</v>
      </c>
      <c r="AB139" s="75">
        <f t="shared" si="62"/>
        <v>0</v>
      </c>
      <c r="AC139" s="154">
        <f t="shared" si="63"/>
        <v>0</v>
      </c>
      <c r="AD139" s="155">
        <f t="shared" si="64"/>
        <v>0</v>
      </c>
      <c r="AE139" s="154">
        <f t="shared" si="65"/>
        <v>0</v>
      </c>
      <c r="AF139" s="155">
        <f t="shared" si="66"/>
        <v>0</v>
      </c>
      <c r="AG139" s="154">
        <f t="shared" si="67"/>
        <v>0</v>
      </c>
      <c r="AH139" s="155">
        <f t="shared" si="68"/>
        <v>0</v>
      </c>
      <c r="AI139" s="154">
        <f t="shared" si="69"/>
        <v>0</v>
      </c>
      <c r="AJ139" s="155">
        <f t="shared" si="70"/>
        <v>0</v>
      </c>
      <c r="AK139" s="155">
        <f t="shared" si="71"/>
        <v>0</v>
      </c>
      <c r="AL139" s="155">
        <f t="shared" si="72"/>
        <v>0</v>
      </c>
      <c r="AM139" s="77">
        <f t="shared" si="73"/>
        <v>0</v>
      </c>
      <c r="AN139" s="102">
        <f t="shared" si="51"/>
        <v>0</v>
      </c>
    </row>
    <row r="140" spans="1:40" ht="15.75" x14ac:dyDescent="0.25">
      <c r="A140" s="54"/>
      <c r="B140" s="55"/>
      <c r="C140" s="55"/>
      <c r="D140" s="56"/>
      <c r="E140" s="57"/>
      <c r="F140" s="57"/>
      <c r="G140" s="58"/>
      <c r="H140" s="58"/>
      <c r="I140" s="59"/>
      <c r="J140" s="59"/>
      <c r="K140" s="59"/>
      <c r="L140" s="59"/>
      <c r="M140" s="59"/>
      <c r="N140" s="200">
        <f t="shared" si="52"/>
        <v>0</v>
      </c>
      <c r="O140" s="69">
        <f t="shared" si="53"/>
        <v>0</v>
      </c>
      <c r="P140" s="91" t="str">
        <f>IF(O140&gt;0,IF(O140&gt;Q140,"Errore n. giorni! MAX 304",IF(NETWORKDAYS.INTL(G140,H140,11,'MENU TENDINA'!H$11:H$22)=O140,"ok","")),"")</f>
        <v/>
      </c>
      <c r="Q140" s="96" t="str">
        <f>IF(O140&gt;0,NETWORKDAYS.INTL(G140,H140,11,'MENU TENDINA'!$H$11:$H$22),"")</f>
        <v/>
      </c>
      <c r="R140" s="60"/>
      <c r="S140" s="71">
        <f t="shared" si="50"/>
        <v>0</v>
      </c>
      <c r="T140" s="72">
        <f t="shared" si="54"/>
        <v>0</v>
      </c>
      <c r="U140" s="72">
        <f t="shared" si="55"/>
        <v>0</v>
      </c>
      <c r="V140" s="72">
        <f t="shared" si="56"/>
        <v>0</v>
      </c>
      <c r="W140" s="72">
        <f t="shared" si="57"/>
        <v>0</v>
      </c>
      <c r="X140" s="72">
        <f t="shared" si="58"/>
        <v>0</v>
      </c>
      <c r="Y140" s="72">
        <f t="shared" si="59"/>
        <v>0</v>
      </c>
      <c r="Z140" s="160">
        <f t="shared" si="60"/>
        <v>0</v>
      </c>
      <c r="AA140" s="74">
        <f t="shared" si="61"/>
        <v>0</v>
      </c>
      <c r="AB140" s="75">
        <f t="shared" si="62"/>
        <v>0</v>
      </c>
      <c r="AC140" s="154">
        <f t="shared" si="63"/>
        <v>0</v>
      </c>
      <c r="AD140" s="155">
        <f t="shared" si="64"/>
        <v>0</v>
      </c>
      <c r="AE140" s="154">
        <f t="shared" si="65"/>
        <v>0</v>
      </c>
      <c r="AF140" s="155">
        <f t="shared" si="66"/>
        <v>0</v>
      </c>
      <c r="AG140" s="154">
        <f t="shared" si="67"/>
        <v>0</v>
      </c>
      <c r="AH140" s="155">
        <f t="shared" si="68"/>
        <v>0</v>
      </c>
      <c r="AI140" s="154">
        <f t="shared" si="69"/>
        <v>0</v>
      </c>
      <c r="AJ140" s="155">
        <f t="shared" si="70"/>
        <v>0</v>
      </c>
      <c r="AK140" s="155">
        <f t="shared" si="71"/>
        <v>0</v>
      </c>
      <c r="AL140" s="155">
        <f t="shared" si="72"/>
        <v>0</v>
      </c>
      <c r="AM140" s="77">
        <f t="shared" si="73"/>
        <v>0</v>
      </c>
      <c r="AN140" s="102">
        <f t="shared" si="51"/>
        <v>0</v>
      </c>
    </row>
    <row r="141" spans="1:40" ht="15.75" x14ac:dyDescent="0.25">
      <c r="A141" s="54"/>
      <c r="B141" s="55"/>
      <c r="C141" s="55"/>
      <c r="D141" s="56"/>
      <c r="E141" s="57"/>
      <c r="F141" s="57"/>
      <c r="G141" s="58"/>
      <c r="H141" s="58"/>
      <c r="I141" s="59"/>
      <c r="J141" s="59"/>
      <c r="K141" s="59"/>
      <c r="L141" s="59"/>
      <c r="M141" s="59"/>
      <c r="N141" s="200">
        <f t="shared" si="52"/>
        <v>0</v>
      </c>
      <c r="O141" s="69">
        <f t="shared" si="53"/>
        <v>0</v>
      </c>
      <c r="P141" s="91" t="str">
        <f>IF(O141&gt;0,IF(O141&gt;Q141,"Errore n. giorni! MAX 304",IF(NETWORKDAYS.INTL(G141,H141,11,'MENU TENDINA'!H$11:H$22)=O141,"ok","")),"")</f>
        <v/>
      </c>
      <c r="Q141" s="96" t="str">
        <f>IF(O141&gt;0,NETWORKDAYS.INTL(G141,H141,11,'MENU TENDINA'!$H$11:$H$22),"")</f>
        <v/>
      </c>
      <c r="R141" s="60"/>
      <c r="S141" s="71">
        <f t="shared" si="50"/>
        <v>0</v>
      </c>
      <c r="T141" s="72">
        <f t="shared" si="54"/>
        <v>0</v>
      </c>
      <c r="U141" s="72">
        <f t="shared" si="55"/>
        <v>0</v>
      </c>
      <c r="V141" s="72">
        <f t="shared" si="56"/>
        <v>0</v>
      </c>
      <c r="W141" s="72">
        <f t="shared" si="57"/>
        <v>0</v>
      </c>
      <c r="X141" s="72">
        <f t="shared" si="58"/>
        <v>0</v>
      </c>
      <c r="Y141" s="72">
        <f t="shared" si="59"/>
        <v>0</v>
      </c>
      <c r="Z141" s="160">
        <f t="shared" si="60"/>
        <v>0</v>
      </c>
      <c r="AA141" s="74">
        <f t="shared" si="61"/>
        <v>0</v>
      </c>
      <c r="AB141" s="75">
        <f t="shared" si="62"/>
        <v>0</v>
      </c>
      <c r="AC141" s="154">
        <f t="shared" si="63"/>
        <v>0</v>
      </c>
      <c r="AD141" s="155">
        <f t="shared" si="64"/>
        <v>0</v>
      </c>
      <c r="AE141" s="154">
        <f t="shared" si="65"/>
        <v>0</v>
      </c>
      <c r="AF141" s="155">
        <f t="shared" si="66"/>
        <v>0</v>
      </c>
      <c r="AG141" s="154">
        <f t="shared" si="67"/>
        <v>0</v>
      </c>
      <c r="AH141" s="155">
        <f t="shared" si="68"/>
        <v>0</v>
      </c>
      <c r="AI141" s="154">
        <f t="shared" si="69"/>
        <v>0</v>
      </c>
      <c r="AJ141" s="155">
        <f t="shared" si="70"/>
        <v>0</v>
      </c>
      <c r="AK141" s="155">
        <f t="shared" si="71"/>
        <v>0</v>
      </c>
      <c r="AL141" s="155">
        <f t="shared" si="72"/>
        <v>0</v>
      </c>
      <c r="AM141" s="77">
        <f t="shared" si="73"/>
        <v>0</v>
      </c>
      <c r="AN141" s="102">
        <f t="shared" si="51"/>
        <v>0</v>
      </c>
    </row>
    <row r="142" spans="1:40" ht="15.75" x14ac:dyDescent="0.25">
      <c r="A142" s="54"/>
      <c r="B142" s="55"/>
      <c r="C142" s="55"/>
      <c r="D142" s="56"/>
      <c r="E142" s="57"/>
      <c r="F142" s="57"/>
      <c r="G142" s="58"/>
      <c r="H142" s="58"/>
      <c r="I142" s="59"/>
      <c r="J142" s="59"/>
      <c r="K142" s="59"/>
      <c r="L142" s="59"/>
      <c r="M142" s="59"/>
      <c r="N142" s="200">
        <f t="shared" si="52"/>
        <v>0</v>
      </c>
      <c r="O142" s="69">
        <f t="shared" si="53"/>
        <v>0</v>
      </c>
      <c r="P142" s="91" t="str">
        <f>IF(O142&gt;0,IF(O142&gt;Q142,"Errore n. giorni! MAX 304",IF(NETWORKDAYS.INTL(G142,H142,11,'MENU TENDINA'!H$11:H$22)=O142,"ok","")),"")</f>
        <v/>
      </c>
      <c r="Q142" s="96" t="str">
        <f>IF(O142&gt;0,NETWORKDAYS.INTL(G142,H142,11,'MENU TENDINA'!$H$11:$H$22),"")</f>
        <v/>
      </c>
      <c r="R142" s="60"/>
      <c r="S142" s="71">
        <f t="shared" si="50"/>
        <v>0</v>
      </c>
      <c r="T142" s="72">
        <f t="shared" si="54"/>
        <v>0</v>
      </c>
      <c r="U142" s="72">
        <f t="shared" si="55"/>
        <v>0</v>
      </c>
      <c r="V142" s="72">
        <f t="shared" si="56"/>
        <v>0</v>
      </c>
      <c r="W142" s="72">
        <f t="shared" si="57"/>
        <v>0</v>
      </c>
      <c r="X142" s="72">
        <f t="shared" si="58"/>
        <v>0</v>
      </c>
      <c r="Y142" s="72">
        <f t="shared" si="59"/>
        <v>0</v>
      </c>
      <c r="Z142" s="160">
        <f t="shared" si="60"/>
        <v>0</v>
      </c>
      <c r="AA142" s="74">
        <f t="shared" si="61"/>
        <v>0</v>
      </c>
      <c r="AB142" s="75">
        <f t="shared" si="62"/>
        <v>0</v>
      </c>
      <c r="AC142" s="154">
        <f t="shared" si="63"/>
        <v>0</v>
      </c>
      <c r="AD142" s="155">
        <f t="shared" si="64"/>
        <v>0</v>
      </c>
      <c r="AE142" s="154">
        <f t="shared" si="65"/>
        <v>0</v>
      </c>
      <c r="AF142" s="155">
        <f t="shared" si="66"/>
        <v>0</v>
      </c>
      <c r="AG142" s="154">
        <f t="shared" si="67"/>
        <v>0</v>
      </c>
      <c r="AH142" s="155">
        <f t="shared" si="68"/>
        <v>0</v>
      </c>
      <c r="AI142" s="154">
        <f t="shared" si="69"/>
        <v>0</v>
      </c>
      <c r="AJ142" s="155">
        <f t="shared" si="70"/>
        <v>0</v>
      </c>
      <c r="AK142" s="155">
        <f t="shared" si="71"/>
        <v>0</v>
      </c>
      <c r="AL142" s="155">
        <f t="shared" si="72"/>
        <v>0</v>
      </c>
      <c r="AM142" s="77">
        <f t="shared" si="73"/>
        <v>0</v>
      </c>
      <c r="AN142" s="102">
        <f t="shared" si="51"/>
        <v>0</v>
      </c>
    </row>
    <row r="143" spans="1:40" ht="15.75" x14ac:dyDescent="0.25">
      <c r="A143" s="54"/>
      <c r="B143" s="55"/>
      <c r="C143" s="55"/>
      <c r="D143" s="56"/>
      <c r="E143" s="57"/>
      <c r="F143" s="57"/>
      <c r="G143" s="58"/>
      <c r="H143" s="58"/>
      <c r="I143" s="59"/>
      <c r="J143" s="59"/>
      <c r="K143" s="59"/>
      <c r="L143" s="59"/>
      <c r="M143" s="59"/>
      <c r="N143" s="200">
        <f t="shared" si="52"/>
        <v>0</v>
      </c>
      <c r="O143" s="69">
        <f t="shared" si="53"/>
        <v>0</v>
      </c>
      <c r="P143" s="91" t="str">
        <f>IF(O143&gt;0,IF(O143&gt;Q143,"Errore n. giorni! MAX 304",IF(NETWORKDAYS.INTL(G143,H143,11,'MENU TENDINA'!H$11:H$22)=O143,"ok","")),"")</f>
        <v/>
      </c>
      <c r="Q143" s="96" t="str">
        <f>IF(O143&gt;0,NETWORKDAYS.INTL(G143,H143,11,'MENU TENDINA'!$H$11:$H$22),"")</f>
        <v/>
      </c>
      <c r="R143" s="60"/>
      <c r="S143" s="71">
        <f t="shared" si="50"/>
        <v>0</v>
      </c>
      <c r="T143" s="72">
        <f t="shared" si="54"/>
        <v>0</v>
      </c>
      <c r="U143" s="72">
        <f t="shared" si="55"/>
        <v>0</v>
      </c>
      <c r="V143" s="72">
        <f t="shared" si="56"/>
        <v>0</v>
      </c>
      <c r="W143" s="72">
        <f t="shared" si="57"/>
        <v>0</v>
      </c>
      <c r="X143" s="72">
        <f t="shared" si="58"/>
        <v>0</v>
      </c>
      <c r="Y143" s="72">
        <f t="shared" si="59"/>
        <v>0</v>
      </c>
      <c r="Z143" s="160">
        <f t="shared" si="60"/>
        <v>0</v>
      </c>
      <c r="AA143" s="74">
        <f t="shared" si="61"/>
        <v>0</v>
      </c>
      <c r="AB143" s="75">
        <f t="shared" si="62"/>
        <v>0</v>
      </c>
      <c r="AC143" s="154">
        <f t="shared" si="63"/>
        <v>0</v>
      </c>
      <c r="AD143" s="155">
        <f t="shared" si="64"/>
        <v>0</v>
      </c>
      <c r="AE143" s="154">
        <f t="shared" si="65"/>
        <v>0</v>
      </c>
      <c r="AF143" s="155">
        <f t="shared" si="66"/>
        <v>0</v>
      </c>
      <c r="AG143" s="154">
        <f t="shared" si="67"/>
        <v>0</v>
      </c>
      <c r="AH143" s="155">
        <f t="shared" si="68"/>
        <v>0</v>
      </c>
      <c r="AI143" s="154">
        <f t="shared" si="69"/>
        <v>0</v>
      </c>
      <c r="AJ143" s="155">
        <f t="shared" si="70"/>
        <v>0</v>
      </c>
      <c r="AK143" s="155">
        <f t="shared" si="71"/>
        <v>0</v>
      </c>
      <c r="AL143" s="155">
        <f t="shared" si="72"/>
        <v>0</v>
      </c>
      <c r="AM143" s="77">
        <f t="shared" si="73"/>
        <v>0</v>
      </c>
      <c r="AN143" s="102">
        <f t="shared" si="51"/>
        <v>0</v>
      </c>
    </row>
    <row r="144" spans="1:40" ht="15.75" x14ac:dyDescent="0.25">
      <c r="A144" s="54"/>
      <c r="B144" s="55"/>
      <c r="C144" s="55"/>
      <c r="D144" s="56"/>
      <c r="E144" s="57"/>
      <c r="F144" s="57"/>
      <c r="G144" s="58"/>
      <c r="H144" s="58"/>
      <c r="I144" s="59"/>
      <c r="J144" s="59"/>
      <c r="K144" s="59"/>
      <c r="L144" s="59"/>
      <c r="M144" s="59"/>
      <c r="N144" s="200">
        <f t="shared" si="52"/>
        <v>0</v>
      </c>
      <c r="O144" s="69">
        <f t="shared" si="53"/>
        <v>0</v>
      </c>
      <c r="P144" s="91" t="str">
        <f>IF(O144&gt;0,IF(O144&gt;Q144,"Errore n. giorni! MAX 304",IF(NETWORKDAYS.INTL(G144,H144,11,'MENU TENDINA'!H$11:H$22)=O144,"ok","")),"")</f>
        <v/>
      </c>
      <c r="Q144" s="96" t="str">
        <f>IF(O144&gt;0,NETWORKDAYS.INTL(G144,H144,11,'MENU TENDINA'!$H$11:$H$22),"")</f>
        <v/>
      </c>
      <c r="R144" s="60"/>
      <c r="S144" s="71">
        <f t="shared" si="50"/>
        <v>0</v>
      </c>
      <c r="T144" s="72">
        <f t="shared" si="54"/>
        <v>0</v>
      </c>
      <c r="U144" s="72">
        <f t="shared" si="55"/>
        <v>0</v>
      </c>
      <c r="V144" s="72">
        <f t="shared" si="56"/>
        <v>0</v>
      </c>
      <c r="W144" s="72">
        <f t="shared" si="57"/>
        <v>0</v>
      </c>
      <c r="X144" s="72">
        <f t="shared" si="58"/>
        <v>0</v>
      </c>
      <c r="Y144" s="72">
        <f t="shared" si="59"/>
        <v>0</v>
      </c>
      <c r="Z144" s="160">
        <f t="shared" si="60"/>
        <v>0</v>
      </c>
      <c r="AA144" s="74">
        <f t="shared" si="61"/>
        <v>0</v>
      </c>
      <c r="AB144" s="75">
        <f t="shared" si="62"/>
        <v>0</v>
      </c>
      <c r="AC144" s="154">
        <f t="shared" si="63"/>
        <v>0</v>
      </c>
      <c r="AD144" s="155">
        <f t="shared" si="64"/>
        <v>0</v>
      </c>
      <c r="AE144" s="154">
        <f t="shared" si="65"/>
        <v>0</v>
      </c>
      <c r="AF144" s="155">
        <f t="shared" si="66"/>
        <v>0</v>
      </c>
      <c r="AG144" s="154">
        <f t="shared" si="67"/>
        <v>0</v>
      </c>
      <c r="AH144" s="155">
        <f t="shared" si="68"/>
        <v>0</v>
      </c>
      <c r="AI144" s="154">
        <f t="shared" si="69"/>
        <v>0</v>
      </c>
      <c r="AJ144" s="155">
        <f t="shared" si="70"/>
        <v>0</v>
      </c>
      <c r="AK144" s="155">
        <f t="shared" si="71"/>
        <v>0</v>
      </c>
      <c r="AL144" s="155">
        <f t="shared" si="72"/>
        <v>0</v>
      </c>
      <c r="AM144" s="77">
        <f t="shared" si="73"/>
        <v>0</v>
      </c>
      <c r="AN144" s="102">
        <f t="shared" si="51"/>
        <v>0</v>
      </c>
    </row>
    <row r="145" spans="1:40" ht="15.75" x14ac:dyDescent="0.25">
      <c r="A145" s="54"/>
      <c r="B145" s="55"/>
      <c r="C145" s="55"/>
      <c r="D145" s="56"/>
      <c r="E145" s="57"/>
      <c r="F145" s="57"/>
      <c r="G145" s="58"/>
      <c r="H145" s="58"/>
      <c r="I145" s="59"/>
      <c r="J145" s="59"/>
      <c r="K145" s="59"/>
      <c r="L145" s="59"/>
      <c r="M145" s="59"/>
      <c r="N145" s="200">
        <f t="shared" si="52"/>
        <v>0</v>
      </c>
      <c r="O145" s="69">
        <f t="shared" si="53"/>
        <v>0</v>
      </c>
      <c r="P145" s="91" t="str">
        <f>IF(O145&gt;0,IF(O145&gt;Q145,"Errore n. giorni! MAX 304",IF(NETWORKDAYS.INTL(G145,H145,11,'MENU TENDINA'!H$11:H$22)=O145,"ok","")),"")</f>
        <v/>
      </c>
      <c r="Q145" s="96" t="str">
        <f>IF(O145&gt;0,NETWORKDAYS.INTL(G145,H145,11,'MENU TENDINA'!$H$11:$H$22),"")</f>
        <v/>
      </c>
      <c r="R145" s="60"/>
      <c r="S145" s="71">
        <f t="shared" si="50"/>
        <v>0</v>
      </c>
      <c r="T145" s="72">
        <f t="shared" si="54"/>
        <v>0</v>
      </c>
      <c r="U145" s="72">
        <f t="shared" si="55"/>
        <v>0</v>
      </c>
      <c r="V145" s="72">
        <f t="shared" si="56"/>
        <v>0</v>
      </c>
      <c r="W145" s="72">
        <f t="shared" si="57"/>
        <v>0</v>
      </c>
      <c r="X145" s="72">
        <f t="shared" si="58"/>
        <v>0</v>
      </c>
      <c r="Y145" s="72">
        <f t="shared" si="59"/>
        <v>0</v>
      </c>
      <c r="Z145" s="160">
        <f t="shared" si="60"/>
        <v>0</v>
      </c>
      <c r="AA145" s="74">
        <f t="shared" si="61"/>
        <v>0</v>
      </c>
      <c r="AB145" s="75">
        <f t="shared" si="62"/>
        <v>0</v>
      </c>
      <c r="AC145" s="154">
        <f t="shared" si="63"/>
        <v>0</v>
      </c>
      <c r="AD145" s="155">
        <f t="shared" si="64"/>
        <v>0</v>
      </c>
      <c r="AE145" s="154">
        <f t="shared" si="65"/>
        <v>0</v>
      </c>
      <c r="AF145" s="155">
        <f t="shared" si="66"/>
        <v>0</v>
      </c>
      <c r="AG145" s="154">
        <f t="shared" si="67"/>
        <v>0</v>
      </c>
      <c r="AH145" s="155">
        <f t="shared" si="68"/>
        <v>0</v>
      </c>
      <c r="AI145" s="154">
        <f t="shared" si="69"/>
        <v>0</v>
      </c>
      <c r="AJ145" s="155">
        <f t="shared" si="70"/>
        <v>0</v>
      </c>
      <c r="AK145" s="155">
        <f t="shared" si="71"/>
        <v>0</v>
      </c>
      <c r="AL145" s="155">
        <f t="shared" si="72"/>
        <v>0</v>
      </c>
      <c r="AM145" s="77">
        <f t="shared" si="73"/>
        <v>0</v>
      </c>
      <c r="AN145" s="102">
        <f t="shared" si="51"/>
        <v>0</v>
      </c>
    </row>
    <row r="146" spans="1:40" ht="15.75" x14ac:dyDescent="0.25">
      <c r="A146" s="54"/>
      <c r="B146" s="55"/>
      <c r="C146" s="55"/>
      <c r="D146" s="56"/>
      <c r="E146" s="57"/>
      <c r="F146" s="57"/>
      <c r="G146" s="58"/>
      <c r="H146" s="58"/>
      <c r="I146" s="59"/>
      <c r="J146" s="59"/>
      <c r="K146" s="59"/>
      <c r="L146" s="59"/>
      <c r="M146" s="59"/>
      <c r="N146" s="200">
        <f t="shared" si="52"/>
        <v>0</v>
      </c>
      <c r="O146" s="69">
        <f t="shared" si="53"/>
        <v>0</v>
      </c>
      <c r="P146" s="91" t="str">
        <f>IF(O146&gt;0,IF(O146&gt;Q146,"Errore n. giorni! MAX 304",IF(NETWORKDAYS.INTL(G146,H146,11,'MENU TENDINA'!H$11:H$22)=O146,"ok","")),"")</f>
        <v/>
      </c>
      <c r="Q146" s="96" t="str">
        <f>IF(O146&gt;0,NETWORKDAYS.INTL(G146,H146,11,'MENU TENDINA'!$H$11:$H$22),"")</f>
        <v/>
      </c>
      <c r="R146" s="60"/>
      <c r="S146" s="71">
        <f t="shared" si="50"/>
        <v>0</v>
      </c>
      <c r="T146" s="72">
        <f t="shared" si="54"/>
        <v>0</v>
      </c>
      <c r="U146" s="72">
        <f t="shared" si="55"/>
        <v>0</v>
      </c>
      <c r="V146" s="72">
        <f t="shared" si="56"/>
        <v>0</v>
      </c>
      <c r="W146" s="72">
        <f t="shared" si="57"/>
        <v>0</v>
      </c>
      <c r="X146" s="72">
        <f t="shared" si="58"/>
        <v>0</v>
      </c>
      <c r="Y146" s="72">
        <f t="shared" si="59"/>
        <v>0</v>
      </c>
      <c r="Z146" s="160">
        <f t="shared" si="60"/>
        <v>0</v>
      </c>
      <c r="AA146" s="74">
        <f t="shared" si="61"/>
        <v>0</v>
      </c>
      <c r="AB146" s="75">
        <f t="shared" si="62"/>
        <v>0</v>
      </c>
      <c r="AC146" s="154">
        <f t="shared" si="63"/>
        <v>0</v>
      </c>
      <c r="AD146" s="155">
        <f t="shared" si="64"/>
        <v>0</v>
      </c>
      <c r="AE146" s="154">
        <f t="shared" si="65"/>
        <v>0</v>
      </c>
      <c r="AF146" s="155">
        <f t="shared" si="66"/>
        <v>0</v>
      </c>
      <c r="AG146" s="154">
        <f t="shared" si="67"/>
        <v>0</v>
      </c>
      <c r="AH146" s="155">
        <f t="shared" si="68"/>
        <v>0</v>
      </c>
      <c r="AI146" s="154">
        <f t="shared" si="69"/>
        <v>0</v>
      </c>
      <c r="AJ146" s="155">
        <f t="shared" si="70"/>
        <v>0</v>
      </c>
      <c r="AK146" s="155">
        <f t="shared" si="71"/>
        <v>0</v>
      </c>
      <c r="AL146" s="155">
        <f t="shared" si="72"/>
        <v>0</v>
      </c>
      <c r="AM146" s="77">
        <f t="shared" si="73"/>
        <v>0</v>
      </c>
      <c r="AN146" s="102">
        <f t="shared" si="51"/>
        <v>0</v>
      </c>
    </row>
    <row r="147" spans="1:40" ht="15.75" x14ac:dyDescent="0.25">
      <c r="A147" s="54"/>
      <c r="B147" s="55"/>
      <c r="C147" s="55"/>
      <c r="D147" s="56"/>
      <c r="E147" s="57"/>
      <c r="F147" s="57"/>
      <c r="G147" s="58"/>
      <c r="H147" s="58"/>
      <c r="I147" s="59"/>
      <c r="J147" s="59"/>
      <c r="K147" s="59"/>
      <c r="L147" s="59"/>
      <c r="M147" s="59"/>
      <c r="N147" s="200">
        <f t="shared" si="52"/>
        <v>0</v>
      </c>
      <c r="O147" s="69">
        <f t="shared" si="53"/>
        <v>0</v>
      </c>
      <c r="P147" s="91" t="str">
        <f>IF(O147&gt;0,IF(O147&gt;Q147,"Errore n. giorni! MAX 304",IF(NETWORKDAYS.INTL(G147,H147,11,'MENU TENDINA'!H$11:H$22)=O147,"ok","")),"")</f>
        <v/>
      </c>
      <c r="Q147" s="96" t="str">
        <f>IF(O147&gt;0,NETWORKDAYS.INTL(G147,H147,11,'MENU TENDINA'!$H$11:$H$22),"")</f>
        <v/>
      </c>
      <c r="R147" s="60"/>
      <c r="S147" s="71">
        <f t="shared" si="50"/>
        <v>0</v>
      </c>
      <c r="T147" s="72">
        <f t="shared" si="54"/>
        <v>0</v>
      </c>
      <c r="U147" s="72">
        <f t="shared" si="55"/>
        <v>0</v>
      </c>
      <c r="V147" s="72">
        <f t="shared" si="56"/>
        <v>0</v>
      </c>
      <c r="W147" s="72">
        <f t="shared" si="57"/>
        <v>0</v>
      </c>
      <c r="X147" s="72">
        <f t="shared" si="58"/>
        <v>0</v>
      </c>
      <c r="Y147" s="72">
        <f t="shared" si="59"/>
        <v>0</v>
      </c>
      <c r="Z147" s="160">
        <f t="shared" si="60"/>
        <v>0</v>
      </c>
      <c r="AA147" s="74">
        <f t="shared" si="61"/>
        <v>0</v>
      </c>
      <c r="AB147" s="75">
        <f t="shared" si="62"/>
        <v>0</v>
      </c>
      <c r="AC147" s="154">
        <f t="shared" si="63"/>
        <v>0</v>
      </c>
      <c r="AD147" s="155">
        <f t="shared" si="64"/>
        <v>0</v>
      </c>
      <c r="AE147" s="154">
        <f t="shared" si="65"/>
        <v>0</v>
      </c>
      <c r="AF147" s="155">
        <f t="shared" si="66"/>
        <v>0</v>
      </c>
      <c r="AG147" s="154">
        <f t="shared" si="67"/>
        <v>0</v>
      </c>
      <c r="AH147" s="155">
        <f t="shared" si="68"/>
        <v>0</v>
      </c>
      <c r="AI147" s="154">
        <f t="shared" si="69"/>
        <v>0</v>
      </c>
      <c r="AJ147" s="155">
        <f t="shared" si="70"/>
        <v>0</v>
      </c>
      <c r="AK147" s="155">
        <f t="shared" si="71"/>
        <v>0</v>
      </c>
      <c r="AL147" s="155">
        <f t="shared" si="72"/>
        <v>0</v>
      </c>
      <c r="AM147" s="77">
        <f t="shared" si="73"/>
        <v>0</v>
      </c>
      <c r="AN147" s="102">
        <f t="shared" si="51"/>
        <v>0</v>
      </c>
    </row>
    <row r="148" spans="1:40" ht="15.75" x14ac:dyDescent="0.25">
      <c r="A148" s="54"/>
      <c r="B148" s="55"/>
      <c r="C148" s="55"/>
      <c r="D148" s="56"/>
      <c r="E148" s="57"/>
      <c r="F148" s="57"/>
      <c r="G148" s="58"/>
      <c r="H148" s="58"/>
      <c r="I148" s="59"/>
      <c r="J148" s="59"/>
      <c r="K148" s="59"/>
      <c r="L148" s="59"/>
      <c r="M148" s="59"/>
      <c r="N148" s="200">
        <f>J148+K148+L148+M148</f>
        <v>0</v>
      </c>
      <c r="O148" s="69">
        <f t="shared" si="53"/>
        <v>0</v>
      </c>
      <c r="P148" s="91" t="str">
        <f>IF(O148&gt;0,IF(O148&gt;Q148,"Errore n. giorni! MAX 304",IF(NETWORKDAYS.INTL(G148,H148,11,'MENU TENDINA'!H$11:H$22)=O148,"ok","")),"")</f>
        <v/>
      </c>
      <c r="Q148" s="96" t="str">
        <f>IF(O148&gt;0,NETWORKDAYS.INTL(G148,H148,11,'MENU TENDINA'!$H$11:$H$22),"")</f>
        <v/>
      </c>
      <c r="R148" s="60"/>
      <c r="S148" s="71">
        <f t="shared" si="50"/>
        <v>0</v>
      </c>
      <c r="T148" s="72">
        <f t="shared" si="54"/>
        <v>0</v>
      </c>
      <c r="U148" s="72">
        <f t="shared" si="55"/>
        <v>0</v>
      </c>
      <c r="V148" s="72">
        <f t="shared" si="56"/>
        <v>0</v>
      </c>
      <c r="W148" s="72">
        <f t="shared" si="57"/>
        <v>0</v>
      </c>
      <c r="X148" s="72">
        <f t="shared" si="58"/>
        <v>0</v>
      </c>
      <c r="Y148" s="72">
        <f t="shared" si="59"/>
        <v>0</v>
      </c>
      <c r="Z148" s="160">
        <f t="shared" si="60"/>
        <v>0</v>
      </c>
      <c r="AA148" s="74">
        <f t="shared" si="61"/>
        <v>0</v>
      </c>
      <c r="AB148" s="75">
        <f t="shared" si="62"/>
        <v>0</v>
      </c>
      <c r="AC148" s="154">
        <f t="shared" si="63"/>
        <v>0</v>
      </c>
      <c r="AD148" s="155">
        <f t="shared" si="64"/>
        <v>0</v>
      </c>
      <c r="AE148" s="154">
        <f t="shared" si="65"/>
        <v>0</v>
      </c>
      <c r="AF148" s="155">
        <f t="shared" si="66"/>
        <v>0</v>
      </c>
      <c r="AG148" s="154">
        <f t="shared" si="67"/>
        <v>0</v>
      </c>
      <c r="AH148" s="155">
        <f t="shared" si="68"/>
        <v>0</v>
      </c>
      <c r="AI148" s="154">
        <f t="shared" si="69"/>
        <v>0</v>
      </c>
      <c r="AJ148" s="155">
        <f t="shared" si="70"/>
        <v>0</v>
      </c>
      <c r="AK148" s="155">
        <f t="shared" si="71"/>
        <v>0</v>
      </c>
      <c r="AL148" s="155">
        <f t="shared" si="72"/>
        <v>0</v>
      </c>
      <c r="AM148" s="77">
        <f t="shared" si="73"/>
        <v>0</v>
      </c>
      <c r="AN148" s="102">
        <f t="shared" si="51"/>
        <v>0</v>
      </c>
    </row>
    <row r="149" spans="1:40" ht="16.5" thickBot="1" x14ac:dyDescent="0.3">
      <c r="A149" s="103"/>
      <c r="B149" s="104"/>
      <c r="C149" s="104"/>
      <c r="D149" s="105"/>
      <c r="E149" s="106"/>
      <c r="F149" s="106"/>
      <c r="G149" s="107"/>
      <c r="H149" s="107"/>
      <c r="I149" s="108"/>
      <c r="J149" s="108"/>
      <c r="K149" s="108"/>
      <c r="L149" s="108"/>
      <c r="M149" s="108"/>
      <c r="N149" s="200">
        <f>J149+K149+L149+M149</f>
        <v>0</v>
      </c>
      <c r="O149" s="69">
        <f t="shared" si="53"/>
        <v>0</v>
      </c>
      <c r="P149" s="142" t="str">
        <f>IF(O149&gt;0,IF(O149&gt;Q149,"Errore n. giorni! MAX 304",IF(NETWORKDAYS.INTL(G149,H149,11,'MENU TENDINA'!H$11:H$22)=O149,"ok","")),"")</f>
        <v/>
      </c>
      <c r="Q149" s="143" t="str">
        <f>IF(O149&gt;0,NETWORKDAYS.INTL(G149,H149,11,'MENU TENDINA'!$H$11:$H$22),"")</f>
        <v/>
      </c>
      <c r="R149" s="112"/>
      <c r="S149" s="114">
        <f t="shared" si="50"/>
        <v>0</v>
      </c>
      <c r="T149" s="72">
        <f t="shared" si="54"/>
        <v>0</v>
      </c>
      <c r="U149" s="72">
        <f t="shared" si="55"/>
        <v>0</v>
      </c>
      <c r="V149" s="72">
        <f t="shared" si="56"/>
        <v>0</v>
      </c>
      <c r="W149" s="72">
        <f t="shared" si="57"/>
        <v>0</v>
      </c>
      <c r="X149" s="72">
        <f t="shared" si="58"/>
        <v>0</v>
      </c>
      <c r="Y149" s="72">
        <f t="shared" si="59"/>
        <v>0</v>
      </c>
      <c r="Z149" s="160">
        <f t="shared" si="60"/>
        <v>0</v>
      </c>
      <c r="AA149" s="74">
        <f t="shared" si="61"/>
        <v>0</v>
      </c>
      <c r="AB149" s="75">
        <f t="shared" si="62"/>
        <v>0</v>
      </c>
      <c r="AC149" s="154">
        <f t="shared" si="63"/>
        <v>0</v>
      </c>
      <c r="AD149" s="155">
        <f t="shared" si="64"/>
        <v>0</v>
      </c>
      <c r="AE149" s="154">
        <f t="shared" si="65"/>
        <v>0</v>
      </c>
      <c r="AF149" s="155">
        <f t="shared" si="66"/>
        <v>0</v>
      </c>
      <c r="AG149" s="154">
        <f t="shared" si="67"/>
        <v>0</v>
      </c>
      <c r="AH149" s="155">
        <f t="shared" si="68"/>
        <v>0</v>
      </c>
      <c r="AI149" s="154">
        <f t="shared" si="69"/>
        <v>0</v>
      </c>
      <c r="AJ149" s="155">
        <f t="shared" si="70"/>
        <v>0</v>
      </c>
      <c r="AK149" s="155">
        <f t="shared" si="71"/>
        <v>0</v>
      </c>
      <c r="AL149" s="155">
        <f t="shared" si="72"/>
        <v>0</v>
      </c>
      <c r="AM149" s="77">
        <f t="shared" si="73"/>
        <v>0</v>
      </c>
      <c r="AN149" s="102">
        <f t="shared" si="51"/>
        <v>0</v>
      </c>
    </row>
    <row r="150" spans="1:40" ht="28.7" customHeight="1" thickBot="1" x14ac:dyDescent="0.3">
      <c r="A150" s="201">
        <f>IF(SUM(A7:A149)&gt;0,LARGE($A$7:$A$149,1),0)</f>
        <v>0</v>
      </c>
      <c r="B150" s="202"/>
      <c r="C150" s="202"/>
      <c r="D150" s="203"/>
      <c r="E150" s="204"/>
      <c r="F150" s="204"/>
      <c r="G150" s="205"/>
      <c r="H150" s="205"/>
      <c r="I150" s="182">
        <f>ROUND(SUM(I7:I149),2)</f>
        <v>0</v>
      </c>
      <c r="J150" s="206"/>
      <c r="K150" s="206"/>
      <c r="L150" s="206"/>
      <c r="M150" s="206"/>
      <c r="N150" s="182">
        <f>ROUND(SUM(N7:N149),2)</f>
        <v>0</v>
      </c>
      <c r="O150" s="130"/>
      <c r="P150" s="131"/>
      <c r="Q150" s="130"/>
      <c r="R150" s="133"/>
      <c r="S150" s="136"/>
      <c r="T150" s="136"/>
      <c r="U150" s="136"/>
      <c r="V150" s="136"/>
      <c r="W150" s="136"/>
      <c r="X150" s="136"/>
      <c r="Y150" s="136"/>
      <c r="Z150" s="182">
        <f>ROUND(SUM(Z7:Z149),2)</f>
        <v>0</v>
      </c>
      <c r="AA150" s="137"/>
      <c r="AB150" s="138"/>
      <c r="AC150" s="138"/>
      <c r="AD150" s="140"/>
      <c r="AE150" s="138"/>
      <c r="AF150" s="140"/>
      <c r="AG150" s="207">
        <f>ROUND(SUM(AG7:AG149),2)</f>
        <v>0</v>
      </c>
      <c r="AH150" s="140"/>
      <c r="AI150" s="138"/>
      <c r="AJ150" s="140"/>
      <c r="AK150" s="140"/>
      <c r="AL150" s="207">
        <f>ROUND(SUM(AL7:AL149),2)</f>
        <v>0</v>
      </c>
      <c r="AM150" s="207">
        <f>ROUND(SUM(AM7:AM149),2)</f>
        <v>0</v>
      </c>
      <c r="AN150" s="207">
        <f>ROUND(SUM(AN7:AN149),2)</f>
        <v>0</v>
      </c>
    </row>
  </sheetData>
  <sheetProtection sheet="1" objects="1" scenarios="1"/>
  <mergeCells count="11">
    <mergeCell ref="A4:AN4"/>
    <mergeCell ref="B5:C5"/>
    <mergeCell ref="D5:E5"/>
    <mergeCell ref="G5:H5"/>
    <mergeCell ref="S5:T5"/>
    <mergeCell ref="U5:Z5"/>
    <mergeCell ref="N5:P5"/>
    <mergeCell ref="AA5:AB5"/>
    <mergeCell ref="AC5:AN5"/>
    <mergeCell ref="I5:J5"/>
    <mergeCell ref="L5:M5"/>
  </mergeCells>
  <conditionalFormatting sqref="P7:P150">
    <cfRule type="cellIs" dxfId="11" priority="12" operator="equal">
      <formula>"Errore! Verificare Giorni"</formula>
    </cfRule>
  </conditionalFormatting>
  <conditionalFormatting sqref="P7:P150">
    <cfRule type="cellIs" dxfId="10" priority="10" operator="equal">
      <formula>"Errore! Verificare Giorni"</formula>
    </cfRule>
    <cfRule type="cellIs" dxfId="9" priority="11" operator="equal">
      <formula>"Errore!"</formula>
    </cfRule>
  </conditionalFormatting>
  <conditionalFormatting sqref="I150">
    <cfRule type="cellIs" dxfId="8" priority="9" operator="equal">
      <formula>"Errore! Verificare Giorni"</formula>
    </cfRule>
  </conditionalFormatting>
  <conditionalFormatting sqref="I150">
    <cfRule type="cellIs" dxfId="7" priority="7" operator="equal">
      <formula>"Errore! Verificare Giorni"</formula>
    </cfRule>
    <cfRule type="cellIs" dxfId="6" priority="8" operator="equal">
      <formula>"Errore!"</formula>
    </cfRule>
  </conditionalFormatting>
  <conditionalFormatting sqref="N150">
    <cfRule type="cellIs" dxfId="5" priority="6" operator="equal">
      <formula>"Errore! Verificare Giorni"</formula>
    </cfRule>
  </conditionalFormatting>
  <conditionalFormatting sqref="N150">
    <cfRule type="cellIs" dxfId="4" priority="4" operator="equal">
      <formula>"Errore! Verificare Giorni"</formula>
    </cfRule>
    <cfRule type="cellIs" dxfId="3" priority="5" operator="equal">
      <formula>"Errore!"</formula>
    </cfRule>
  </conditionalFormatting>
  <conditionalFormatting sqref="Z150">
    <cfRule type="cellIs" dxfId="2" priority="3" operator="equal">
      <formula>"Errore! Verificare Giorni"</formula>
    </cfRule>
  </conditionalFormatting>
  <conditionalFormatting sqref="Z150">
    <cfRule type="cellIs" dxfId="1" priority="1" operator="equal">
      <formula>"Errore! Verificare Giorni"</formula>
    </cfRule>
    <cfRule type="cellIs" dxfId="0" priority="2" operator="equal">
      <formula>"Errore!"</formula>
    </cfRule>
  </conditionalFormatting>
  <dataValidations count="9">
    <dataValidation type="date" allowBlank="1" showInputMessage="1" showErrorMessage="1" sqref="WVY982845:WVZ983186 WMC982845:WMD983186 G65341:H65682 JM65341:JN65682 TI65341:TJ65682 ADE65341:ADF65682 ANA65341:ANB65682 AWW65341:AWX65682 BGS65341:BGT65682 BQO65341:BQP65682 CAK65341:CAL65682 CKG65341:CKH65682 CUC65341:CUD65682 DDY65341:DDZ65682 DNU65341:DNV65682 DXQ65341:DXR65682 EHM65341:EHN65682 ERI65341:ERJ65682 FBE65341:FBF65682 FLA65341:FLB65682 FUW65341:FUX65682 GES65341:GET65682 GOO65341:GOP65682 GYK65341:GYL65682 HIG65341:HIH65682 HSC65341:HSD65682 IBY65341:IBZ65682 ILU65341:ILV65682 IVQ65341:IVR65682 JFM65341:JFN65682 JPI65341:JPJ65682 JZE65341:JZF65682 KJA65341:KJB65682 KSW65341:KSX65682 LCS65341:LCT65682 LMO65341:LMP65682 LWK65341:LWL65682 MGG65341:MGH65682 MQC65341:MQD65682 MZY65341:MZZ65682 NJU65341:NJV65682 NTQ65341:NTR65682 ODM65341:ODN65682 ONI65341:ONJ65682 OXE65341:OXF65682 PHA65341:PHB65682 PQW65341:PQX65682 QAS65341:QAT65682 QKO65341:QKP65682 QUK65341:QUL65682 REG65341:REH65682 ROC65341:ROD65682 RXY65341:RXZ65682 SHU65341:SHV65682 SRQ65341:SRR65682 TBM65341:TBN65682 TLI65341:TLJ65682 TVE65341:TVF65682 UFA65341:UFB65682 UOW65341:UOX65682 UYS65341:UYT65682 VIO65341:VIP65682 VSK65341:VSL65682 WCG65341:WCH65682 WMC65341:WMD65682 WVY65341:WVZ65682 G130877:H131218 JM130877:JN131218 TI130877:TJ131218 ADE130877:ADF131218 ANA130877:ANB131218 AWW130877:AWX131218 BGS130877:BGT131218 BQO130877:BQP131218 CAK130877:CAL131218 CKG130877:CKH131218 CUC130877:CUD131218 DDY130877:DDZ131218 DNU130877:DNV131218 DXQ130877:DXR131218 EHM130877:EHN131218 ERI130877:ERJ131218 FBE130877:FBF131218 FLA130877:FLB131218 FUW130877:FUX131218 GES130877:GET131218 GOO130877:GOP131218 GYK130877:GYL131218 HIG130877:HIH131218 HSC130877:HSD131218 IBY130877:IBZ131218 ILU130877:ILV131218 IVQ130877:IVR131218 JFM130877:JFN131218 JPI130877:JPJ131218 JZE130877:JZF131218 KJA130877:KJB131218 KSW130877:KSX131218 LCS130877:LCT131218 LMO130877:LMP131218 LWK130877:LWL131218 MGG130877:MGH131218 MQC130877:MQD131218 MZY130877:MZZ131218 NJU130877:NJV131218 NTQ130877:NTR131218 ODM130877:ODN131218 ONI130877:ONJ131218 OXE130877:OXF131218 PHA130877:PHB131218 PQW130877:PQX131218 QAS130877:QAT131218 QKO130877:QKP131218 QUK130877:QUL131218 REG130877:REH131218 ROC130877:ROD131218 RXY130877:RXZ131218 SHU130877:SHV131218 SRQ130877:SRR131218 TBM130877:TBN131218 TLI130877:TLJ131218 TVE130877:TVF131218 UFA130877:UFB131218 UOW130877:UOX131218 UYS130877:UYT131218 VIO130877:VIP131218 VSK130877:VSL131218 WCG130877:WCH131218 WMC130877:WMD131218 WVY130877:WVZ131218 G196413:H196754 JM196413:JN196754 TI196413:TJ196754 ADE196413:ADF196754 ANA196413:ANB196754 AWW196413:AWX196754 BGS196413:BGT196754 BQO196413:BQP196754 CAK196413:CAL196754 CKG196413:CKH196754 CUC196413:CUD196754 DDY196413:DDZ196754 DNU196413:DNV196754 DXQ196413:DXR196754 EHM196413:EHN196754 ERI196413:ERJ196754 FBE196413:FBF196754 FLA196413:FLB196754 FUW196413:FUX196754 GES196413:GET196754 GOO196413:GOP196754 GYK196413:GYL196754 HIG196413:HIH196754 HSC196413:HSD196754 IBY196413:IBZ196754 ILU196413:ILV196754 IVQ196413:IVR196754 JFM196413:JFN196754 JPI196413:JPJ196754 JZE196413:JZF196754 KJA196413:KJB196754 KSW196413:KSX196754 LCS196413:LCT196754 LMO196413:LMP196754 LWK196413:LWL196754 MGG196413:MGH196754 MQC196413:MQD196754 MZY196413:MZZ196754 NJU196413:NJV196754 NTQ196413:NTR196754 ODM196413:ODN196754 ONI196413:ONJ196754 OXE196413:OXF196754 PHA196413:PHB196754 PQW196413:PQX196754 QAS196413:QAT196754 QKO196413:QKP196754 QUK196413:QUL196754 REG196413:REH196754 ROC196413:ROD196754 RXY196413:RXZ196754 SHU196413:SHV196754 SRQ196413:SRR196754 TBM196413:TBN196754 TLI196413:TLJ196754 TVE196413:TVF196754 UFA196413:UFB196754 UOW196413:UOX196754 UYS196413:UYT196754 VIO196413:VIP196754 VSK196413:VSL196754 WCG196413:WCH196754 WMC196413:WMD196754 WVY196413:WVZ196754 G261949:H262290 JM261949:JN262290 TI261949:TJ262290 ADE261949:ADF262290 ANA261949:ANB262290 AWW261949:AWX262290 BGS261949:BGT262290 BQO261949:BQP262290 CAK261949:CAL262290 CKG261949:CKH262290 CUC261949:CUD262290 DDY261949:DDZ262290 DNU261949:DNV262290 DXQ261949:DXR262290 EHM261949:EHN262290 ERI261949:ERJ262290 FBE261949:FBF262290 FLA261949:FLB262290 FUW261949:FUX262290 GES261949:GET262290 GOO261949:GOP262290 GYK261949:GYL262290 HIG261949:HIH262290 HSC261949:HSD262290 IBY261949:IBZ262290 ILU261949:ILV262290 IVQ261949:IVR262290 JFM261949:JFN262290 JPI261949:JPJ262290 JZE261949:JZF262290 KJA261949:KJB262290 KSW261949:KSX262290 LCS261949:LCT262290 LMO261949:LMP262290 LWK261949:LWL262290 MGG261949:MGH262290 MQC261949:MQD262290 MZY261949:MZZ262290 NJU261949:NJV262290 NTQ261949:NTR262290 ODM261949:ODN262290 ONI261949:ONJ262290 OXE261949:OXF262290 PHA261949:PHB262290 PQW261949:PQX262290 QAS261949:QAT262290 QKO261949:QKP262290 QUK261949:QUL262290 REG261949:REH262290 ROC261949:ROD262290 RXY261949:RXZ262290 SHU261949:SHV262290 SRQ261949:SRR262290 TBM261949:TBN262290 TLI261949:TLJ262290 TVE261949:TVF262290 UFA261949:UFB262290 UOW261949:UOX262290 UYS261949:UYT262290 VIO261949:VIP262290 VSK261949:VSL262290 WCG261949:WCH262290 WMC261949:WMD262290 WVY261949:WVZ262290 G327485:H327826 JM327485:JN327826 TI327485:TJ327826 ADE327485:ADF327826 ANA327485:ANB327826 AWW327485:AWX327826 BGS327485:BGT327826 BQO327485:BQP327826 CAK327485:CAL327826 CKG327485:CKH327826 CUC327485:CUD327826 DDY327485:DDZ327826 DNU327485:DNV327826 DXQ327485:DXR327826 EHM327485:EHN327826 ERI327485:ERJ327826 FBE327485:FBF327826 FLA327485:FLB327826 FUW327485:FUX327826 GES327485:GET327826 GOO327485:GOP327826 GYK327485:GYL327826 HIG327485:HIH327826 HSC327485:HSD327826 IBY327485:IBZ327826 ILU327485:ILV327826 IVQ327485:IVR327826 JFM327485:JFN327826 JPI327485:JPJ327826 JZE327485:JZF327826 KJA327485:KJB327826 KSW327485:KSX327826 LCS327485:LCT327826 LMO327485:LMP327826 LWK327485:LWL327826 MGG327485:MGH327826 MQC327485:MQD327826 MZY327485:MZZ327826 NJU327485:NJV327826 NTQ327485:NTR327826 ODM327485:ODN327826 ONI327485:ONJ327826 OXE327485:OXF327826 PHA327485:PHB327826 PQW327485:PQX327826 QAS327485:QAT327826 QKO327485:QKP327826 QUK327485:QUL327826 REG327485:REH327826 ROC327485:ROD327826 RXY327485:RXZ327826 SHU327485:SHV327826 SRQ327485:SRR327826 TBM327485:TBN327826 TLI327485:TLJ327826 TVE327485:TVF327826 UFA327485:UFB327826 UOW327485:UOX327826 UYS327485:UYT327826 VIO327485:VIP327826 VSK327485:VSL327826 WCG327485:WCH327826 WMC327485:WMD327826 WVY327485:WVZ327826 G393021:H393362 JM393021:JN393362 TI393021:TJ393362 ADE393021:ADF393362 ANA393021:ANB393362 AWW393021:AWX393362 BGS393021:BGT393362 BQO393021:BQP393362 CAK393021:CAL393362 CKG393021:CKH393362 CUC393021:CUD393362 DDY393021:DDZ393362 DNU393021:DNV393362 DXQ393021:DXR393362 EHM393021:EHN393362 ERI393021:ERJ393362 FBE393021:FBF393362 FLA393021:FLB393362 FUW393021:FUX393362 GES393021:GET393362 GOO393021:GOP393362 GYK393021:GYL393362 HIG393021:HIH393362 HSC393021:HSD393362 IBY393021:IBZ393362 ILU393021:ILV393362 IVQ393021:IVR393362 JFM393021:JFN393362 JPI393021:JPJ393362 JZE393021:JZF393362 KJA393021:KJB393362 KSW393021:KSX393362 LCS393021:LCT393362 LMO393021:LMP393362 LWK393021:LWL393362 MGG393021:MGH393362 MQC393021:MQD393362 MZY393021:MZZ393362 NJU393021:NJV393362 NTQ393021:NTR393362 ODM393021:ODN393362 ONI393021:ONJ393362 OXE393021:OXF393362 PHA393021:PHB393362 PQW393021:PQX393362 QAS393021:QAT393362 QKO393021:QKP393362 QUK393021:QUL393362 REG393021:REH393362 ROC393021:ROD393362 RXY393021:RXZ393362 SHU393021:SHV393362 SRQ393021:SRR393362 TBM393021:TBN393362 TLI393021:TLJ393362 TVE393021:TVF393362 UFA393021:UFB393362 UOW393021:UOX393362 UYS393021:UYT393362 VIO393021:VIP393362 VSK393021:VSL393362 WCG393021:WCH393362 WMC393021:WMD393362 WVY393021:WVZ393362 G458557:H458898 JM458557:JN458898 TI458557:TJ458898 ADE458557:ADF458898 ANA458557:ANB458898 AWW458557:AWX458898 BGS458557:BGT458898 BQO458557:BQP458898 CAK458557:CAL458898 CKG458557:CKH458898 CUC458557:CUD458898 DDY458557:DDZ458898 DNU458557:DNV458898 DXQ458557:DXR458898 EHM458557:EHN458898 ERI458557:ERJ458898 FBE458557:FBF458898 FLA458557:FLB458898 FUW458557:FUX458898 GES458557:GET458898 GOO458557:GOP458898 GYK458557:GYL458898 HIG458557:HIH458898 HSC458557:HSD458898 IBY458557:IBZ458898 ILU458557:ILV458898 IVQ458557:IVR458898 JFM458557:JFN458898 JPI458557:JPJ458898 JZE458557:JZF458898 KJA458557:KJB458898 KSW458557:KSX458898 LCS458557:LCT458898 LMO458557:LMP458898 LWK458557:LWL458898 MGG458557:MGH458898 MQC458557:MQD458898 MZY458557:MZZ458898 NJU458557:NJV458898 NTQ458557:NTR458898 ODM458557:ODN458898 ONI458557:ONJ458898 OXE458557:OXF458898 PHA458557:PHB458898 PQW458557:PQX458898 QAS458557:QAT458898 QKO458557:QKP458898 QUK458557:QUL458898 REG458557:REH458898 ROC458557:ROD458898 RXY458557:RXZ458898 SHU458557:SHV458898 SRQ458557:SRR458898 TBM458557:TBN458898 TLI458557:TLJ458898 TVE458557:TVF458898 UFA458557:UFB458898 UOW458557:UOX458898 UYS458557:UYT458898 VIO458557:VIP458898 VSK458557:VSL458898 WCG458557:WCH458898 WMC458557:WMD458898 WVY458557:WVZ458898 G524093:H524434 JM524093:JN524434 TI524093:TJ524434 ADE524093:ADF524434 ANA524093:ANB524434 AWW524093:AWX524434 BGS524093:BGT524434 BQO524093:BQP524434 CAK524093:CAL524434 CKG524093:CKH524434 CUC524093:CUD524434 DDY524093:DDZ524434 DNU524093:DNV524434 DXQ524093:DXR524434 EHM524093:EHN524434 ERI524093:ERJ524434 FBE524093:FBF524434 FLA524093:FLB524434 FUW524093:FUX524434 GES524093:GET524434 GOO524093:GOP524434 GYK524093:GYL524434 HIG524093:HIH524434 HSC524093:HSD524434 IBY524093:IBZ524434 ILU524093:ILV524434 IVQ524093:IVR524434 JFM524093:JFN524434 JPI524093:JPJ524434 JZE524093:JZF524434 KJA524093:KJB524434 KSW524093:KSX524434 LCS524093:LCT524434 LMO524093:LMP524434 LWK524093:LWL524434 MGG524093:MGH524434 MQC524093:MQD524434 MZY524093:MZZ524434 NJU524093:NJV524434 NTQ524093:NTR524434 ODM524093:ODN524434 ONI524093:ONJ524434 OXE524093:OXF524434 PHA524093:PHB524434 PQW524093:PQX524434 QAS524093:QAT524434 QKO524093:QKP524434 QUK524093:QUL524434 REG524093:REH524434 ROC524093:ROD524434 RXY524093:RXZ524434 SHU524093:SHV524434 SRQ524093:SRR524434 TBM524093:TBN524434 TLI524093:TLJ524434 TVE524093:TVF524434 UFA524093:UFB524434 UOW524093:UOX524434 UYS524093:UYT524434 VIO524093:VIP524434 VSK524093:VSL524434 WCG524093:WCH524434 WMC524093:WMD524434 WVY524093:WVZ524434 G589629:H589970 JM589629:JN589970 TI589629:TJ589970 ADE589629:ADF589970 ANA589629:ANB589970 AWW589629:AWX589970 BGS589629:BGT589970 BQO589629:BQP589970 CAK589629:CAL589970 CKG589629:CKH589970 CUC589629:CUD589970 DDY589629:DDZ589970 DNU589629:DNV589970 DXQ589629:DXR589970 EHM589629:EHN589970 ERI589629:ERJ589970 FBE589629:FBF589970 FLA589629:FLB589970 FUW589629:FUX589970 GES589629:GET589970 GOO589629:GOP589970 GYK589629:GYL589970 HIG589629:HIH589970 HSC589629:HSD589970 IBY589629:IBZ589970 ILU589629:ILV589970 IVQ589629:IVR589970 JFM589629:JFN589970 JPI589629:JPJ589970 JZE589629:JZF589970 KJA589629:KJB589970 KSW589629:KSX589970 LCS589629:LCT589970 LMO589629:LMP589970 LWK589629:LWL589970 MGG589629:MGH589970 MQC589629:MQD589970 MZY589629:MZZ589970 NJU589629:NJV589970 NTQ589629:NTR589970 ODM589629:ODN589970 ONI589629:ONJ589970 OXE589629:OXF589970 PHA589629:PHB589970 PQW589629:PQX589970 QAS589629:QAT589970 QKO589629:QKP589970 QUK589629:QUL589970 REG589629:REH589970 ROC589629:ROD589970 RXY589629:RXZ589970 SHU589629:SHV589970 SRQ589629:SRR589970 TBM589629:TBN589970 TLI589629:TLJ589970 TVE589629:TVF589970 UFA589629:UFB589970 UOW589629:UOX589970 UYS589629:UYT589970 VIO589629:VIP589970 VSK589629:VSL589970 WCG589629:WCH589970 WMC589629:WMD589970 WVY589629:WVZ589970 G655165:H655506 JM655165:JN655506 TI655165:TJ655506 ADE655165:ADF655506 ANA655165:ANB655506 AWW655165:AWX655506 BGS655165:BGT655506 BQO655165:BQP655506 CAK655165:CAL655506 CKG655165:CKH655506 CUC655165:CUD655506 DDY655165:DDZ655506 DNU655165:DNV655506 DXQ655165:DXR655506 EHM655165:EHN655506 ERI655165:ERJ655506 FBE655165:FBF655506 FLA655165:FLB655506 FUW655165:FUX655506 GES655165:GET655506 GOO655165:GOP655506 GYK655165:GYL655506 HIG655165:HIH655506 HSC655165:HSD655506 IBY655165:IBZ655506 ILU655165:ILV655506 IVQ655165:IVR655506 JFM655165:JFN655506 JPI655165:JPJ655506 JZE655165:JZF655506 KJA655165:KJB655506 KSW655165:KSX655506 LCS655165:LCT655506 LMO655165:LMP655506 LWK655165:LWL655506 MGG655165:MGH655506 MQC655165:MQD655506 MZY655165:MZZ655506 NJU655165:NJV655506 NTQ655165:NTR655506 ODM655165:ODN655506 ONI655165:ONJ655506 OXE655165:OXF655506 PHA655165:PHB655506 PQW655165:PQX655506 QAS655165:QAT655506 QKO655165:QKP655506 QUK655165:QUL655506 REG655165:REH655506 ROC655165:ROD655506 RXY655165:RXZ655506 SHU655165:SHV655506 SRQ655165:SRR655506 TBM655165:TBN655506 TLI655165:TLJ655506 TVE655165:TVF655506 UFA655165:UFB655506 UOW655165:UOX655506 UYS655165:UYT655506 VIO655165:VIP655506 VSK655165:VSL655506 WCG655165:WCH655506 WMC655165:WMD655506 WVY655165:WVZ655506 G720701:H721042 JM720701:JN721042 TI720701:TJ721042 ADE720701:ADF721042 ANA720701:ANB721042 AWW720701:AWX721042 BGS720701:BGT721042 BQO720701:BQP721042 CAK720701:CAL721042 CKG720701:CKH721042 CUC720701:CUD721042 DDY720701:DDZ721042 DNU720701:DNV721042 DXQ720701:DXR721042 EHM720701:EHN721042 ERI720701:ERJ721042 FBE720701:FBF721042 FLA720701:FLB721042 FUW720701:FUX721042 GES720701:GET721042 GOO720701:GOP721042 GYK720701:GYL721042 HIG720701:HIH721042 HSC720701:HSD721042 IBY720701:IBZ721042 ILU720701:ILV721042 IVQ720701:IVR721042 JFM720701:JFN721042 JPI720701:JPJ721042 JZE720701:JZF721042 KJA720701:KJB721042 KSW720701:KSX721042 LCS720701:LCT721042 LMO720701:LMP721042 LWK720701:LWL721042 MGG720701:MGH721042 MQC720701:MQD721042 MZY720701:MZZ721042 NJU720701:NJV721042 NTQ720701:NTR721042 ODM720701:ODN721042 ONI720701:ONJ721042 OXE720701:OXF721042 PHA720701:PHB721042 PQW720701:PQX721042 QAS720701:QAT721042 QKO720701:QKP721042 QUK720701:QUL721042 REG720701:REH721042 ROC720701:ROD721042 RXY720701:RXZ721042 SHU720701:SHV721042 SRQ720701:SRR721042 TBM720701:TBN721042 TLI720701:TLJ721042 TVE720701:TVF721042 UFA720701:UFB721042 UOW720701:UOX721042 UYS720701:UYT721042 VIO720701:VIP721042 VSK720701:VSL721042 WCG720701:WCH721042 WMC720701:WMD721042 WVY720701:WVZ721042 G786237:H786578 JM786237:JN786578 TI786237:TJ786578 ADE786237:ADF786578 ANA786237:ANB786578 AWW786237:AWX786578 BGS786237:BGT786578 BQO786237:BQP786578 CAK786237:CAL786578 CKG786237:CKH786578 CUC786237:CUD786578 DDY786237:DDZ786578 DNU786237:DNV786578 DXQ786237:DXR786578 EHM786237:EHN786578 ERI786237:ERJ786578 FBE786237:FBF786578 FLA786237:FLB786578 FUW786237:FUX786578 GES786237:GET786578 GOO786237:GOP786578 GYK786237:GYL786578 HIG786237:HIH786578 HSC786237:HSD786578 IBY786237:IBZ786578 ILU786237:ILV786578 IVQ786237:IVR786578 JFM786237:JFN786578 JPI786237:JPJ786578 JZE786237:JZF786578 KJA786237:KJB786578 KSW786237:KSX786578 LCS786237:LCT786578 LMO786237:LMP786578 LWK786237:LWL786578 MGG786237:MGH786578 MQC786237:MQD786578 MZY786237:MZZ786578 NJU786237:NJV786578 NTQ786237:NTR786578 ODM786237:ODN786578 ONI786237:ONJ786578 OXE786237:OXF786578 PHA786237:PHB786578 PQW786237:PQX786578 QAS786237:QAT786578 QKO786237:QKP786578 QUK786237:QUL786578 REG786237:REH786578 ROC786237:ROD786578 RXY786237:RXZ786578 SHU786237:SHV786578 SRQ786237:SRR786578 TBM786237:TBN786578 TLI786237:TLJ786578 TVE786237:TVF786578 UFA786237:UFB786578 UOW786237:UOX786578 UYS786237:UYT786578 VIO786237:VIP786578 VSK786237:VSL786578 WCG786237:WCH786578 WMC786237:WMD786578 WVY786237:WVZ786578 G851773:H852114 JM851773:JN852114 TI851773:TJ852114 ADE851773:ADF852114 ANA851773:ANB852114 AWW851773:AWX852114 BGS851773:BGT852114 BQO851773:BQP852114 CAK851773:CAL852114 CKG851773:CKH852114 CUC851773:CUD852114 DDY851773:DDZ852114 DNU851773:DNV852114 DXQ851773:DXR852114 EHM851773:EHN852114 ERI851773:ERJ852114 FBE851773:FBF852114 FLA851773:FLB852114 FUW851773:FUX852114 GES851773:GET852114 GOO851773:GOP852114 GYK851773:GYL852114 HIG851773:HIH852114 HSC851773:HSD852114 IBY851773:IBZ852114 ILU851773:ILV852114 IVQ851773:IVR852114 JFM851773:JFN852114 JPI851773:JPJ852114 JZE851773:JZF852114 KJA851773:KJB852114 KSW851773:KSX852114 LCS851773:LCT852114 LMO851773:LMP852114 LWK851773:LWL852114 MGG851773:MGH852114 MQC851773:MQD852114 MZY851773:MZZ852114 NJU851773:NJV852114 NTQ851773:NTR852114 ODM851773:ODN852114 ONI851773:ONJ852114 OXE851773:OXF852114 PHA851773:PHB852114 PQW851773:PQX852114 QAS851773:QAT852114 QKO851773:QKP852114 QUK851773:QUL852114 REG851773:REH852114 ROC851773:ROD852114 RXY851773:RXZ852114 SHU851773:SHV852114 SRQ851773:SRR852114 TBM851773:TBN852114 TLI851773:TLJ852114 TVE851773:TVF852114 UFA851773:UFB852114 UOW851773:UOX852114 UYS851773:UYT852114 VIO851773:VIP852114 VSK851773:VSL852114 WCG851773:WCH852114 WMC851773:WMD852114 WVY851773:WVZ852114 G917309:H917650 JM917309:JN917650 TI917309:TJ917650 ADE917309:ADF917650 ANA917309:ANB917650 AWW917309:AWX917650 BGS917309:BGT917650 BQO917309:BQP917650 CAK917309:CAL917650 CKG917309:CKH917650 CUC917309:CUD917650 DDY917309:DDZ917650 DNU917309:DNV917650 DXQ917309:DXR917650 EHM917309:EHN917650 ERI917309:ERJ917650 FBE917309:FBF917650 FLA917309:FLB917650 FUW917309:FUX917650 GES917309:GET917650 GOO917309:GOP917650 GYK917309:GYL917650 HIG917309:HIH917650 HSC917309:HSD917650 IBY917309:IBZ917650 ILU917309:ILV917650 IVQ917309:IVR917650 JFM917309:JFN917650 JPI917309:JPJ917650 JZE917309:JZF917650 KJA917309:KJB917650 KSW917309:KSX917650 LCS917309:LCT917650 LMO917309:LMP917650 LWK917309:LWL917650 MGG917309:MGH917650 MQC917309:MQD917650 MZY917309:MZZ917650 NJU917309:NJV917650 NTQ917309:NTR917650 ODM917309:ODN917650 ONI917309:ONJ917650 OXE917309:OXF917650 PHA917309:PHB917650 PQW917309:PQX917650 QAS917309:QAT917650 QKO917309:QKP917650 QUK917309:QUL917650 REG917309:REH917650 ROC917309:ROD917650 RXY917309:RXZ917650 SHU917309:SHV917650 SRQ917309:SRR917650 TBM917309:TBN917650 TLI917309:TLJ917650 TVE917309:TVF917650 UFA917309:UFB917650 UOW917309:UOX917650 UYS917309:UYT917650 VIO917309:VIP917650 VSK917309:VSL917650 WCG917309:WCH917650 WMC917309:WMD917650 WVY917309:WVZ917650 G982845:H983186 JM982845:JN983186 TI982845:TJ983186 ADE982845:ADF983186 ANA982845:ANB983186 AWW982845:AWX983186 BGS982845:BGT983186 BQO982845:BQP983186 CAK982845:CAL983186 CKG982845:CKH983186 CUC982845:CUD983186 DDY982845:DDZ983186 DNU982845:DNV983186 DXQ982845:DXR983186 EHM982845:EHN983186 ERI982845:ERJ983186 FBE982845:FBF983186 FLA982845:FLB983186 FUW982845:FUX983186 GES982845:GET983186 GOO982845:GOP983186 GYK982845:GYL983186 HIG982845:HIH983186 HSC982845:HSD983186 IBY982845:IBZ983186 ILU982845:ILV983186 IVQ982845:IVR983186 JFM982845:JFN983186 JPI982845:JPJ983186 JZE982845:JZF983186 KJA982845:KJB983186 KSW982845:KSX983186 LCS982845:LCT983186 LMO982845:LMP983186 LWK982845:LWL983186 MGG982845:MGH983186 MQC982845:MQD983186 MZY982845:MZZ983186 NJU982845:NJV983186 NTQ982845:NTR983186 ODM982845:ODN983186 ONI982845:ONJ983186 OXE982845:OXF983186 PHA982845:PHB983186 PQW982845:PQX983186 QAS982845:QAT983186 QKO982845:QKP983186 QUK982845:QUL983186 REG982845:REH983186 ROC982845:ROD983186 RXY982845:RXZ983186 SHU982845:SHV983186 SRQ982845:SRR983186 TBM982845:TBN983186 TLI982845:TLJ983186 TVE982845:TVF983186 UFA982845:UFB983186 UOW982845:UOX983186 UYS982845:UYT983186 VIO982845:VIP983186 VSK982845:VSL983186 WCG982845:WCH983186 WMC7:WMD149 WCG7:WCH149 VSK7:VSL149 VIO7:VIP149 UYS7:UYT149 UOW7:UOX149 UFA7:UFB149 TVE7:TVF149 TLI7:TLJ149 TBM7:TBN149 SRQ7:SRR149 SHU7:SHV149 RXY7:RXZ149 ROC7:ROD149 REG7:REH149 QUK7:QUL149 QKO7:QKP149 QAS7:QAT149 PQW7:PQX149 PHA7:PHB149 OXE7:OXF149 ONI7:ONJ149 ODM7:ODN149 NTQ7:NTR149 NJU7:NJV149 MZY7:MZZ149 MQC7:MQD149 MGG7:MGH149 LWK7:LWL149 LMO7:LMP149 LCS7:LCT149 KSW7:KSX149 KJA7:KJB149 JZE7:JZF149 JPI7:JPJ149 JFM7:JFN149 IVQ7:IVR149 ILU7:ILV149 IBY7:IBZ149 HSC7:HSD149 HIG7:HIH149 GYK7:GYL149 GOO7:GOP149 GES7:GET149 FUW7:FUX149 FLA7:FLB149 FBE7:FBF149 ERI7:ERJ149 EHM7:EHN149 DXQ7:DXR149 DNU7:DNV149 DDY7:DDZ149 CUC7:CUD149 CKG7:CKH149 CAK7:CAL149 BQO7:BQP149 BGS7:BGT149 AWW7:AWX149 ANA7:ANB149 ADE7:ADF149 TI7:TJ149 JM7:JN149 WVY7:WVZ149" xr:uid="{00000000-0002-0000-0300-000000000000}">
      <formula1>43101</formula1>
      <formula2>43465</formula2>
    </dataValidation>
    <dataValidation type="decimal" operator="lessThan" allowBlank="1" showInputMessage="1" showErrorMessage="1" sqref="WWE982845:WWE983186 WMI982845:WMI983186 R65341:R65682 JS65341:JS65682 TO65341:TO65682 ADK65341:ADK65682 ANG65341:ANG65682 AXC65341:AXC65682 BGY65341:BGY65682 BQU65341:BQU65682 CAQ65341:CAQ65682 CKM65341:CKM65682 CUI65341:CUI65682 DEE65341:DEE65682 DOA65341:DOA65682 DXW65341:DXW65682 EHS65341:EHS65682 ERO65341:ERO65682 FBK65341:FBK65682 FLG65341:FLG65682 FVC65341:FVC65682 GEY65341:GEY65682 GOU65341:GOU65682 GYQ65341:GYQ65682 HIM65341:HIM65682 HSI65341:HSI65682 ICE65341:ICE65682 IMA65341:IMA65682 IVW65341:IVW65682 JFS65341:JFS65682 JPO65341:JPO65682 JZK65341:JZK65682 KJG65341:KJG65682 KTC65341:KTC65682 LCY65341:LCY65682 LMU65341:LMU65682 LWQ65341:LWQ65682 MGM65341:MGM65682 MQI65341:MQI65682 NAE65341:NAE65682 NKA65341:NKA65682 NTW65341:NTW65682 ODS65341:ODS65682 ONO65341:ONO65682 OXK65341:OXK65682 PHG65341:PHG65682 PRC65341:PRC65682 QAY65341:QAY65682 QKU65341:QKU65682 QUQ65341:QUQ65682 REM65341:REM65682 ROI65341:ROI65682 RYE65341:RYE65682 SIA65341:SIA65682 SRW65341:SRW65682 TBS65341:TBS65682 TLO65341:TLO65682 TVK65341:TVK65682 UFG65341:UFG65682 UPC65341:UPC65682 UYY65341:UYY65682 VIU65341:VIU65682 VSQ65341:VSQ65682 WCM65341:WCM65682 WMI65341:WMI65682 WWE65341:WWE65682 R130877:R131218 JS130877:JS131218 TO130877:TO131218 ADK130877:ADK131218 ANG130877:ANG131218 AXC130877:AXC131218 BGY130877:BGY131218 BQU130877:BQU131218 CAQ130877:CAQ131218 CKM130877:CKM131218 CUI130877:CUI131218 DEE130877:DEE131218 DOA130877:DOA131218 DXW130877:DXW131218 EHS130877:EHS131218 ERO130877:ERO131218 FBK130877:FBK131218 FLG130877:FLG131218 FVC130877:FVC131218 GEY130877:GEY131218 GOU130877:GOU131218 GYQ130877:GYQ131218 HIM130877:HIM131218 HSI130877:HSI131218 ICE130877:ICE131218 IMA130877:IMA131218 IVW130877:IVW131218 JFS130877:JFS131218 JPO130877:JPO131218 JZK130877:JZK131218 KJG130877:KJG131218 KTC130877:KTC131218 LCY130877:LCY131218 LMU130877:LMU131218 LWQ130877:LWQ131218 MGM130877:MGM131218 MQI130877:MQI131218 NAE130877:NAE131218 NKA130877:NKA131218 NTW130877:NTW131218 ODS130877:ODS131218 ONO130877:ONO131218 OXK130877:OXK131218 PHG130877:PHG131218 PRC130877:PRC131218 QAY130877:QAY131218 QKU130877:QKU131218 QUQ130877:QUQ131218 REM130877:REM131218 ROI130877:ROI131218 RYE130877:RYE131218 SIA130877:SIA131218 SRW130877:SRW131218 TBS130877:TBS131218 TLO130877:TLO131218 TVK130877:TVK131218 UFG130877:UFG131218 UPC130877:UPC131218 UYY130877:UYY131218 VIU130877:VIU131218 VSQ130877:VSQ131218 WCM130877:WCM131218 WMI130877:WMI131218 WWE130877:WWE131218 R196413:R196754 JS196413:JS196754 TO196413:TO196754 ADK196413:ADK196754 ANG196413:ANG196754 AXC196413:AXC196754 BGY196413:BGY196754 BQU196413:BQU196754 CAQ196413:CAQ196754 CKM196413:CKM196754 CUI196413:CUI196754 DEE196413:DEE196754 DOA196413:DOA196754 DXW196413:DXW196754 EHS196413:EHS196754 ERO196413:ERO196754 FBK196413:FBK196754 FLG196413:FLG196754 FVC196413:FVC196754 GEY196413:GEY196754 GOU196413:GOU196754 GYQ196413:GYQ196754 HIM196413:HIM196754 HSI196413:HSI196754 ICE196413:ICE196754 IMA196413:IMA196754 IVW196413:IVW196754 JFS196413:JFS196754 JPO196413:JPO196754 JZK196413:JZK196754 KJG196413:KJG196754 KTC196413:KTC196754 LCY196413:LCY196754 LMU196413:LMU196754 LWQ196413:LWQ196754 MGM196413:MGM196754 MQI196413:MQI196754 NAE196413:NAE196754 NKA196413:NKA196754 NTW196413:NTW196754 ODS196413:ODS196754 ONO196413:ONO196754 OXK196413:OXK196754 PHG196413:PHG196754 PRC196413:PRC196754 QAY196413:QAY196754 QKU196413:QKU196754 QUQ196413:QUQ196754 REM196413:REM196754 ROI196413:ROI196754 RYE196413:RYE196754 SIA196413:SIA196754 SRW196413:SRW196754 TBS196413:TBS196754 TLO196413:TLO196754 TVK196413:TVK196754 UFG196413:UFG196754 UPC196413:UPC196754 UYY196413:UYY196754 VIU196413:VIU196754 VSQ196413:VSQ196754 WCM196413:WCM196754 WMI196413:WMI196754 WWE196413:WWE196754 R261949:R262290 JS261949:JS262290 TO261949:TO262290 ADK261949:ADK262290 ANG261949:ANG262290 AXC261949:AXC262290 BGY261949:BGY262290 BQU261949:BQU262290 CAQ261949:CAQ262290 CKM261949:CKM262290 CUI261949:CUI262290 DEE261949:DEE262290 DOA261949:DOA262290 DXW261949:DXW262290 EHS261949:EHS262290 ERO261949:ERO262290 FBK261949:FBK262290 FLG261949:FLG262290 FVC261949:FVC262290 GEY261949:GEY262290 GOU261949:GOU262290 GYQ261949:GYQ262290 HIM261949:HIM262290 HSI261949:HSI262290 ICE261949:ICE262290 IMA261949:IMA262290 IVW261949:IVW262290 JFS261949:JFS262290 JPO261949:JPO262290 JZK261949:JZK262290 KJG261949:KJG262290 KTC261949:KTC262290 LCY261949:LCY262290 LMU261949:LMU262290 LWQ261949:LWQ262290 MGM261949:MGM262290 MQI261949:MQI262290 NAE261949:NAE262290 NKA261949:NKA262290 NTW261949:NTW262290 ODS261949:ODS262290 ONO261949:ONO262290 OXK261949:OXK262290 PHG261949:PHG262290 PRC261949:PRC262290 QAY261949:QAY262290 QKU261949:QKU262290 QUQ261949:QUQ262290 REM261949:REM262290 ROI261949:ROI262290 RYE261949:RYE262290 SIA261949:SIA262290 SRW261949:SRW262290 TBS261949:TBS262290 TLO261949:TLO262290 TVK261949:TVK262290 UFG261949:UFG262290 UPC261949:UPC262290 UYY261949:UYY262290 VIU261949:VIU262290 VSQ261949:VSQ262290 WCM261949:WCM262290 WMI261949:WMI262290 WWE261949:WWE262290 R327485:R327826 JS327485:JS327826 TO327485:TO327826 ADK327485:ADK327826 ANG327485:ANG327826 AXC327485:AXC327826 BGY327485:BGY327826 BQU327485:BQU327826 CAQ327485:CAQ327826 CKM327485:CKM327826 CUI327485:CUI327826 DEE327485:DEE327826 DOA327485:DOA327826 DXW327485:DXW327826 EHS327485:EHS327826 ERO327485:ERO327826 FBK327485:FBK327826 FLG327485:FLG327826 FVC327485:FVC327826 GEY327485:GEY327826 GOU327485:GOU327826 GYQ327485:GYQ327826 HIM327485:HIM327826 HSI327485:HSI327826 ICE327485:ICE327826 IMA327485:IMA327826 IVW327485:IVW327826 JFS327485:JFS327826 JPO327485:JPO327826 JZK327485:JZK327826 KJG327485:KJG327826 KTC327485:KTC327826 LCY327485:LCY327826 LMU327485:LMU327826 LWQ327485:LWQ327826 MGM327485:MGM327826 MQI327485:MQI327826 NAE327485:NAE327826 NKA327485:NKA327826 NTW327485:NTW327826 ODS327485:ODS327826 ONO327485:ONO327826 OXK327485:OXK327826 PHG327485:PHG327826 PRC327485:PRC327826 QAY327485:QAY327826 QKU327485:QKU327826 QUQ327485:QUQ327826 REM327485:REM327826 ROI327485:ROI327826 RYE327485:RYE327826 SIA327485:SIA327826 SRW327485:SRW327826 TBS327485:TBS327826 TLO327485:TLO327826 TVK327485:TVK327826 UFG327485:UFG327826 UPC327485:UPC327826 UYY327485:UYY327826 VIU327485:VIU327826 VSQ327485:VSQ327826 WCM327485:WCM327826 WMI327485:WMI327826 WWE327485:WWE327826 R393021:R393362 JS393021:JS393362 TO393021:TO393362 ADK393021:ADK393362 ANG393021:ANG393362 AXC393021:AXC393362 BGY393021:BGY393362 BQU393021:BQU393362 CAQ393021:CAQ393362 CKM393021:CKM393362 CUI393021:CUI393362 DEE393021:DEE393362 DOA393021:DOA393362 DXW393021:DXW393362 EHS393021:EHS393362 ERO393021:ERO393362 FBK393021:FBK393362 FLG393021:FLG393362 FVC393021:FVC393362 GEY393021:GEY393362 GOU393021:GOU393362 GYQ393021:GYQ393362 HIM393021:HIM393362 HSI393021:HSI393362 ICE393021:ICE393362 IMA393021:IMA393362 IVW393021:IVW393362 JFS393021:JFS393362 JPO393021:JPO393362 JZK393021:JZK393362 KJG393021:KJG393362 KTC393021:KTC393362 LCY393021:LCY393362 LMU393021:LMU393362 LWQ393021:LWQ393362 MGM393021:MGM393362 MQI393021:MQI393362 NAE393021:NAE393362 NKA393021:NKA393362 NTW393021:NTW393362 ODS393021:ODS393362 ONO393021:ONO393362 OXK393021:OXK393362 PHG393021:PHG393362 PRC393021:PRC393362 QAY393021:QAY393362 QKU393021:QKU393362 QUQ393021:QUQ393362 REM393021:REM393362 ROI393021:ROI393362 RYE393021:RYE393362 SIA393021:SIA393362 SRW393021:SRW393362 TBS393021:TBS393362 TLO393021:TLO393362 TVK393021:TVK393362 UFG393021:UFG393362 UPC393021:UPC393362 UYY393021:UYY393362 VIU393021:VIU393362 VSQ393021:VSQ393362 WCM393021:WCM393362 WMI393021:WMI393362 WWE393021:WWE393362 R458557:R458898 JS458557:JS458898 TO458557:TO458898 ADK458557:ADK458898 ANG458557:ANG458898 AXC458557:AXC458898 BGY458557:BGY458898 BQU458557:BQU458898 CAQ458557:CAQ458898 CKM458557:CKM458898 CUI458557:CUI458898 DEE458557:DEE458898 DOA458557:DOA458898 DXW458557:DXW458898 EHS458557:EHS458898 ERO458557:ERO458898 FBK458557:FBK458898 FLG458557:FLG458898 FVC458557:FVC458898 GEY458557:GEY458898 GOU458557:GOU458898 GYQ458557:GYQ458898 HIM458557:HIM458898 HSI458557:HSI458898 ICE458557:ICE458898 IMA458557:IMA458898 IVW458557:IVW458898 JFS458557:JFS458898 JPO458557:JPO458898 JZK458557:JZK458898 KJG458557:KJG458898 KTC458557:KTC458898 LCY458557:LCY458898 LMU458557:LMU458898 LWQ458557:LWQ458898 MGM458557:MGM458898 MQI458557:MQI458898 NAE458557:NAE458898 NKA458557:NKA458898 NTW458557:NTW458898 ODS458557:ODS458898 ONO458557:ONO458898 OXK458557:OXK458898 PHG458557:PHG458898 PRC458557:PRC458898 QAY458557:QAY458898 QKU458557:QKU458898 QUQ458557:QUQ458898 REM458557:REM458898 ROI458557:ROI458898 RYE458557:RYE458898 SIA458557:SIA458898 SRW458557:SRW458898 TBS458557:TBS458898 TLO458557:TLO458898 TVK458557:TVK458898 UFG458557:UFG458898 UPC458557:UPC458898 UYY458557:UYY458898 VIU458557:VIU458898 VSQ458557:VSQ458898 WCM458557:WCM458898 WMI458557:WMI458898 WWE458557:WWE458898 R524093:R524434 JS524093:JS524434 TO524093:TO524434 ADK524093:ADK524434 ANG524093:ANG524434 AXC524093:AXC524434 BGY524093:BGY524434 BQU524093:BQU524434 CAQ524093:CAQ524434 CKM524093:CKM524434 CUI524093:CUI524434 DEE524093:DEE524434 DOA524093:DOA524434 DXW524093:DXW524434 EHS524093:EHS524434 ERO524093:ERO524434 FBK524093:FBK524434 FLG524093:FLG524434 FVC524093:FVC524434 GEY524093:GEY524434 GOU524093:GOU524434 GYQ524093:GYQ524434 HIM524093:HIM524434 HSI524093:HSI524434 ICE524093:ICE524434 IMA524093:IMA524434 IVW524093:IVW524434 JFS524093:JFS524434 JPO524093:JPO524434 JZK524093:JZK524434 KJG524093:KJG524434 KTC524093:KTC524434 LCY524093:LCY524434 LMU524093:LMU524434 LWQ524093:LWQ524434 MGM524093:MGM524434 MQI524093:MQI524434 NAE524093:NAE524434 NKA524093:NKA524434 NTW524093:NTW524434 ODS524093:ODS524434 ONO524093:ONO524434 OXK524093:OXK524434 PHG524093:PHG524434 PRC524093:PRC524434 QAY524093:QAY524434 QKU524093:QKU524434 QUQ524093:QUQ524434 REM524093:REM524434 ROI524093:ROI524434 RYE524093:RYE524434 SIA524093:SIA524434 SRW524093:SRW524434 TBS524093:TBS524434 TLO524093:TLO524434 TVK524093:TVK524434 UFG524093:UFG524434 UPC524093:UPC524434 UYY524093:UYY524434 VIU524093:VIU524434 VSQ524093:VSQ524434 WCM524093:WCM524434 WMI524093:WMI524434 WWE524093:WWE524434 R589629:R589970 JS589629:JS589970 TO589629:TO589970 ADK589629:ADK589970 ANG589629:ANG589970 AXC589629:AXC589970 BGY589629:BGY589970 BQU589629:BQU589970 CAQ589629:CAQ589970 CKM589629:CKM589970 CUI589629:CUI589970 DEE589629:DEE589970 DOA589629:DOA589970 DXW589629:DXW589970 EHS589629:EHS589970 ERO589629:ERO589970 FBK589629:FBK589970 FLG589629:FLG589970 FVC589629:FVC589970 GEY589629:GEY589970 GOU589629:GOU589970 GYQ589629:GYQ589970 HIM589629:HIM589970 HSI589629:HSI589970 ICE589629:ICE589970 IMA589629:IMA589970 IVW589629:IVW589970 JFS589629:JFS589970 JPO589629:JPO589970 JZK589629:JZK589970 KJG589629:KJG589970 KTC589629:KTC589970 LCY589629:LCY589970 LMU589629:LMU589970 LWQ589629:LWQ589970 MGM589629:MGM589970 MQI589629:MQI589970 NAE589629:NAE589970 NKA589629:NKA589970 NTW589629:NTW589970 ODS589629:ODS589970 ONO589629:ONO589970 OXK589629:OXK589970 PHG589629:PHG589970 PRC589629:PRC589970 QAY589629:QAY589970 QKU589629:QKU589970 QUQ589629:QUQ589970 REM589629:REM589970 ROI589629:ROI589970 RYE589629:RYE589970 SIA589629:SIA589970 SRW589629:SRW589970 TBS589629:TBS589970 TLO589629:TLO589970 TVK589629:TVK589970 UFG589629:UFG589970 UPC589629:UPC589970 UYY589629:UYY589970 VIU589629:VIU589970 VSQ589629:VSQ589970 WCM589629:WCM589970 WMI589629:WMI589970 WWE589629:WWE589970 R655165:R655506 JS655165:JS655506 TO655165:TO655506 ADK655165:ADK655506 ANG655165:ANG655506 AXC655165:AXC655506 BGY655165:BGY655506 BQU655165:BQU655506 CAQ655165:CAQ655506 CKM655165:CKM655506 CUI655165:CUI655506 DEE655165:DEE655506 DOA655165:DOA655506 DXW655165:DXW655506 EHS655165:EHS655506 ERO655165:ERO655506 FBK655165:FBK655506 FLG655165:FLG655506 FVC655165:FVC655506 GEY655165:GEY655506 GOU655165:GOU655506 GYQ655165:GYQ655506 HIM655165:HIM655506 HSI655165:HSI655506 ICE655165:ICE655506 IMA655165:IMA655506 IVW655165:IVW655506 JFS655165:JFS655506 JPO655165:JPO655506 JZK655165:JZK655506 KJG655165:KJG655506 KTC655165:KTC655506 LCY655165:LCY655506 LMU655165:LMU655506 LWQ655165:LWQ655506 MGM655165:MGM655506 MQI655165:MQI655506 NAE655165:NAE655506 NKA655165:NKA655506 NTW655165:NTW655506 ODS655165:ODS655506 ONO655165:ONO655506 OXK655165:OXK655506 PHG655165:PHG655506 PRC655165:PRC655506 QAY655165:QAY655506 QKU655165:QKU655506 QUQ655165:QUQ655506 REM655165:REM655506 ROI655165:ROI655506 RYE655165:RYE655506 SIA655165:SIA655506 SRW655165:SRW655506 TBS655165:TBS655506 TLO655165:TLO655506 TVK655165:TVK655506 UFG655165:UFG655506 UPC655165:UPC655506 UYY655165:UYY655506 VIU655165:VIU655506 VSQ655165:VSQ655506 WCM655165:WCM655506 WMI655165:WMI655506 WWE655165:WWE655506 R720701:R721042 JS720701:JS721042 TO720701:TO721042 ADK720701:ADK721042 ANG720701:ANG721042 AXC720701:AXC721042 BGY720701:BGY721042 BQU720701:BQU721042 CAQ720701:CAQ721042 CKM720701:CKM721042 CUI720701:CUI721042 DEE720701:DEE721042 DOA720701:DOA721042 DXW720701:DXW721042 EHS720701:EHS721042 ERO720701:ERO721042 FBK720701:FBK721042 FLG720701:FLG721042 FVC720701:FVC721042 GEY720701:GEY721042 GOU720701:GOU721042 GYQ720701:GYQ721042 HIM720701:HIM721042 HSI720701:HSI721042 ICE720701:ICE721042 IMA720701:IMA721042 IVW720701:IVW721042 JFS720701:JFS721042 JPO720701:JPO721042 JZK720701:JZK721042 KJG720701:KJG721042 KTC720701:KTC721042 LCY720701:LCY721042 LMU720701:LMU721042 LWQ720701:LWQ721042 MGM720701:MGM721042 MQI720701:MQI721042 NAE720701:NAE721042 NKA720701:NKA721042 NTW720701:NTW721042 ODS720701:ODS721042 ONO720701:ONO721042 OXK720701:OXK721042 PHG720701:PHG721042 PRC720701:PRC721042 QAY720701:QAY721042 QKU720701:QKU721042 QUQ720701:QUQ721042 REM720701:REM721042 ROI720701:ROI721042 RYE720701:RYE721042 SIA720701:SIA721042 SRW720701:SRW721042 TBS720701:TBS721042 TLO720701:TLO721042 TVK720701:TVK721042 UFG720701:UFG721042 UPC720701:UPC721042 UYY720701:UYY721042 VIU720701:VIU721042 VSQ720701:VSQ721042 WCM720701:WCM721042 WMI720701:WMI721042 WWE720701:WWE721042 R786237:R786578 JS786237:JS786578 TO786237:TO786578 ADK786237:ADK786578 ANG786237:ANG786578 AXC786237:AXC786578 BGY786237:BGY786578 BQU786237:BQU786578 CAQ786237:CAQ786578 CKM786237:CKM786578 CUI786237:CUI786578 DEE786237:DEE786578 DOA786237:DOA786578 DXW786237:DXW786578 EHS786237:EHS786578 ERO786237:ERO786578 FBK786237:FBK786578 FLG786237:FLG786578 FVC786237:FVC786578 GEY786237:GEY786578 GOU786237:GOU786578 GYQ786237:GYQ786578 HIM786237:HIM786578 HSI786237:HSI786578 ICE786237:ICE786578 IMA786237:IMA786578 IVW786237:IVW786578 JFS786237:JFS786578 JPO786237:JPO786578 JZK786237:JZK786578 KJG786237:KJG786578 KTC786237:KTC786578 LCY786237:LCY786578 LMU786237:LMU786578 LWQ786237:LWQ786578 MGM786237:MGM786578 MQI786237:MQI786578 NAE786237:NAE786578 NKA786237:NKA786578 NTW786237:NTW786578 ODS786237:ODS786578 ONO786237:ONO786578 OXK786237:OXK786578 PHG786237:PHG786578 PRC786237:PRC786578 QAY786237:QAY786578 QKU786237:QKU786578 QUQ786237:QUQ786578 REM786237:REM786578 ROI786237:ROI786578 RYE786237:RYE786578 SIA786237:SIA786578 SRW786237:SRW786578 TBS786237:TBS786578 TLO786237:TLO786578 TVK786237:TVK786578 UFG786237:UFG786578 UPC786237:UPC786578 UYY786237:UYY786578 VIU786237:VIU786578 VSQ786237:VSQ786578 WCM786237:WCM786578 WMI786237:WMI786578 WWE786237:WWE786578 R851773:R852114 JS851773:JS852114 TO851773:TO852114 ADK851773:ADK852114 ANG851773:ANG852114 AXC851773:AXC852114 BGY851773:BGY852114 BQU851773:BQU852114 CAQ851773:CAQ852114 CKM851773:CKM852114 CUI851773:CUI852114 DEE851773:DEE852114 DOA851773:DOA852114 DXW851773:DXW852114 EHS851773:EHS852114 ERO851773:ERO852114 FBK851773:FBK852114 FLG851773:FLG852114 FVC851773:FVC852114 GEY851773:GEY852114 GOU851773:GOU852114 GYQ851773:GYQ852114 HIM851773:HIM852114 HSI851773:HSI852114 ICE851773:ICE852114 IMA851773:IMA852114 IVW851773:IVW852114 JFS851773:JFS852114 JPO851773:JPO852114 JZK851773:JZK852114 KJG851773:KJG852114 KTC851773:KTC852114 LCY851773:LCY852114 LMU851773:LMU852114 LWQ851773:LWQ852114 MGM851773:MGM852114 MQI851773:MQI852114 NAE851773:NAE852114 NKA851773:NKA852114 NTW851773:NTW852114 ODS851773:ODS852114 ONO851773:ONO852114 OXK851773:OXK852114 PHG851773:PHG852114 PRC851773:PRC852114 QAY851773:QAY852114 QKU851773:QKU852114 QUQ851773:QUQ852114 REM851773:REM852114 ROI851773:ROI852114 RYE851773:RYE852114 SIA851773:SIA852114 SRW851773:SRW852114 TBS851773:TBS852114 TLO851773:TLO852114 TVK851773:TVK852114 UFG851773:UFG852114 UPC851773:UPC852114 UYY851773:UYY852114 VIU851773:VIU852114 VSQ851773:VSQ852114 WCM851773:WCM852114 WMI851773:WMI852114 WWE851773:WWE852114 R917309:R917650 JS917309:JS917650 TO917309:TO917650 ADK917309:ADK917650 ANG917309:ANG917650 AXC917309:AXC917650 BGY917309:BGY917650 BQU917309:BQU917650 CAQ917309:CAQ917650 CKM917309:CKM917650 CUI917309:CUI917650 DEE917309:DEE917650 DOA917309:DOA917650 DXW917309:DXW917650 EHS917309:EHS917650 ERO917309:ERO917650 FBK917309:FBK917650 FLG917309:FLG917650 FVC917309:FVC917650 GEY917309:GEY917650 GOU917309:GOU917650 GYQ917309:GYQ917650 HIM917309:HIM917650 HSI917309:HSI917650 ICE917309:ICE917650 IMA917309:IMA917650 IVW917309:IVW917650 JFS917309:JFS917650 JPO917309:JPO917650 JZK917309:JZK917650 KJG917309:KJG917650 KTC917309:KTC917650 LCY917309:LCY917650 LMU917309:LMU917650 LWQ917309:LWQ917650 MGM917309:MGM917650 MQI917309:MQI917650 NAE917309:NAE917650 NKA917309:NKA917650 NTW917309:NTW917650 ODS917309:ODS917650 ONO917309:ONO917650 OXK917309:OXK917650 PHG917309:PHG917650 PRC917309:PRC917650 QAY917309:QAY917650 QKU917309:QKU917650 QUQ917309:QUQ917650 REM917309:REM917650 ROI917309:ROI917650 RYE917309:RYE917650 SIA917309:SIA917650 SRW917309:SRW917650 TBS917309:TBS917650 TLO917309:TLO917650 TVK917309:TVK917650 UFG917309:UFG917650 UPC917309:UPC917650 UYY917309:UYY917650 VIU917309:VIU917650 VSQ917309:VSQ917650 WCM917309:WCM917650 WMI917309:WMI917650 WWE917309:WWE917650 R982845:R983186 JS982845:JS983186 TO982845:TO983186 ADK982845:ADK983186 ANG982845:ANG983186 AXC982845:AXC983186 BGY982845:BGY983186 BQU982845:BQU983186 CAQ982845:CAQ983186 CKM982845:CKM983186 CUI982845:CUI983186 DEE982845:DEE983186 DOA982845:DOA983186 DXW982845:DXW983186 EHS982845:EHS983186 ERO982845:ERO983186 FBK982845:FBK983186 FLG982845:FLG983186 FVC982845:FVC983186 GEY982845:GEY983186 GOU982845:GOU983186 GYQ982845:GYQ983186 HIM982845:HIM983186 HSI982845:HSI983186 ICE982845:ICE983186 IMA982845:IMA983186 IVW982845:IVW983186 JFS982845:JFS983186 JPO982845:JPO983186 JZK982845:JZK983186 KJG982845:KJG983186 KTC982845:KTC983186 LCY982845:LCY983186 LMU982845:LMU983186 LWQ982845:LWQ983186 MGM982845:MGM983186 MQI982845:MQI983186 NAE982845:NAE983186 NKA982845:NKA983186 NTW982845:NTW983186 ODS982845:ODS983186 ONO982845:ONO983186 OXK982845:OXK983186 PHG982845:PHG983186 PRC982845:PRC983186 QAY982845:QAY983186 QKU982845:QKU983186 QUQ982845:QUQ983186 REM982845:REM983186 ROI982845:ROI983186 RYE982845:RYE983186 SIA982845:SIA983186 SRW982845:SRW983186 TBS982845:TBS983186 TLO982845:TLO983186 TVK982845:TVK983186 UFG982845:UFG983186 UPC982845:UPC983186 UYY982845:UYY983186 VIU982845:VIU983186 VSQ982845:VSQ983186 WCM982845:WCM983186 WMI7:WMI149 WCM7:WCM149 VSQ7:VSQ149 VIU7:VIU149 UYY7:UYY149 UPC7:UPC149 UFG7:UFG149 TVK7:TVK149 TLO7:TLO149 TBS7:TBS149 SRW7:SRW149 SIA7:SIA149 RYE7:RYE149 ROI7:ROI149 REM7:REM149 QUQ7:QUQ149 QKU7:QKU149 QAY7:QAY149 PRC7:PRC149 PHG7:PHG149 OXK7:OXK149 ONO7:ONO149 ODS7:ODS149 NTW7:NTW149 NKA7:NKA149 NAE7:NAE149 MQI7:MQI149 MGM7:MGM149 LWQ7:LWQ149 LMU7:LMU149 LCY7:LCY149 KTC7:KTC149 KJG7:KJG149 JZK7:JZK149 JPO7:JPO149 JFS7:JFS149 IVW7:IVW149 IMA7:IMA149 ICE7:ICE149 HSI7:HSI149 HIM7:HIM149 GYQ7:GYQ149 GOU7:GOU149 GEY7:GEY149 FVC7:FVC149 FLG7:FLG149 FBK7:FBK149 ERO7:ERO149 EHS7:EHS149 DXW7:DXW149 DOA7:DOA149 DEE7:DEE149 CUI7:CUI149 CKM7:CKM149 CAQ7:CAQ149 BQU7:BQU149 BGY7:BGY149 AXC7:AXC149 ANG7:ANG149 ADK7:ADK149 TO7:TO149 JS7:JS149 WWE7:WWE149" xr:uid="{00000000-0002-0000-0300-000001000000}">
      <formula1>20000</formula1>
    </dataValidation>
    <dataValidation type="whole" allowBlank="1" showInputMessage="1" showErrorMessage="1" prompt="Inserire solo i giorni di assenza fatturati/da fatturare" sqref="WWB982845:WWB983186 K196413:M196754 JP65341:JP65682 TL65341:TL65682 ADH65341:ADH65682 AND65341:AND65682 AWZ65341:AWZ65682 BGV65341:BGV65682 BQR65341:BQR65682 CAN65341:CAN65682 CKJ65341:CKJ65682 CUF65341:CUF65682 DEB65341:DEB65682 DNX65341:DNX65682 DXT65341:DXT65682 EHP65341:EHP65682 ERL65341:ERL65682 FBH65341:FBH65682 FLD65341:FLD65682 FUZ65341:FUZ65682 GEV65341:GEV65682 GOR65341:GOR65682 GYN65341:GYN65682 HIJ65341:HIJ65682 HSF65341:HSF65682 ICB65341:ICB65682 ILX65341:ILX65682 IVT65341:IVT65682 JFP65341:JFP65682 JPL65341:JPL65682 JZH65341:JZH65682 KJD65341:KJD65682 KSZ65341:KSZ65682 LCV65341:LCV65682 LMR65341:LMR65682 LWN65341:LWN65682 MGJ65341:MGJ65682 MQF65341:MQF65682 NAB65341:NAB65682 NJX65341:NJX65682 NTT65341:NTT65682 ODP65341:ODP65682 ONL65341:ONL65682 OXH65341:OXH65682 PHD65341:PHD65682 PQZ65341:PQZ65682 QAV65341:QAV65682 QKR65341:QKR65682 QUN65341:QUN65682 REJ65341:REJ65682 ROF65341:ROF65682 RYB65341:RYB65682 SHX65341:SHX65682 SRT65341:SRT65682 TBP65341:TBP65682 TLL65341:TLL65682 TVH65341:TVH65682 UFD65341:UFD65682 UOZ65341:UOZ65682 UYV65341:UYV65682 VIR65341:VIR65682 VSN65341:VSN65682 WCJ65341:WCJ65682 WMF65341:WMF65682 WWB65341:WWB65682 K261949:M262290 JP130877:JP131218 TL130877:TL131218 ADH130877:ADH131218 AND130877:AND131218 AWZ130877:AWZ131218 BGV130877:BGV131218 BQR130877:BQR131218 CAN130877:CAN131218 CKJ130877:CKJ131218 CUF130877:CUF131218 DEB130877:DEB131218 DNX130877:DNX131218 DXT130877:DXT131218 EHP130877:EHP131218 ERL130877:ERL131218 FBH130877:FBH131218 FLD130877:FLD131218 FUZ130877:FUZ131218 GEV130877:GEV131218 GOR130877:GOR131218 GYN130877:GYN131218 HIJ130877:HIJ131218 HSF130877:HSF131218 ICB130877:ICB131218 ILX130877:ILX131218 IVT130877:IVT131218 JFP130877:JFP131218 JPL130877:JPL131218 JZH130877:JZH131218 KJD130877:KJD131218 KSZ130877:KSZ131218 LCV130877:LCV131218 LMR130877:LMR131218 LWN130877:LWN131218 MGJ130877:MGJ131218 MQF130877:MQF131218 NAB130877:NAB131218 NJX130877:NJX131218 NTT130877:NTT131218 ODP130877:ODP131218 ONL130877:ONL131218 OXH130877:OXH131218 PHD130877:PHD131218 PQZ130877:PQZ131218 QAV130877:QAV131218 QKR130877:QKR131218 QUN130877:QUN131218 REJ130877:REJ131218 ROF130877:ROF131218 RYB130877:RYB131218 SHX130877:SHX131218 SRT130877:SRT131218 TBP130877:TBP131218 TLL130877:TLL131218 TVH130877:TVH131218 UFD130877:UFD131218 UOZ130877:UOZ131218 UYV130877:UYV131218 VIR130877:VIR131218 VSN130877:VSN131218 WCJ130877:WCJ131218 WMF130877:WMF131218 WWB130877:WWB131218 K327485:M327826 JP196413:JP196754 TL196413:TL196754 ADH196413:ADH196754 AND196413:AND196754 AWZ196413:AWZ196754 BGV196413:BGV196754 BQR196413:BQR196754 CAN196413:CAN196754 CKJ196413:CKJ196754 CUF196413:CUF196754 DEB196413:DEB196754 DNX196413:DNX196754 DXT196413:DXT196754 EHP196413:EHP196754 ERL196413:ERL196754 FBH196413:FBH196754 FLD196413:FLD196754 FUZ196413:FUZ196754 GEV196413:GEV196754 GOR196413:GOR196754 GYN196413:GYN196754 HIJ196413:HIJ196754 HSF196413:HSF196754 ICB196413:ICB196754 ILX196413:ILX196754 IVT196413:IVT196754 JFP196413:JFP196754 JPL196413:JPL196754 JZH196413:JZH196754 KJD196413:KJD196754 KSZ196413:KSZ196754 LCV196413:LCV196754 LMR196413:LMR196754 LWN196413:LWN196754 MGJ196413:MGJ196754 MQF196413:MQF196754 NAB196413:NAB196754 NJX196413:NJX196754 NTT196413:NTT196754 ODP196413:ODP196754 ONL196413:ONL196754 OXH196413:OXH196754 PHD196413:PHD196754 PQZ196413:PQZ196754 QAV196413:QAV196754 QKR196413:QKR196754 QUN196413:QUN196754 REJ196413:REJ196754 ROF196413:ROF196754 RYB196413:RYB196754 SHX196413:SHX196754 SRT196413:SRT196754 TBP196413:TBP196754 TLL196413:TLL196754 TVH196413:TVH196754 UFD196413:UFD196754 UOZ196413:UOZ196754 UYV196413:UYV196754 VIR196413:VIR196754 VSN196413:VSN196754 WCJ196413:WCJ196754 WMF196413:WMF196754 WWB196413:WWB196754 K393021:M393362 JP261949:JP262290 TL261949:TL262290 ADH261949:ADH262290 AND261949:AND262290 AWZ261949:AWZ262290 BGV261949:BGV262290 BQR261949:BQR262290 CAN261949:CAN262290 CKJ261949:CKJ262290 CUF261949:CUF262290 DEB261949:DEB262290 DNX261949:DNX262290 DXT261949:DXT262290 EHP261949:EHP262290 ERL261949:ERL262290 FBH261949:FBH262290 FLD261949:FLD262290 FUZ261949:FUZ262290 GEV261949:GEV262290 GOR261949:GOR262290 GYN261949:GYN262290 HIJ261949:HIJ262290 HSF261949:HSF262290 ICB261949:ICB262290 ILX261949:ILX262290 IVT261949:IVT262290 JFP261949:JFP262290 JPL261949:JPL262290 JZH261949:JZH262290 KJD261949:KJD262290 KSZ261949:KSZ262290 LCV261949:LCV262290 LMR261949:LMR262290 LWN261949:LWN262290 MGJ261949:MGJ262290 MQF261949:MQF262290 NAB261949:NAB262290 NJX261949:NJX262290 NTT261949:NTT262290 ODP261949:ODP262290 ONL261949:ONL262290 OXH261949:OXH262290 PHD261949:PHD262290 PQZ261949:PQZ262290 QAV261949:QAV262290 QKR261949:QKR262290 QUN261949:QUN262290 REJ261949:REJ262290 ROF261949:ROF262290 RYB261949:RYB262290 SHX261949:SHX262290 SRT261949:SRT262290 TBP261949:TBP262290 TLL261949:TLL262290 TVH261949:TVH262290 UFD261949:UFD262290 UOZ261949:UOZ262290 UYV261949:UYV262290 VIR261949:VIR262290 VSN261949:VSN262290 WCJ261949:WCJ262290 WMF261949:WMF262290 WWB261949:WWB262290 K458557:M458898 JP327485:JP327826 TL327485:TL327826 ADH327485:ADH327826 AND327485:AND327826 AWZ327485:AWZ327826 BGV327485:BGV327826 BQR327485:BQR327826 CAN327485:CAN327826 CKJ327485:CKJ327826 CUF327485:CUF327826 DEB327485:DEB327826 DNX327485:DNX327826 DXT327485:DXT327826 EHP327485:EHP327826 ERL327485:ERL327826 FBH327485:FBH327826 FLD327485:FLD327826 FUZ327485:FUZ327826 GEV327485:GEV327826 GOR327485:GOR327826 GYN327485:GYN327826 HIJ327485:HIJ327826 HSF327485:HSF327826 ICB327485:ICB327826 ILX327485:ILX327826 IVT327485:IVT327826 JFP327485:JFP327826 JPL327485:JPL327826 JZH327485:JZH327826 KJD327485:KJD327826 KSZ327485:KSZ327826 LCV327485:LCV327826 LMR327485:LMR327826 LWN327485:LWN327826 MGJ327485:MGJ327826 MQF327485:MQF327826 NAB327485:NAB327826 NJX327485:NJX327826 NTT327485:NTT327826 ODP327485:ODP327826 ONL327485:ONL327826 OXH327485:OXH327826 PHD327485:PHD327826 PQZ327485:PQZ327826 QAV327485:QAV327826 QKR327485:QKR327826 QUN327485:QUN327826 REJ327485:REJ327826 ROF327485:ROF327826 RYB327485:RYB327826 SHX327485:SHX327826 SRT327485:SRT327826 TBP327485:TBP327826 TLL327485:TLL327826 TVH327485:TVH327826 UFD327485:UFD327826 UOZ327485:UOZ327826 UYV327485:UYV327826 VIR327485:VIR327826 VSN327485:VSN327826 WCJ327485:WCJ327826 WMF327485:WMF327826 WWB327485:WWB327826 K524093:M524434 JP393021:JP393362 TL393021:TL393362 ADH393021:ADH393362 AND393021:AND393362 AWZ393021:AWZ393362 BGV393021:BGV393362 BQR393021:BQR393362 CAN393021:CAN393362 CKJ393021:CKJ393362 CUF393021:CUF393362 DEB393021:DEB393362 DNX393021:DNX393362 DXT393021:DXT393362 EHP393021:EHP393362 ERL393021:ERL393362 FBH393021:FBH393362 FLD393021:FLD393362 FUZ393021:FUZ393362 GEV393021:GEV393362 GOR393021:GOR393362 GYN393021:GYN393362 HIJ393021:HIJ393362 HSF393021:HSF393362 ICB393021:ICB393362 ILX393021:ILX393362 IVT393021:IVT393362 JFP393021:JFP393362 JPL393021:JPL393362 JZH393021:JZH393362 KJD393021:KJD393362 KSZ393021:KSZ393362 LCV393021:LCV393362 LMR393021:LMR393362 LWN393021:LWN393362 MGJ393021:MGJ393362 MQF393021:MQF393362 NAB393021:NAB393362 NJX393021:NJX393362 NTT393021:NTT393362 ODP393021:ODP393362 ONL393021:ONL393362 OXH393021:OXH393362 PHD393021:PHD393362 PQZ393021:PQZ393362 QAV393021:QAV393362 QKR393021:QKR393362 QUN393021:QUN393362 REJ393021:REJ393362 ROF393021:ROF393362 RYB393021:RYB393362 SHX393021:SHX393362 SRT393021:SRT393362 TBP393021:TBP393362 TLL393021:TLL393362 TVH393021:TVH393362 UFD393021:UFD393362 UOZ393021:UOZ393362 UYV393021:UYV393362 VIR393021:VIR393362 VSN393021:VSN393362 WCJ393021:WCJ393362 WMF393021:WMF393362 WWB393021:WWB393362 K589629:M589970 JP458557:JP458898 TL458557:TL458898 ADH458557:ADH458898 AND458557:AND458898 AWZ458557:AWZ458898 BGV458557:BGV458898 BQR458557:BQR458898 CAN458557:CAN458898 CKJ458557:CKJ458898 CUF458557:CUF458898 DEB458557:DEB458898 DNX458557:DNX458898 DXT458557:DXT458898 EHP458557:EHP458898 ERL458557:ERL458898 FBH458557:FBH458898 FLD458557:FLD458898 FUZ458557:FUZ458898 GEV458557:GEV458898 GOR458557:GOR458898 GYN458557:GYN458898 HIJ458557:HIJ458898 HSF458557:HSF458898 ICB458557:ICB458898 ILX458557:ILX458898 IVT458557:IVT458898 JFP458557:JFP458898 JPL458557:JPL458898 JZH458557:JZH458898 KJD458557:KJD458898 KSZ458557:KSZ458898 LCV458557:LCV458898 LMR458557:LMR458898 LWN458557:LWN458898 MGJ458557:MGJ458898 MQF458557:MQF458898 NAB458557:NAB458898 NJX458557:NJX458898 NTT458557:NTT458898 ODP458557:ODP458898 ONL458557:ONL458898 OXH458557:OXH458898 PHD458557:PHD458898 PQZ458557:PQZ458898 QAV458557:QAV458898 QKR458557:QKR458898 QUN458557:QUN458898 REJ458557:REJ458898 ROF458557:ROF458898 RYB458557:RYB458898 SHX458557:SHX458898 SRT458557:SRT458898 TBP458557:TBP458898 TLL458557:TLL458898 TVH458557:TVH458898 UFD458557:UFD458898 UOZ458557:UOZ458898 UYV458557:UYV458898 VIR458557:VIR458898 VSN458557:VSN458898 WCJ458557:WCJ458898 WMF458557:WMF458898 WWB458557:WWB458898 K655165:M655506 JP524093:JP524434 TL524093:TL524434 ADH524093:ADH524434 AND524093:AND524434 AWZ524093:AWZ524434 BGV524093:BGV524434 BQR524093:BQR524434 CAN524093:CAN524434 CKJ524093:CKJ524434 CUF524093:CUF524434 DEB524093:DEB524434 DNX524093:DNX524434 DXT524093:DXT524434 EHP524093:EHP524434 ERL524093:ERL524434 FBH524093:FBH524434 FLD524093:FLD524434 FUZ524093:FUZ524434 GEV524093:GEV524434 GOR524093:GOR524434 GYN524093:GYN524434 HIJ524093:HIJ524434 HSF524093:HSF524434 ICB524093:ICB524434 ILX524093:ILX524434 IVT524093:IVT524434 JFP524093:JFP524434 JPL524093:JPL524434 JZH524093:JZH524434 KJD524093:KJD524434 KSZ524093:KSZ524434 LCV524093:LCV524434 LMR524093:LMR524434 LWN524093:LWN524434 MGJ524093:MGJ524434 MQF524093:MQF524434 NAB524093:NAB524434 NJX524093:NJX524434 NTT524093:NTT524434 ODP524093:ODP524434 ONL524093:ONL524434 OXH524093:OXH524434 PHD524093:PHD524434 PQZ524093:PQZ524434 QAV524093:QAV524434 QKR524093:QKR524434 QUN524093:QUN524434 REJ524093:REJ524434 ROF524093:ROF524434 RYB524093:RYB524434 SHX524093:SHX524434 SRT524093:SRT524434 TBP524093:TBP524434 TLL524093:TLL524434 TVH524093:TVH524434 UFD524093:UFD524434 UOZ524093:UOZ524434 UYV524093:UYV524434 VIR524093:VIR524434 VSN524093:VSN524434 WCJ524093:WCJ524434 WMF524093:WMF524434 WWB524093:WWB524434 K720701:M721042 JP589629:JP589970 TL589629:TL589970 ADH589629:ADH589970 AND589629:AND589970 AWZ589629:AWZ589970 BGV589629:BGV589970 BQR589629:BQR589970 CAN589629:CAN589970 CKJ589629:CKJ589970 CUF589629:CUF589970 DEB589629:DEB589970 DNX589629:DNX589970 DXT589629:DXT589970 EHP589629:EHP589970 ERL589629:ERL589970 FBH589629:FBH589970 FLD589629:FLD589970 FUZ589629:FUZ589970 GEV589629:GEV589970 GOR589629:GOR589970 GYN589629:GYN589970 HIJ589629:HIJ589970 HSF589629:HSF589970 ICB589629:ICB589970 ILX589629:ILX589970 IVT589629:IVT589970 JFP589629:JFP589970 JPL589629:JPL589970 JZH589629:JZH589970 KJD589629:KJD589970 KSZ589629:KSZ589970 LCV589629:LCV589970 LMR589629:LMR589970 LWN589629:LWN589970 MGJ589629:MGJ589970 MQF589629:MQF589970 NAB589629:NAB589970 NJX589629:NJX589970 NTT589629:NTT589970 ODP589629:ODP589970 ONL589629:ONL589970 OXH589629:OXH589970 PHD589629:PHD589970 PQZ589629:PQZ589970 QAV589629:QAV589970 QKR589629:QKR589970 QUN589629:QUN589970 REJ589629:REJ589970 ROF589629:ROF589970 RYB589629:RYB589970 SHX589629:SHX589970 SRT589629:SRT589970 TBP589629:TBP589970 TLL589629:TLL589970 TVH589629:TVH589970 UFD589629:UFD589970 UOZ589629:UOZ589970 UYV589629:UYV589970 VIR589629:VIR589970 VSN589629:VSN589970 WCJ589629:WCJ589970 WMF589629:WMF589970 WWB589629:WWB589970 K786237:M786578 JP655165:JP655506 TL655165:TL655506 ADH655165:ADH655506 AND655165:AND655506 AWZ655165:AWZ655506 BGV655165:BGV655506 BQR655165:BQR655506 CAN655165:CAN655506 CKJ655165:CKJ655506 CUF655165:CUF655506 DEB655165:DEB655506 DNX655165:DNX655506 DXT655165:DXT655506 EHP655165:EHP655506 ERL655165:ERL655506 FBH655165:FBH655506 FLD655165:FLD655506 FUZ655165:FUZ655506 GEV655165:GEV655506 GOR655165:GOR655506 GYN655165:GYN655506 HIJ655165:HIJ655506 HSF655165:HSF655506 ICB655165:ICB655506 ILX655165:ILX655506 IVT655165:IVT655506 JFP655165:JFP655506 JPL655165:JPL655506 JZH655165:JZH655506 KJD655165:KJD655506 KSZ655165:KSZ655506 LCV655165:LCV655506 LMR655165:LMR655506 LWN655165:LWN655506 MGJ655165:MGJ655506 MQF655165:MQF655506 NAB655165:NAB655506 NJX655165:NJX655506 NTT655165:NTT655506 ODP655165:ODP655506 ONL655165:ONL655506 OXH655165:OXH655506 PHD655165:PHD655506 PQZ655165:PQZ655506 QAV655165:QAV655506 QKR655165:QKR655506 QUN655165:QUN655506 REJ655165:REJ655506 ROF655165:ROF655506 RYB655165:RYB655506 SHX655165:SHX655506 SRT655165:SRT655506 TBP655165:TBP655506 TLL655165:TLL655506 TVH655165:TVH655506 UFD655165:UFD655506 UOZ655165:UOZ655506 UYV655165:UYV655506 VIR655165:VIR655506 VSN655165:VSN655506 WCJ655165:WCJ655506 WMF655165:WMF655506 WWB655165:WWB655506 K851773:M852114 JP720701:JP721042 TL720701:TL721042 ADH720701:ADH721042 AND720701:AND721042 AWZ720701:AWZ721042 BGV720701:BGV721042 BQR720701:BQR721042 CAN720701:CAN721042 CKJ720701:CKJ721042 CUF720701:CUF721042 DEB720701:DEB721042 DNX720701:DNX721042 DXT720701:DXT721042 EHP720701:EHP721042 ERL720701:ERL721042 FBH720701:FBH721042 FLD720701:FLD721042 FUZ720701:FUZ721042 GEV720701:GEV721042 GOR720701:GOR721042 GYN720701:GYN721042 HIJ720701:HIJ721042 HSF720701:HSF721042 ICB720701:ICB721042 ILX720701:ILX721042 IVT720701:IVT721042 JFP720701:JFP721042 JPL720701:JPL721042 JZH720701:JZH721042 KJD720701:KJD721042 KSZ720701:KSZ721042 LCV720701:LCV721042 LMR720701:LMR721042 LWN720701:LWN721042 MGJ720701:MGJ721042 MQF720701:MQF721042 NAB720701:NAB721042 NJX720701:NJX721042 NTT720701:NTT721042 ODP720701:ODP721042 ONL720701:ONL721042 OXH720701:OXH721042 PHD720701:PHD721042 PQZ720701:PQZ721042 QAV720701:QAV721042 QKR720701:QKR721042 QUN720701:QUN721042 REJ720701:REJ721042 ROF720701:ROF721042 RYB720701:RYB721042 SHX720701:SHX721042 SRT720701:SRT721042 TBP720701:TBP721042 TLL720701:TLL721042 TVH720701:TVH721042 UFD720701:UFD721042 UOZ720701:UOZ721042 UYV720701:UYV721042 VIR720701:VIR721042 VSN720701:VSN721042 WCJ720701:WCJ721042 WMF720701:WMF721042 WWB720701:WWB721042 K917309:M917650 JP786237:JP786578 TL786237:TL786578 ADH786237:ADH786578 AND786237:AND786578 AWZ786237:AWZ786578 BGV786237:BGV786578 BQR786237:BQR786578 CAN786237:CAN786578 CKJ786237:CKJ786578 CUF786237:CUF786578 DEB786237:DEB786578 DNX786237:DNX786578 DXT786237:DXT786578 EHP786237:EHP786578 ERL786237:ERL786578 FBH786237:FBH786578 FLD786237:FLD786578 FUZ786237:FUZ786578 GEV786237:GEV786578 GOR786237:GOR786578 GYN786237:GYN786578 HIJ786237:HIJ786578 HSF786237:HSF786578 ICB786237:ICB786578 ILX786237:ILX786578 IVT786237:IVT786578 JFP786237:JFP786578 JPL786237:JPL786578 JZH786237:JZH786578 KJD786237:KJD786578 KSZ786237:KSZ786578 LCV786237:LCV786578 LMR786237:LMR786578 LWN786237:LWN786578 MGJ786237:MGJ786578 MQF786237:MQF786578 NAB786237:NAB786578 NJX786237:NJX786578 NTT786237:NTT786578 ODP786237:ODP786578 ONL786237:ONL786578 OXH786237:OXH786578 PHD786237:PHD786578 PQZ786237:PQZ786578 QAV786237:QAV786578 QKR786237:QKR786578 QUN786237:QUN786578 REJ786237:REJ786578 ROF786237:ROF786578 RYB786237:RYB786578 SHX786237:SHX786578 SRT786237:SRT786578 TBP786237:TBP786578 TLL786237:TLL786578 TVH786237:TVH786578 UFD786237:UFD786578 UOZ786237:UOZ786578 UYV786237:UYV786578 VIR786237:VIR786578 VSN786237:VSN786578 WCJ786237:WCJ786578 WMF786237:WMF786578 WWB786237:WWB786578 K982845:M983186 JP851773:JP852114 TL851773:TL852114 ADH851773:ADH852114 AND851773:AND852114 AWZ851773:AWZ852114 BGV851773:BGV852114 BQR851773:BQR852114 CAN851773:CAN852114 CKJ851773:CKJ852114 CUF851773:CUF852114 DEB851773:DEB852114 DNX851773:DNX852114 DXT851773:DXT852114 EHP851773:EHP852114 ERL851773:ERL852114 FBH851773:FBH852114 FLD851773:FLD852114 FUZ851773:FUZ852114 GEV851773:GEV852114 GOR851773:GOR852114 GYN851773:GYN852114 HIJ851773:HIJ852114 HSF851773:HSF852114 ICB851773:ICB852114 ILX851773:ILX852114 IVT851773:IVT852114 JFP851773:JFP852114 JPL851773:JPL852114 JZH851773:JZH852114 KJD851773:KJD852114 KSZ851773:KSZ852114 LCV851773:LCV852114 LMR851773:LMR852114 LWN851773:LWN852114 MGJ851773:MGJ852114 MQF851773:MQF852114 NAB851773:NAB852114 NJX851773:NJX852114 NTT851773:NTT852114 ODP851773:ODP852114 ONL851773:ONL852114 OXH851773:OXH852114 PHD851773:PHD852114 PQZ851773:PQZ852114 QAV851773:QAV852114 QKR851773:QKR852114 QUN851773:QUN852114 REJ851773:REJ852114 ROF851773:ROF852114 RYB851773:RYB852114 SHX851773:SHX852114 SRT851773:SRT852114 TBP851773:TBP852114 TLL851773:TLL852114 TVH851773:TVH852114 UFD851773:UFD852114 UOZ851773:UOZ852114 UYV851773:UYV852114 VIR851773:VIR852114 VSN851773:VSN852114 WCJ851773:WCJ852114 WMF851773:WMF852114 WWB851773:WWB852114 K65341:M65682 JP917309:JP917650 TL917309:TL917650 ADH917309:ADH917650 AND917309:AND917650 AWZ917309:AWZ917650 BGV917309:BGV917650 BQR917309:BQR917650 CAN917309:CAN917650 CKJ917309:CKJ917650 CUF917309:CUF917650 DEB917309:DEB917650 DNX917309:DNX917650 DXT917309:DXT917650 EHP917309:EHP917650 ERL917309:ERL917650 FBH917309:FBH917650 FLD917309:FLD917650 FUZ917309:FUZ917650 GEV917309:GEV917650 GOR917309:GOR917650 GYN917309:GYN917650 HIJ917309:HIJ917650 HSF917309:HSF917650 ICB917309:ICB917650 ILX917309:ILX917650 IVT917309:IVT917650 JFP917309:JFP917650 JPL917309:JPL917650 JZH917309:JZH917650 KJD917309:KJD917650 KSZ917309:KSZ917650 LCV917309:LCV917650 LMR917309:LMR917650 LWN917309:LWN917650 MGJ917309:MGJ917650 MQF917309:MQF917650 NAB917309:NAB917650 NJX917309:NJX917650 NTT917309:NTT917650 ODP917309:ODP917650 ONL917309:ONL917650 OXH917309:OXH917650 PHD917309:PHD917650 PQZ917309:PQZ917650 QAV917309:QAV917650 QKR917309:QKR917650 QUN917309:QUN917650 REJ917309:REJ917650 ROF917309:ROF917650 RYB917309:RYB917650 SHX917309:SHX917650 SRT917309:SRT917650 TBP917309:TBP917650 TLL917309:TLL917650 TVH917309:TVH917650 UFD917309:UFD917650 UOZ917309:UOZ917650 UYV917309:UYV917650 VIR917309:VIR917650 VSN917309:VSN917650 WCJ917309:WCJ917650 WMF917309:WMF917650 WWB917309:WWB917650 K7:M149 JP982845:JP983186 TL982845:TL983186 ADH982845:ADH983186 AND982845:AND983186 AWZ982845:AWZ983186 BGV982845:BGV983186 BQR982845:BQR983186 CAN982845:CAN983186 CKJ982845:CKJ983186 CUF982845:CUF983186 DEB982845:DEB983186 DNX982845:DNX983186 DXT982845:DXT983186 EHP982845:EHP983186 ERL982845:ERL983186 FBH982845:FBH983186 FLD982845:FLD983186 FUZ982845:FUZ983186 GEV982845:GEV983186 GOR982845:GOR983186 GYN982845:GYN983186 HIJ982845:HIJ983186 HSF982845:HSF983186 ICB982845:ICB983186 ILX982845:ILX983186 IVT982845:IVT983186 JFP982845:JFP983186 JPL982845:JPL983186 JZH982845:JZH983186 KJD982845:KJD983186 KSZ982845:KSZ983186 LCV982845:LCV983186 LMR982845:LMR983186 LWN982845:LWN983186 MGJ982845:MGJ983186 MQF982845:MQF983186 NAB982845:NAB983186 NJX982845:NJX983186 NTT982845:NTT983186 ODP982845:ODP983186 ONL982845:ONL983186 OXH982845:OXH983186 PHD982845:PHD983186 PQZ982845:PQZ983186 QAV982845:QAV983186 QKR982845:QKR983186 QUN982845:QUN983186 REJ982845:REJ983186 ROF982845:ROF983186 RYB982845:RYB983186 SHX982845:SHX983186 SRT982845:SRT983186 TBP982845:TBP983186 TLL982845:TLL983186 TVH982845:TVH983186 UFD982845:UFD983186 UOZ982845:UOZ983186 UYV982845:UYV983186 VIR982845:VIR983186 VSN982845:VSN983186 WCJ982845:WCJ983186 WMF982845:WMF983186 WWB7:WWB149 WMF7:WMF149 WCJ7:WCJ149 VSN7:VSN149 VIR7:VIR149 UYV7:UYV149 UOZ7:UOZ149 UFD7:UFD149 TVH7:TVH149 TLL7:TLL149 TBP7:TBP149 SRT7:SRT149 SHX7:SHX149 RYB7:RYB149 ROF7:ROF149 REJ7:REJ149 QUN7:QUN149 QKR7:QKR149 QAV7:QAV149 PQZ7:PQZ149 PHD7:PHD149 OXH7:OXH149 ONL7:ONL149 ODP7:ODP149 NTT7:NTT149 NJX7:NJX149 NAB7:NAB149 MQF7:MQF149 MGJ7:MGJ149 LWN7:LWN149 LMR7:LMR149 LCV7:LCV149 KSZ7:KSZ149 KJD7:KJD149 JZH7:JZH149 JPL7:JPL149 JFP7:JFP149 IVT7:IVT149 ILX7:ILX149 ICB7:ICB149 HSF7:HSF149 HIJ7:HIJ149 GYN7:GYN149 GOR7:GOR149 GEV7:GEV149 FUZ7:FUZ149 FLD7:FLD149 FBH7:FBH149 ERL7:ERL149 EHP7:EHP149 DXT7:DXT149 DNX7:DNX149 DEB7:DEB149 CUF7:CUF149 CKJ7:CKJ149 CAN7:CAN149 BQR7:BQR149 BGV7:BGV149 AWZ7:AWZ149 AND7:AND149 ADH7:ADH149 TL7:TL149 JP7:JP149 K130877:M131218" xr:uid="{00000000-0002-0000-0300-000002000000}">
      <formula1>0</formula1>
      <formula2>305</formula2>
    </dataValidation>
    <dataValidation type="whole" allowBlank="1" showInputMessage="1" showErrorMessage="1" sqref="WWA982845:WWA983186 I65341:J65682 JO65341:JO65682 TK65341:TK65682 ADG65341:ADG65682 ANC65341:ANC65682 AWY65341:AWY65682 BGU65341:BGU65682 BQQ65341:BQQ65682 CAM65341:CAM65682 CKI65341:CKI65682 CUE65341:CUE65682 DEA65341:DEA65682 DNW65341:DNW65682 DXS65341:DXS65682 EHO65341:EHO65682 ERK65341:ERK65682 FBG65341:FBG65682 FLC65341:FLC65682 FUY65341:FUY65682 GEU65341:GEU65682 GOQ65341:GOQ65682 GYM65341:GYM65682 HII65341:HII65682 HSE65341:HSE65682 ICA65341:ICA65682 ILW65341:ILW65682 IVS65341:IVS65682 JFO65341:JFO65682 JPK65341:JPK65682 JZG65341:JZG65682 KJC65341:KJC65682 KSY65341:KSY65682 LCU65341:LCU65682 LMQ65341:LMQ65682 LWM65341:LWM65682 MGI65341:MGI65682 MQE65341:MQE65682 NAA65341:NAA65682 NJW65341:NJW65682 NTS65341:NTS65682 ODO65341:ODO65682 ONK65341:ONK65682 OXG65341:OXG65682 PHC65341:PHC65682 PQY65341:PQY65682 QAU65341:QAU65682 QKQ65341:QKQ65682 QUM65341:QUM65682 REI65341:REI65682 ROE65341:ROE65682 RYA65341:RYA65682 SHW65341:SHW65682 SRS65341:SRS65682 TBO65341:TBO65682 TLK65341:TLK65682 TVG65341:TVG65682 UFC65341:UFC65682 UOY65341:UOY65682 UYU65341:UYU65682 VIQ65341:VIQ65682 VSM65341:VSM65682 WCI65341:WCI65682 WME65341:WME65682 WWA65341:WWA65682 I130877:J131218 JO130877:JO131218 TK130877:TK131218 ADG130877:ADG131218 ANC130877:ANC131218 AWY130877:AWY131218 BGU130877:BGU131218 BQQ130877:BQQ131218 CAM130877:CAM131218 CKI130877:CKI131218 CUE130877:CUE131218 DEA130877:DEA131218 DNW130877:DNW131218 DXS130877:DXS131218 EHO130877:EHO131218 ERK130877:ERK131218 FBG130877:FBG131218 FLC130877:FLC131218 FUY130877:FUY131218 GEU130877:GEU131218 GOQ130877:GOQ131218 GYM130877:GYM131218 HII130877:HII131218 HSE130877:HSE131218 ICA130877:ICA131218 ILW130877:ILW131218 IVS130877:IVS131218 JFO130877:JFO131218 JPK130877:JPK131218 JZG130877:JZG131218 KJC130877:KJC131218 KSY130877:KSY131218 LCU130877:LCU131218 LMQ130877:LMQ131218 LWM130877:LWM131218 MGI130877:MGI131218 MQE130877:MQE131218 NAA130877:NAA131218 NJW130877:NJW131218 NTS130877:NTS131218 ODO130877:ODO131218 ONK130877:ONK131218 OXG130877:OXG131218 PHC130877:PHC131218 PQY130877:PQY131218 QAU130877:QAU131218 QKQ130877:QKQ131218 QUM130877:QUM131218 REI130877:REI131218 ROE130877:ROE131218 RYA130877:RYA131218 SHW130877:SHW131218 SRS130877:SRS131218 TBO130877:TBO131218 TLK130877:TLK131218 TVG130877:TVG131218 UFC130877:UFC131218 UOY130877:UOY131218 UYU130877:UYU131218 VIQ130877:VIQ131218 VSM130877:VSM131218 WCI130877:WCI131218 WME130877:WME131218 WWA130877:WWA131218 I196413:J196754 JO196413:JO196754 TK196413:TK196754 ADG196413:ADG196754 ANC196413:ANC196754 AWY196413:AWY196754 BGU196413:BGU196754 BQQ196413:BQQ196754 CAM196413:CAM196754 CKI196413:CKI196754 CUE196413:CUE196754 DEA196413:DEA196754 DNW196413:DNW196754 DXS196413:DXS196754 EHO196413:EHO196754 ERK196413:ERK196754 FBG196413:FBG196754 FLC196413:FLC196754 FUY196413:FUY196754 GEU196413:GEU196754 GOQ196413:GOQ196754 GYM196413:GYM196754 HII196413:HII196754 HSE196413:HSE196754 ICA196413:ICA196754 ILW196413:ILW196754 IVS196413:IVS196754 JFO196413:JFO196754 JPK196413:JPK196754 JZG196413:JZG196754 KJC196413:KJC196754 KSY196413:KSY196754 LCU196413:LCU196754 LMQ196413:LMQ196754 LWM196413:LWM196754 MGI196413:MGI196754 MQE196413:MQE196754 NAA196413:NAA196754 NJW196413:NJW196754 NTS196413:NTS196754 ODO196413:ODO196754 ONK196413:ONK196754 OXG196413:OXG196754 PHC196413:PHC196754 PQY196413:PQY196754 QAU196413:QAU196754 QKQ196413:QKQ196754 QUM196413:QUM196754 REI196413:REI196754 ROE196413:ROE196754 RYA196413:RYA196754 SHW196413:SHW196754 SRS196413:SRS196754 TBO196413:TBO196754 TLK196413:TLK196754 TVG196413:TVG196754 UFC196413:UFC196754 UOY196413:UOY196754 UYU196413:UYU196754 VIQ196413:VIQ196754 VSM196413:VSM196754 WCI196413:WCI196754 WME196413:WME196754 WWA196413:WWA196754 I261949:J262290 JO261949:JO262290 TK261949:TK262290 ADG261949:ADG262290 ANC261949:ANC262290 AWY261949:AWY262290 BGU261949:BGU262290 BQQ261949:BQQ262290 CAM261949:CAM262290 CKI261949:CKI262290 CUE261949:CUE262290 DEA261949:DEA262290 DNW261949:DNW262290 DXS261949:DXS262290 EHO261949:EHO262290 ERK261949:ERK262290 FBG261949:FBG262290 FLC261949:FLC262290 FUY261949:FUY262290 GEU261949:GEU262290 GOQ261949:GOQ262290 GYM261949:GYM262290 HII261949:HII262290 HSE261949:HSE262290 ICA261949:ICA262290 ILW261949:ILW262290 IVS261949:IVS262290 JFO261949:JFO262290 JPK261949:JPK262290 JZG261949:JZG262290 KJC261949:KJC262290 KSY261949:KSY262290 LCU261949:LCU262290 LMQ261949:LMQ262290 LWM261949:LWM262290 MGI261949:MGI262290 MQE261949:MQE262290 NAA261949:NAA262290 NJW261949:NJW262290 NTS261949:NTS262290 ODO261949:ODO262290 ONK261949:ONK262290 OXG261949:OXG262290 PHC261949:PHC262290 PQY261949:PQY262290 QAU261949:QAU262290 QKQ261949:QKQ262290 QUM261949:QUM262290 REI261949:REI262290 ROE261949:ROE262290 RYA261949:RYA262290 SHW261949:SHW262290 SRS261949:SRS262290 TBO261949:TBO262290 TLK261949:TLK262290 TVG261949:TVG262290 UFC261949:UFC262290 UOY261949:UOY262290 UYU261949:UYU262290 VIQ261949:VIQ262290 VSM261949:VSM262290 WCI261949:WCI262290 WME261949:WME262290 WWA261949:WWA262290 I327485:J327826 JO327485:JO327826 TK327485:TK327826 ADG327485:ADG327826 ANC327485:ANC327826 AWY327485:AWY327826 BGU327485:BGU327826 BQQ327485:BQQ327826 CAM327485:CAM327826 CKI327485:CKI327826 CUE327485:CUE327826 DEA327485:DEA327826 DNW327485:DNW327826 DXS327485:DXS327826 EHO327485:EHO327826 ERK327485:ERK327826 FBG327485:FBG327826 FLC327485:FLC327826 FUY327485:FUY327826 GEU327485:GEU327826 GOQ327485:GOQ327826 GYM327485:GYM327826 HII327485:HII327826 HSE327485:HSE327826 ICA327485:ICA327826 ILW327485:ILW327826 IVS327485:IVS327826 JFO327485:JFO327826 JPK327485:JPK327826 JZG327485:JZG327826 KJC327485:KJC327826 KSY327485:KSY327826 LCU327485:LCU327826 LMQ327485:LMQ327826 LWM327485:LWM327826 MGI327485:MGI327826 MQE327485:MQE327826 NAA327485:NAA327826 NJW327485:NJW327826 NTS327485:NTS327826 ODO327485:ODO327826 ONK327485:ONK327826 OXG327485:OXG327826 PHC327485:PHC327826 PQY327485:PQY327826 QAU327485:QAU327826 QKQ327485:QKQ327826 QUM327485:QUM327826 REI327485:REI327826 ROE327485:ROE327826 RYA327485:RYA327826 SHW327485:SHW327826 SRS327485:SRS327826 TBO327485:TBO327826 TLK327485:TLK327826 TVG327485:TVG327826 UFC327485:UFC327826 UOY327485:UOY327826 UYU327485:UYU327826 VIQ327485:VIQ327826 VSM327485:VSM327826 WCI327485:WCI327826 WME327485:WME327826 WWA327485:WWA327826 I393021:J393362 JO393021:JO393362 TK393021:TK393362 ADG393021:ADG393362 ANC393021:ANC393362 AWY393021:AWY393362 BGU393021:BGU393362 BQQ393021:BQQ393362 CAM393021:CAM393362 CKI393021:CKI393362 CUE393021:CUE393362 DEA393021:DEA393362 DNW393021:DNW393362 DXS393021:DXS393362 EHO393021:EHO393362 ERK393021:ERK393362 FBG393021:FBG393362 FLC393021:FLC393362 FUY393021:FUY393362 GEU393021:GEU393362 GOQ393021:GOQ393362 GYM393021:GYM393362 HII393021:HII393362 HSE393021:HSE393362 ICA393021:ICA393362 ILW393021:ILW393362 IVS393021:IVS393362 JFO393021:JFO393362 JPK393021:JPK393362 JZG393021:JZG393362 KJC393021:KJC393362 KSY393021:KSY393362 LCU393021:LCU393362 LMQ393021:LMQ393362 LWM393021:LWM393362 MGI393021:MGI393362 MQE393021:MQE393362 NAA393021:NAA393362 NJW393021:NJW393362 NTS393021:NTS393362 ODO393021:ODO393362 ONK393021:ONK393362 OXG393021:OXG393362 PHC393021:PHC393362 PQY393021:PQY393362 QAU393021:QAU393362 QKQ393021:QKQ393362 QUM393021:QUM393362 REI393021:REI393362 ROE393021:ROE393362 RYA393021:RYA393362 SHW393021:SHW393362 SRS393021:SRS393362 TBO393021:TBO393362 TLK393021:TLK393362 TVG393021:TVG393362 UFC393021:UFC393362 UOY393021:UOY393362 UYU393021:UYU393362 VIQ393021:VIQ393362 VSM393021:VSM393362 WCI393021:WCI393362 WME393021:WME393362 WWA393021:WWA393362 I458557:J458898 JO458557:JO458898 TK458557:TK458898 ADG458557:ADG458898 ANC458557:ANC458898 AWY458557:AWY458898 BGU458557:BGU458898 BQQ458557:BQQ458898 CAM458557:CAM458898 CKI458557:CKI458898 CUE458557:CUE458898 DEA458557:DEA458898 DNW458557:DNW458898 DXS458557:DXS458898 EHO458557:EHO458898 ERK458557:ERK458898 FBG458557:FBG458898 FLC458557:FLC458898 FUY458557:FUY458898 GEU458557:GEU458898 GOQ458557:GOQ458898 GYM458557:GYM458898 HII458557:HII458898 HSE458557:HSE458898 ICA458557:ICA458898 ILW458557:ILW458898 IVS458557:IVS458898 JFO458557:JFO458898 JPK458557:JPK458898 JZG458557:JZG458898 KJC458557:KJC458898 KSY458557:KSY458898 LCU458557:LCU458898 LMQ458557:LMQ458898 LWM458557:LWM458898 MGI458557:MGI458898 MQE458557:MQE458898 NAA458557:NAA458898 NJW458557:NJW458898 NTS458557:NTS458898 ODO458557:ODO458898 ONK458557:ONK458898 OXG458557:OXG458898 PHC458557:PHC458898 PQY458557:PQY458898 QAU458557:QAU458898 QKQ458557:QKQ458898 QUM458557:QUM458898 REI458557:REI458898 ROE458557:ROE458898 RYA458557:RYA458898 SHW458557:SHW458898 SRS458557:SRS458898 TBO458557:TBO458898 TLK458557:TLK458898 TVG458557:TVG458898 UFC458557:UFC458898 UOY458557:UOY458898 UYU458557:UYU458898 VIQ458557:VIQ458898 VSM458557:VSM458898 WCI458557:WCI458898 WME458557:WME458898 WWA458557:WWA458898 I524093:J524434 JO524093:JO524434 TK524093:TK524434 ADG524093:ADG524434 ANC524093:ANC524434 AWY524093:AWY524434 BGU524093:BGU524434 BQQ524093:BQQ524434 CAM524093:CAM524434 CKI524093:CKI524434 CUE524093:CUE524434 DEA524093:DEA524434 DNW524093:DNW524434 DXS524093:DXS524434 EHO524093:EHO524434 ERK524093:ERK524434 FBG524093:FBG524434 FLC524093:FLC524434 FUY524093:FUY524434 GEU524093:GEU524434 GOQ524093:GOQ524434 GYM524093:GYM524434 HII524093:HII524434 HSE524093:HSE524434 ICA524093:ICA524434 ILW524093:ILW524434 IVS524093:IVS524434 JFO524093:JFO524434 JPK524093:JPK524434 JZG524093:JZG524434 KJC524093:KJC524434 KSY524093:KSY524434 LCU524093:LCU524434 LMQ524093:LMQ524434 LWM524093:LWM524434 MGI524093:MGI524434 MQE524093:MQE524434 NAA524093:NAA524434 NJW524093:NJW524434 NTS524093:NTS524434 ODO524093:ODO524434 ONK524093:ONK524434 OXG524093:OXG524434 PHC524093:PHC524434 PQY524093:PQY524434 QAU524093:QAU524434 QKQ524093:QKQ524434 QUM524093:QUM524434 REI524093:REI524434 ROE524093:ROE524434 RYA524093:RYA524434 SHW524093:SHW524434 SRS524093:SRS524434 TBO524093:TBO524434 TLK524093:TLK524434 TVG524093:TVG524434 UFC524093:UFC524434 UOY524093:UOY524434 UYU524093:UYU524434 VIQ524093:VIQ524434 VSM524093:VSM524434 WCI524093:WCI524434 WME524093:WME524434 WWA524093:WWA524434 I589629:J589970 JO589629:JO589970 TK589629:TK589970 ADG589629:ADG589970 ANC589629:ANC589970 AWY589629:AWY589970 BGU589629:BGU589970 BQQ589629:BQQ589970 CAM589629:CAM589970 CKI589629:CKI589970 CUE589629:CUE589970 DEA589629:DEA589970 DNW589629:DNW589970 DXS589629:DXS589970 EHO589629:EHO589970 ERK589629:ERK589970 FBG589629:FBG589970 FLC589629:FLC589970 FUY589629:FUY589970 GEU589629:GEU589970 GOQ589629:GOQ589970 GYM589629:GYM589970 HII589629:HII589970 HSE589629:HSE589970 ICA589629:ICA589970 ILW589629:ILW589970 IVS589629:IVS589970 JFO589629:JFO589970 JPK589629:JPK589970 JZG589629:JZG589970 KJC589629:KJC589970 KSY589629:KSY589970 LCU589629:LCU589970 LMQ589629:LMQ589970 LWM589629:LWM589970 MGI589629:MGI589970 MQE589629:MQE589970 NAA589629:NAA589970 NJW589629:NJW589970 NTS589629:NTS589970 ODO589629:ODO589970 ONK589629:ONK589970 OXG589629:OXG589970 PHC589629:PHC589970 PQY589629:PQY589970 QAU589629:QAU589970 QKQ589629:QKQ589970 QUM589629:QUM589970 REI589629:REI589970 ROE589629:ROE589970 RYA589629:RYA589970 SHW589629:SHW589970 SRS589629:SRS589970 TBO589629:TBO589970 TLK589629:TLK589970 TVG589629:TVG589970 UFC589629:UFC589970 UOY589629:UOY589970 UYU589629:UYU589970 VIQ589629:VIQ589970 VSM589629:VSM589970 WCI589629:WCI589970 WME589629:WME589970 WWA589629:WWA589970 I655165:J655506 JO655165:JO655506 TK655165:TK655506 ADG655165:ADG655506 ANC655165:ANC655506 AWY655165:AWY655506 BGU655165:BGU655506 BQQ655165:BQQ655506 CAM655165:CAM655506 CKI655165:CKI655506 CUE655165:CUE655506 DEA655165:DEA655506 DNW655165:DNW655506 DXS655165:DXS655506 EHO655165:EHO655506 ERK655165:ERK655506 FBG655165:FBG655506 FLC655165:FLC655506 FUY655165:FUY655506 GEU655165:GEU655506 GOQ655165:GOQ655506 GYM655165:GYM655506 HII655165:HII655506 HSE655165:HSE655506 ICA655165:ICA655506 ILW655165:ILW655506 IVS655165:IVS655506 JFO655165:JFO655506 JPK655165:JPK655506 JZG655165:JZG655506 KJC655165:KJC655506 KSY655165:KSY655506 LCU655165:LCU655506 LMQ655165:LMQ655506 LWM655165:LWM655506 MGI655165:MGI655506 MQE655165:MQE655506 NAA655165:NAA655506 NJW655165:NJW655506 NTS655165:NTS655506 ODO655165:ODO655506 ONK655165:ONK655506 OXG655165:OXG655506 PHC655165:PHC655506 PQY655165:PQY655506 QAU655165:QAU655506 QKQ655165:QKQ655506 QUM655165:QUM655506 REI655165:REI655506 ROE655165:ROE655506 RYA655165:RYA655506 SHW655165:SHW655506 SRS655165:SRS655506 TBO655165:TBO655506 TLK655165:TLK655506 TVG655165:TVG655506 UFC655165:UFC655506 UOY655165:UOY655506 UYU655165:UYU655506 VIQ655165:VIQ655506 VSM655165:VSM655506 WCI655165:WCI655506 WME655165:WME655506 WWA655165:WWA655506 I720701:J721042 JO720701:JO721042 TK720701:TK721042 ADG720701:ADG721042 ANC720701:ANC721042 AWY720701:AWY721042 BGU720701:BGU721042 BQQ720701:BQQ721042 CAM720701:CAM721042 CKI720701:CKI721042 CUE720701:CUE721042 DEA720701:DEA721042 DNW720701:DNW721042 DXS720701:DXS721042 EHO720701:EHO721042 ERK720701:ERK721042 FBG720701:FBG721042 FLC720701:FLC721042 FUY720701:FUY721042 GEU720701:GEU721042 GOQ720701:GOQ721042 GYM720701:GYM721042 HII720701:HII721042 HSE720701:HSE721042 ICA720701:ICA721042 ILW720701:ILW721042 IVS720701:IVS721042 JFO720701:JFO721042 JPK720701:JPK721042 JZG720701:JZG721042 KJC720701:KJC721042 KSY720701:KSY721042 LCU720701:LCU721042 LMQ720701:LMQ721042 LWM720701:LWM721042 MGI720701:MGI721042 MQE720701:MQE721042 NAA720701:NAA721042 NJW720701:NJW721042 NTS720701:NTS721042 ODO720701:ODO721042 ONK720701:ONK721042 OXG720701:OXG721042 PHC720701:PHC721042 PQY720701:PQY721042 QAU720701:QAU721042 QKQ720701:QKQ721042 QUM720701:QUM721042 REI720701:REI721042 ROE720701:ROE721042 RYA720701:RYA721042 SHW720701:SHW721042 SRS720701:SRS721042 TBO720701:TBO721042 TLK720701:TLK721042 TVG720701:TVG721042 UFC720701:UFC721042 UOY720701:UOY721042 UYU720701:UYU721042 VIQ720701:VIQ721042 VSM720701:VSM721042 WCI720701:WCI721042 WME720701:WME721042 WWA720701:WWA721042 I786237:J786578 JO786237:JO786578 TK786237:TK786578 ADG786237:ADG786578 ANC786237:ANC786578 AWY786237:AWY786578 BGU786237:BGU786578 BQQ786237:BQQ786578 CAM786237:CAM786578 CKI786237:CKI786578 CUE786237:CUE786578 DEA786237:DEA786578 DNW786237:DNW786578 DXS786237:DXS786578 EHO786237:EHO786578 ERK786237:ERK786578 FBG786237:FBG786578 FLC786237:FLC786578 FUY786237:FUY786578 GEU786237:GEU786578 GOQ786237:GOQ786578 GYM786237:GYM786578 HII786237:HII786578 HSE786237:HSE786578 ICA786237:ICA786578 ILW786237:ILW786578 IVS786237:IVS786578 JFO786237:JFO786578 JPK786237:JPK786578 JZG786237:JZG786578 KJC786237:KJC786578 KSY786237:KSY786578 LCU786237:LCU786578 LMQ786237:LMQ786578 LWM786237:LWM786578 MGI786237:MGI786578 MQE786237:MQE786578 NAA786237:NAA786578 NJW786237:NJW786578 NTS786237:NTS786578 ODO786237:ODO786578 ONK786237:ONK786578 OXG786237:OXG786578 PHC786237:PHC786578 PQY786237:PQY786578 QAU786237:QAU786578 QKQ786237:QKQ786578 QUM786237:QUM786578 REI786237:REI786578 ROE786237:ROE786578 RYA786237:RYA786578 SHW786237:SHW786578 SRS786237:SRS786578 TBO786237:TBO786578 TLK786237:TLK786578 TVG786237:TVG786578 UFC786237:UFC786578 UOY786237:UOY786578 UYU786237:UYU786578 VIQ786237:VIQ786578 VSM786237:VSM786578 WCI786237:WCI786578 WME786237:WME786578 WWA786237:WWA786578 I851773:J852114 JO851773:JO852114 TK851773:TK852114 ADG851773:ADG852114 ANC851773:ANC852114 AWY851773:AWY852114 BGU851773:BGU852114 BQQ851773:BQQ852114 CAM851773:CAM852114 CKI851773:CKI852114 CUE851773:CUE852114 DEA851773:DEA852114 DNW851773:DNW852114 DXS851773:DXS852114 EHO851773:EHO852114 ERK851773:ERK852114 FBG851773:FBG852114 FLC851773:FLC852114 FUY851773:FUY852114 GEU851773:GEU852114 GOQ851773:GOQ852114 GYM851773:GYM852114 HII851773:HII852114 HSE851773:HSE852114 ICA851773:ICA852114 ILW851773:ILW852114 IVS851773:IVS852114 JFO851773:JFO852114 JPK851773:JPK852114 JZG851773:JZG852114 KJC851773:KJC852114 KSY851773:KSY852114 LCU851773:LCU852114 LMQ851773:LMQ852114 LWM851773:LWM852114 MGI851773:MGI852114 MQE851773:MQE852114 NAA851773:NAA852114 NJW851773:NJW852114 NTS851773:NTS852114 ODO851773:ODO852114 ONK851773:ONK852114 OXG851773:OXG852114 PHC851773:PHC852114 PQY851773:PQY852114 QAU851773:QAU852114 QKQ851773:QKQ852114 QUM851773:QUM852114 REI851773:REI852114 ROE851773:ROE852114 RYA851773:RYA852114 SHW851773:SHW852114 SRS851773:SRS852114 TBO851773:TBO852114 TLK851773:TLK852114 TVG851773:TVG852114 UFC851773:UFC852114 UOY851773:UOY852114 UYU851773:UYU852114 VIQ851773:VIQ852114 VSM851773:VSM852114 WCI851773:WCI852114 WME851773:WME852114 WWA851773:WWA852114 I917309:J917650 JO917309:JO917650 TK917309:TK917650 ADG917309:ADG917650 ANC917309:ANC917650 AWY917309:AWY917650 BGU917309:BGU917650 BQQ917309:BQQ917650 CAM917309:CAM917650 CKI917309:CKI917650 CUE917309:CUE917650 DEA917309:DEA917650 DNW917309:DNW917650 DXS917309:DXS917650 EHO917309:EHO917650 ERK917309:ERK917650 FBG917309:FBG917650 FLC917309:FLC917650 FUY917309:FUY917650 GEU917309:GEU917650 GOQ917309:GOQ917650 GYM917309:GYM917650 HII917309:HII917650 HSE917309:HSE917650 ICA917309:ICA917650 ILW917309:ILW917650 IVS917309:IVS917650 JFO917309:JFO917650 JPK917309:JPK917650 JZG917309:JZG917650 KJC917309:KJC917650 KSY917309:KSY917650 LCU917309:LCU917650 LMQ917309:LMQ917650 LWM917309:LWM917650 MGI917309:MGI917650 MQE917309:MQE917650 NAA917309:NAA917650 NJW917309:NJW917650 NTS917309:NTS917650 ODO917309:ODO917650 ONK917309:ONK917650 OXG917309:OXG917650 PHC917309:PHC917650 PQY917309:PQY917650 QAU917309:QAU917650 QKQ917309:QKQ917650 QUM917309:QUM917650 REI917309:REI917650 ROE917309:ROE917650 RYA917309:RYA917650 SHW917309:SHW917650 SRS917309:SRS917650 TBO917309:TBO917650 TLK917309:TLK917650 TVG917309:TVG917650 UFC917309:UFC917650 UOY917309:UOY917650 UYU917309:UYU917650 VIQ917309:VIQ917650 VSM917309:VSM917650 WCI917309:WCI917650 WME917309:WME917650 WWA917309:WWA917650 I982845:J983186 JO982845:JO983186 TK982845:TK983186 ADG982845:ADG983186 ANC982845:ANC983186 AWY982845:AWY983186 BGU982845:BGU983186 BQQ982845:BQQ983186 CAM982845:CAM983186 CKI982845:CKI983186 CUE982845:CUE983186 DEA982845:DEA983186 DNW982845:DNW983186 DXS982845:DXS983186 EHO982845:EHO983186 ERK982845:ERK983186 FBG982845:FBG983186 FLC982845:FLC983186 FUY982845:FUY983186 GEU982845:GEU983186 GOQ982845:GOQ983186 GYM982845:GYM983186 HII982845:HII983186 HSE982845:HSE983186 ICA982845:ICA983186 ILW982845:ILW983186 IVS982845:IVS983186 JFO982845:JFO983186 JPK982845:JPK983186 JZG982845:JZG983186 KJC982845:KJC983186 KSY982845:KSY983186 LCU982845:LCU983186 LMQ982845:LMQ983186 LWM982845:LWM983186 MGI982845:MGI983186 MQE982845:MQE983186 NAA982845:NAA983186 NJW982845:NJW983186 NTS982845:NTS983186 ODO982845:ODO983186 ONK982845:ONK983186 OXG982845:OXG983186 PHC982845:PHC983186 PQY982845:PQY983186 QAU982845:QAU983186 QKQ982845:QKQ983186 QUM982845:QUM983186 REI982845:REI983186 ROE982845:ROE983186 RYA982845:RYA983186 SHW982845:SHW983186 SRS982845:SRS983186 TBO982845:TBO983186 TLK982845:TLK983186 TVG982845:TVG983186 UFC982845:UFC983186 UOY982845:UOY983186 UYU982845:UYU983186 VIQ982845:VIQ983186 VSM982845:VSM983186 WCI982845:WCI983186 WME982845:WME983186 Q982845:Q983186 Q65341:Q65682 Q130877:Q131218 Q196413:Q196754 Q261949:Q262290 Q327485:Q327826 Q393021:Q393362 Q458557:Q458898 Q524093:Q524434 Q589629:Q589970 Q655165:Q655506 Q720701:Q721042 Q786237:Q786578 Q851773:Q852114 Q917309:Q917650 JO7:JO149 WWA7:WWA149 WME7:WME149 WCI7:WCI149 VSM7:VSM149 VIQ7:VIQ149 UYU7:UYU149 UOY7:UOY149 UFC7:UFC149 TVG7:TVG149 TLK7:TLK149 TBO7:TBO149 SRS7:SRS149 SHW7:SHW149 RYA7:RYA149 ROE7:ROE149 REI7:REI149 QUM7:QUM149 QKQ7:QKQ149 QAU7:QAU149 PQY7:PQY149 PHC7:PHC149 OXG7:OXG149 ONK7:ONK149 ODO7:ODO149 NTS7:NTS149 NJW7:NJW149 NAA7:NAA149 MQE7:MQE149 MGI7:MGI149 LWM7:LWM149 LMQ7:LMQ149 LCU7:LCU149 KSY7:KSY149 KJC7:KJC149 JZG7:JZG149 JPK7:JPK149 JFO7:JFO149 IVS7:IVS149 ILW7:ILW149 ICA7:ICA149 HSE7:HSE149 HII7:HII149 GYM7:GYM149 GOQ7:GOQ149 GEU7:GEU149 FUY7:FUY149 FLC7:FLC149 FBG7:FBG149 ERK7:ERK149 EHO7:EHO149 DXS7:DXS149 DNW7:DNW149 DEA7:DEA149 CUE7:CUE149 CKI7:CKI149 CAM7:CAM149 BQQ7:BQQ149 BGU7:BGU149 AWY7:AWY149 ANC7:ANC149 ADG7:ADG149 TK7:TK149 Q7:Q149 I7:J149" xr:uid="{00000000-0002-0000-0300-000003000000}">
      <formula1>1</formula1>
      <formula2>305</formula2>
    </dataValidation>
    <dataValidation type="list" allowBlank="1" showInputMessage="1" showErrorMessage="1" sqref="REN982845:REN983186 QUR982845:QUR983186 ROJ982845:ROJ983186 JT65341:JT65682 TP65341:TP65682 ADL65341:ADL65682 ANH65341:ANH65682 AXD65341:AXD65682 BGZ65341:BGZ65682 BQV65341:BQV65682 CAR65341:CAR65682 CKN65341:CKN65682 CUJ65341:CUJ65682 DEF65341:DEF65682 DOB65341:DOB65682 DXX65341:DXX65682 EHT65341:EHT65682 ERP65341:ERP65682 FBL65341:FBL65682 FLH65341:FLH65682 FVD65341:FVD65682 GEZ65341:GEZ65682 GOV65341:GOV65682 GYR65341:GYR65682 HIN65341:HIN65682 HSJ65341:HSJ65682 ICF65341:ICF65682 IMB65341:IMB65682 IVX65341:IVX65682 JFT65341:JFT65682 JPP65341:JPP65682 JZL65341:JZL65682 KJH65341:KJH65682 KTD65341:KTD65682 LCZ65341:LCZ65682 LMV65341:LMV65682 LWR65341:LWR65682 MGN65341:MGN65682 MQJ65341:MQJ65682 NAF65341:NAF65682 NKB65341:NKB65682 NTX65341:NTX65682 ODT65341:ODT65682 ONP65341:ONP65682 OXL65341:OXL65682 PHH65341:PHH65682 PRD65341:PRD65682 QAZ65341:QAZ65682 QKV65341:QKV65682 QUR65341:QUR65682 REN65341:REN65682 ROJ65341:ROJ65682 RYF65341:RYF65682 SIB65341:SIB65682 SRX65341:SRX65682 TBT65341:TBT65682 TLP65341:TLP65682 TVL65341:TVL65682 UFH65341:UFH65682 UPD65341:UPD65682 UYZ65341:UYZ65682 VIV65341:VIV65682 VSR65341:VSR65682 WCN65341:WCN65682 WMJ65341:WMJ65682 WWF65341:WWF65682 RYF982845:RYF983186 JT130877:JT131218 TP130877:TP131218 ADL130877:ADL131218 ANH130877:ANH131218 AXD130877:AXD131218 BGZ130877:BGZ131218 BQV130877:BQV131218 CAR130877:CAR131218 CKN130877:CKN131218 CUJ130877:CUJ131218 DEF130877:DEF131218 DOB130877:DOB131218 DXX130877:DXX131218 EHT130877:EHT131218 ERP130877:ERP131218 FBL130877:FBL131218 FLH130877:FLH131218 FVD130877:FVD131218 GEZ130877:GEZ131218 GOV130877:GOV131218 GYR130877:GYR131218 HIN130877:HIN131218 HSJ130877:HSJ131218 ICF130877:ICF131218 IMB130877:IMB131218 IVX130877:IVX131218 JFT130877:JFT131218 JPP130877:JPP131218 JZL130877:JZL131218 KJH130877:KJH131218 KTD130877:KTD131218 LCZ130877:LCZ131218 LMV130877:LMV131218 LWR130877:LWR131218 MGN130877:MGN131218 MQJ130877:MQJ131218 NAF130877:NAF131218 NKB130877:NKB131218 NTX130877:NTX131218 ODT130877:ODT131218 ONP130877:ONP131218 OXL130877:OXL131218 PHH130877:PHH131218 PRD130877:PRD131218 QAZ130877:QAZ131218 QKV130877:QKV131218 QUR130877:QUR131218 REN130877:REN131218 ROJ130877:ROJ131218 RYF130877:RYF131218 SIB130877:SIB131218 SRX130877:SRX131218 TBT130877:TBT131218 TLP130877:TLP131218 TVL130877:TVL131218 UFH130877:UFH131218 UPD130877:UPD131218 UYZ130877:UYZ131218 VIV130877:VIV131218 VSR130877:VSR131218 WCN130877:WCN131218 WMJ130877:WMJ131218 WWF130877:WWF131218 SIB982845:SIB983186 JT196413:JT196754 TP196413:TP196754 ADL196413:ADL196754 ANH196413:ANH196754 AXD196413:AXD196754 BGZ196413:BGZ196754 BQV196413:BQV196754 CAR196413:CAR196754 CKN196413:CKN196754 CUJ196413:CUJ196754 DEF196413:DEF196754 DOB196413:DOB196754 DXX196413:DXX196754 EHT196413:EHT196754 ERP196413:ERP196754 FBL196413:FBL196754 FLH196413:FLH196754 FVD196413:FVD196754 GEZ196413:GEZ196754 GOV196413:GOV196754 GYR196413:GYR196754 HIN196413:HIN196754 HSJ196413:HSJ196754 ICF196413:ICF196754 IMB196413:IMB196754 IVX196413:IVX196754 JFT196413:JFT196754 JPP196413:JPP196754 JZL196413:JZL196754 KJH196413:KJH196754 KTD196413:KTD196754 LCZ196413:LCZ196754 LMV196413:LMV196754 LWR196413:LWR196754 MGN196413:MGN196754 MQJ196413:MQJ196754 NAF196413:NAF196754 NKB196413:NKB196754 NTX196413:NTX196754 ODT196413:ODT196754 ONP196413:ONP196754 OXL196413:OXL196754 PHH196413:PHH196754 PRD196413:PRD196754 QAZ196413:QAZ196754 QKV196413:QKV196754 QUR196413:QUR196754 REN196413:REN196754 ROJ196413:ROJ196754 RYF196413:RYF196754 SIB196413:SIB196754 SRX196413:SRX196754 TBT196413:TBT196754 TLP196413:TLP196754 TVL196413:TVL196754 UFH196413:UFH196754 UPD196413:UPD196754 UYZ196413:UYZ196754 VIV196413:VIV196754 VSR196413:VSR196754 WCN196413:WCN196754 WMJ196413:WMJ196754 WWF196413:WWF196754 SRX982845:SRX983186 JT261949:JT262290 TP261949:TP262290 ADL261949:ADL262290 ANH261949:ANH262290 AXD261949:AXD262290 BGZ261949:BGZ262290 BQV261949:BQV262290 CAR261949:CAR262290 CKN261949:CKN262290 CUJ261949:CUJ262290 DEF261949:DEF262290 DOB261949:DOB262290 DXX261949:DXX262290 EHT261949:EHT262290 ERP261949:ERP262290 FBL261949:FBL262290 FLH261949:FLH262290 FVD261949:FVD262290 GEZ261949:GEZ262290 GOV261949:GOV262290 GYR261949:GYR262290 HIN261949:HIN262290 HSJ261949:HSJ262290 ICF261949:ICF262290 IMB261949:IMB262290 IVX261949:IVX262290 JFT261949:JFT262290 JPP261949:JPP262290 JZL261949:JZL262290 KJH261949:KJH262290 KTD261949:KTD262290 LCZ261949:LCZ262290 LMV261949:LMV262290 LWR261949:LWR262290 MGN261949:MGN262290 MQJ261949:MQJ262290 NAF261949:NAF262290 NKB261949:NKB262290 NTX261949:NTX262290 ODT261949:ODT262290 ONP261949:ONP262290 OXL261949:OXL262290 PHH261949:PHH262290 PRD261949:PRD262290 QAZ261949:QAZ262290 QKV261949:QKV262290 QUR261949:QUR262290 REN261949:REN262290 ROJ261949:ROJ262290 RYF261949:RYF262290 SIB261949:SIB262290 SRX261949:SRX262290 TBT261949:TBT262290 TLP261949:TLP262290 TVL261949:TVL262290 UFH261949:UFH262290 UPD261949:UPD262290 UYZ261949:UYZ262290 VIV261949:VIV262290 VSR261949:VSR262290 WCN261949:WCN262290 WMJ261949:WMJ262290 WWF261949:WWF262290 TBT982845:TBT983186 JT327485:JT327826 TP327485:TP327826 ADL327485:ADL327826 ANH327485:ANH327826 AXD327485:AXD327826 BGZ327485:BGZ327826 BQV327485:BQV327826 CAR327485:CAR327826 CKN327485:CKN327826 CUJ327485:CUJ327826 DEF327485:DEF327826 DOB327485:DOB327826 DXX327485:DXX327826 EHT327485:EHT327826 ERP327485:ERP327826 FBL327485:FBL327826 FLH327485:FLH327826 FVD327485:FVD327826 GEZ327485:GEZ327826 GOV327485:GOV327826 GYR327485:GYR327826 HIN327485:HIN327826 HSJ327485:HSJ327826 ICF327485:ICF327826 IMB327485:IMB327826 IVX327485:IVX327826 JFT327485:JFT327826 JPP327485:JPP327826 JZL327485:JZL327826 KJH327485:KJH327826 KTD327485:KTD327826 LCZ327485:LCZ327826 LMV327485:LMV327826 LWR327485:LWR327826 MGN327485:MGN327826 MQJ327485:MQJ327826 NAF327485:NAF327826 NKB327485:NKB327826 NTX327485:NTX327826 ODT327485:ODT327826 ONP327485:ONP327826 OXL327485:OXL327826 PHH327485:PHH327826 PRD327485:PRD327826 QAZ327485:QAZ327826 QKV327485:QKV327826 QUR327485:QUR327826 REN327485:REN327826 ROJ327485:ROJ327826 RYF327485:RYF327826 SIB327485:SIB327826 SRX327485:SRX327826 TBT327485:TBT327826 TLP327485:TLP327826 TVL327485:TVL327826 UFH327485:UFH327826 UPD327485:UPD327826 UYZ327485:UYZ327826 VIV327485:VIV327826 VSR327485:VSR327826 WCN327485:WCN327826 WMJ327485:WMJ327826 WWF327485:WWF327826 TLP982845:TLP983186 JT393021:JT393362 TP393021:TP393362 ADL393021:ADL393362 ANH393021:ANH393362 AXD393021:AXD393362 BGZ393021:BGZ393362 BQV393021:BQV393362 CAR393021:CAR393362 CKN393021:CKN393362 CUJ393021:CUJ393362 DEF393021:DEF393362 DOB393021:DOB393362 DXX393021:DXX393362 EHT393021:EHT393362 ERP393021:ERP393362 FBL393021:FBL393362 FLH393021:FLH393362 FVD393021:FVD393362 GEZ393021:GEZ393362 GOV393021:GOV393362 GYR393021:GYR393362 HIN393021:HIN393362 HSJ393021:HSJ393362 ICF393021:ICF393362 IMB393021:IMB393362 IVX393021:IVX393362 JFT393021:JFT393362 JPP393021:JPP393362 JZL393021:JZL393362 KJH393021:KJH393362 KTD393021:KTD393362 LCZ393021:LCZ393362 LMV393021:LMV393362 LWR393021:LWR393362 MGN393021:MGN393362 MQJ393021:MQJ393362 NAF393021:NAF393362 NKB393021:NKB393362 NTX393021:NTX393362 ODT393021:ODT393362 ONP393021:ONP393362 OXL393021:OXL393362 PHH393021:PHH393362 PRD393021:PRD393362 QAZ393021:QAZ393362 QKV393021:QKV393362 QUR393021:QUR393362 REN393021:REN393362 ROJ393021:ROJ393362 RYF393021:RYF393362 SIB393021:SIB393362 SRX393021:SRX393362 TBT393021:TBT393362 TLP393021:TLP393362 TVL393021:TVL393362 UFH393021:UFH393362 UPD393021:UPD393362 UYZ393021:UYZ393362 VIV393021:VIV393362 VSR393021:VSR393362 WCN393021:WCN393362 WMJ393021:WMJ393362 WWF393021:WWF393362 TVL982845:TVL983186 JT458557:JT458898 TP458557:TP458898 ADL458557:ADL458898 ANH458557:ANH458898 AXD458557:AXD458898 BGZ458557:BGZ458898 BQV458557:BQV458898 CAR458557:CAR458898 CKN458557:CKN458898 CUJ458557:CUJ458898 DEF458557:DEF458898 DOB458557:DOB458898 DXX458557:DXX458898 EHT458557:EHT458898 ERP458557:ERP458898 FBL458557:FBL458898 FLH458557:FLH458898 FVD458557:FVD458898 GEZ458557:GEZ458898 GOV458557:GOV458898 GYR458557:GYR458898 HIN458557:HIN458898 HSJ458557:HSJ458898 ICF458557:ICF458898 IMB458557:IMB458898 IVX458557:IVX458898 JFT458557:JFT458898 JPP458557:JPP458898 JZL458557:JZL458898 KJH458557:KJH458898 KTD458557:KTD458898 LCZ458557:LCZ458898 LMV458557:LMV458898 LWR458557:LWR458898 MGN458557:MGN458898 MQJ458557:MQJ458898 NAF458557:NAF458898 NKB458557:NKB458898 NTX458557:NTX458898 ODT458557:ODT458898 ONP458557:ONP458898 OXL458557:OXL458898 PHH458557:PHH458898 PRD458557:PRD458898 QAZ458557:QAZ458898 QKV458557:QKV458898 QUR458557:QUR458898 REN458557:REN458898 ROJ458557:ROJ458898 RYF458557:RYF458898 SIB458557:SIB458898 SRX458557:SRX458898 TBT458557:TBT458898 TLP458557:TLP458898 TVL458557:TVL458898 UFH458557:UFH458898 UPD458557:UPD458898 UYZ458557:UYZ458898 VIV458557:VIV458898 VSR458557:VSR458898 WCN458557:WCN458898 WMJ458557:WMJ458898 WWF458557:WWF458898 UFH982845:UFH983186 JT524093:JT524434 TP524093:TP524434 ADL524093:ADL524434 ANH524093:ANH524434 AXD524093:AXD524434 BGZ524093:BGZ524434 BQV524093:BQV524434 CAR524093:CAR524434 CKN524093:CKN524434 CUJ524093:CUJ524434 DEF524093:DEF524434 DOB524093:DOB524434 DXX524093:DXX524434 EHT524093:EHT524434 ERP524093:ERP524434 FBL524093:FBL524434 FLH524093:FLH524434 FVD524093:FVD524434 GEZ524093:GEZ524434 GOV524093:GOV524434 GYR524093:GYR524434 HIN524093:HIN524434 HSJ524093:HSJ524434 ICF524093:ICF524434 IMB524093:IMB524434 IVX524093:IVX524434 JFT524093:JFT524434 JPP524093:JPP524434 JZL524093:JZL524434 KJH524093:KJH524434 KTD524093:KTD524434 LCZ524093:LCZ524434 LMV524093:LMV524434 LWR524093:LWR524434 MGN524093:MGN524434 MQJ524093:MQJ524434 NAF524093:NAF524434 NKB524093:NKB524434 NTX524093:NTX524434 ODT524093:ODT524434 ONP524093:ONP524434 OXL524093:OXL524434 PHH524093:PHH524434 PRD524093:PRD524434 QAZ524093:QAZ524434 QKV524093:QKV524434 QUR524093:QUR524434 REN524093:REN524434 ROJ524093:ROJ524434 RYF524093:RYF524434 SIB524093:SIB524434 SRX524093:SRX524434 TBT524093:TBT524434 TLP524093:TLP524434 TVL524093:TVL524434 UFH524093:UFH524434 UPD524093:UPD524434 UYZ524093:UYZ524434 VIV524093:VIV524434 VSR524093:VSR524434 WCN524093:WCN524434 WMJ524093:WMJ524434 WWF524093:WWF524434 UPD982845:UPD983186 JT589629:JT589970 TP589629:TP589970 ADL589629:ADL589970 ANH589629:ANH589970 AXD589629:AXD589970 BGZ589629:BGZ589970 BQV589629:BQV589970 CAR589629:CAR589970 CKN589629:CKN589970 CUJ589629:CUJ589970 DEF589629:DEF589970 DOB589629:DOB589970 DXX589629:DXX589970 EHT589629:EHT589970 ERP589629:ERP589970 FBL589629:FBL589970 FLH589629:FLH589970 FVD589629:FVD589970 GEZ589629:GEZ589970 GOV589629:GOV589970 GYR589629:GYR589970 HIN589629:HIN589970 HSJ589629:HSJ589970 ICF589629:ICF589970 IMB589629:IMB589970 IVX589629:IVX589970 JFT589629:JFT589970 JPP589629:JPP589970 JZL589629:JZL589970 KJH589629:KJH589970 KTD589629:KTD589970 LCZ589629:LCZ589970 LMV589629:LMV589970 LWR589629:LWR589970 MGN589629:MGN589970 MQJ589629:MQJ589970 NAF589629:NAF589970 NKB589629:NKB589970 NTX589629:NTX589970 ODT589629:ODT589970 ONP589629:ONP589970 OXL589629:OXL589970 PHH589629:PHH589970 PRD589629:PRD589970 QAZ589629:QAZ589970 QKV589629:QKV589970 QUR589629:QUR589970 REN589629:REN589970 ROJ589629:ROJ589970 RYF589629:RYF589970 SIB589629:SIB589970 SRX589629:SRX589970 TBT589629:TBT589970 TLP589629:TLP589970 TVL589629:TVL589970 UFH589629:UFH589970 UPD589629:UPD589970 UYZ589629:UYZ589970 VIV589629:VIV589970 VSR589629:VSR589970 WCN589629:WCN589970 WMJ589629:WMJ589970 WWF589629:WWF589970 UYZ982845:UYZ983186 JT655165:JT655506 TP655165:TP655506 ADL655165:ADL655506 ANH655165:ANH655506 AXD655165:AXD655506 BGZ655165:BGZ655506 BQV655165:BQV655506 CAR655165:CAR655506 CKN655165:CKN655506 CUJ655165:CUJ655506 DEF655165:DEF655506 DOB655165:DOB655506 DXX655165:DXX655506 EHT655165:EHT655506 ERP655165:ERP655506 FBL655165:FBL655506 FLH655165:FLH655506 FVD655165:FVD655506 GEZ655165:GEZ655506 GOV655165:GOV655506 GYR655165:GYR655506 HIN655165:HIN655506 HSJ655165:HSJ655506 ICF655165:ICF655506 IMB655165:IMB655506 IVX655165:IVX655506 JFT655165:JFT655506 JPP655165:JPP655506 JZL655165:JZL655506 KJH655165:KJH655506 KTD655165:KTD655506 LCZ655165:LCZ655506 LMV655165:LMV655506 LWR655165:LWR655506 MGN655165:MGN655506 MQJ655165:MQJ655506 NAF655165:NAF655506 NKB655165:NKB655506 NTX655165:NTX655506 ODT655165:ODT655506 ONP655165:ONP655506 OXL655165:OXL655506 PHH655165:PHH655506 PRD655165:PRD655506 QAZ655165:QAZ655506 QKV655165:QKV655506 QUR655165:QUR655506 REN655165:REN655506 ROJ655165:ROJ655506 RYF655165:RYF655506 SIB655165:SIB655506 SRX655165:SRX655506 TBT655165:TBT655506 TLP655165:TLP655506 TVL655165:TVL655506 UFH655165:UFH655506 UPD655165:UPD655506 UYZ655165:UYZ655506 VIV655165:VIV655506 VSR655165:VSR655506 WCN655165:WCN655506 WMJ655165:WMJ655506 WWF655165:WWF655506 VIV982845:VIV983186 JT720701:JT721042 TP720701:TP721042 ADL720701:ADL721042 ANH720701:ANH721042 AXD720701:AXD721042 BGZ720701:BGZ721042 BQV720701:BQV721042 CAR720701:CAR721042 CKN720701:CKN721042 CUJ720701:CUJ721042 DEF720701:DEF721042 DOB720701:DOB721042 DXX720701:DXX721042 EHT720701:EHT721042 ERP720701:ERP721042 FBL720701:FBL721042 FLH720701:FLH721042 FVD720701:FVD721042 GEZ720701:GEZ721042 GOV720701:GOV721042 GYR720701:GYR721042 HIN720701:HIN721042 HSJ720701:HSJ721042 ICF720701:ICF721042 IMB720701:IMB721042 IVX720701:IVX721042 JFT720701:JFT721042 JPP720701:JPP721042 JZL720701:JZL721042 KJH720701:KJH721042 KTD720701:KTD721042 LCZ720701:LCZ721042 LMV720701:LMV721042 LWR720701:LWR721042 MGN720701:MGN721042 MQJ720701:MQJ721042 NAF720701:NAF721042 NKB720701:NKB721042 NTX720701:NTX721042 ODT720701:ODT721042 ONP720701:ONP721042 OXL720701:OXL721042 PHH720701:PHH721042 PRD720701:PRD721042 QAZ720701:QAZ721042 QKV720701:QKV721042 QUR720701:QUR721042 REN720701:REN721042 ROJ720701:ROJ721042 RYF720701:RYF721042 SIB720701:SIB721042 SRX720701:SRX721042 TBT720701:TBT721042 TLP720701:TLP721042 TVL720701:TVL721042 UFH720701:UFH721042 UPD720701:UPD721042 UYZ720701:UYZ721042 VIV720701:VIV721042 VSR720701:VSR721042 WCN720701:WCN721042 WMJ720701:WMJ721042 WWF720701:WWF721042 VSR982845:VSR983186 JT786237:JT786578 TP786237:TP786578 ADL786237:ADL786578 ANH786237:ANH786578 AXD786237:AXD786578 BGZ786237:BGZ786578 BQV786237:BQV786578 CAR786237:CAR786578 CKN786237:CKN786578 CUJ786237:CUJ786578 DEF786237:DEF786578 DOB786237:DOB786578 DXX786237:DXX786578 EHT786237:EHT786578 ERP786237:ERP786578 FBL786237:FBL786578 FLH786237:FLH786578 FVD786237:FVD786578 GEZ786237:GEZ786578 GOV786237:GOV786578 GYR786237:GYR786578 HIN786237:HIN786578 HSJ786237:HSJ786578 ICF786237:ICF786578 IMB786237:IMB786578 IVX786237:IVX786578 JFT786237:JFT786578 JPP786237:JPP786578 JZL786237:JZL786578 KJH786237:KJH786578 KTD786237:KTD786578 LCZ786237:LCZ786578 LMV786237:LMV786578 LWR786237:LWR786578 MGN786237:MGN786578 MQJ786237:MQJ786578 NAF786237:NAF786578 NKB786237:NKB786578 NTX786237:NTX786578 ODT786237:ODT786578 ONP786237:ONP786578 OXL786237:OXL786578 PHH786237:PHH786578 PRD786237:PRD786578 QAZ786237:QAZ786578 QKV786237:QKV786578 QUR786237:QUR786578 REN786237:REN786578 ROJ786237:ROJ786578 RYF786237:RYF786578 SIB786237:SIB786578 SRX786237:SRX786578 TBT786237:TBT786578 TLP786237:TLP786578 TVL786237:TVL786578 UFH786237:UFH786578 UPD786237:UPD786578 UYZ786237:UYZ786578 VIV786237:VIV786578 VSR786237:VSR786578 WCN786237:WCN786578 WMJ786237:WMJ786578 WWF786237:WWF786578 WCN982845:WCN983186 JT851773:JT852114 TP851773:TP852114 ADL851773:ADL852114 ANH851773:ANH852114 AXD851773:AXD852114 BGZ851773:BGZ852114 BQV851773:BQV852114 CAR851773:CAR852114 CKN851773:CKN852114 CUJ851773:CUJ852114 DEF851773:DEF852114 DOB851773:DOB852114 DXX851773:DXX852114 EHT851773:EHT852114 ERP851773:ERP852114 FBL851773:FBL852114 FLH851773:FLH852114 FVD851773:FVD852114 GEZ851773:GEZ852114 GOV851773:GOV852114 GYR851773:GYR852114 HIN851773:HIN852114 HSJ851773:HSJ852114 ICF851773:ICF852114 IMB851773:IMB852114 IVX851773:IVX852114 JFT851773:JFT852114 JPP851773:JPP852114 JZL851773:JZL852114 KJH851773:KJH852114 KTD851773:KTD852114 LCZ851773:LCZ852114 LMV851773:LMV852114 LWR851773:LWR852114 MGN851773:MGN852114 MQJ851773:MQJ852114 NAF851773:NAF852114 NKB851773:NKB852114 NTX851773:NTX852114 ODT851773:ODT852114 ONP851773:ONP852114 OXL851773:OXL852114 PHH851773:PHH852114 PRD851773:PRD852114 QAZ851773:QAZ852114 QKV851773:QKV852114 QUR851773:QUR852114 REN851773:REN852114 ROJ851773:ROJ852114 RYF851773:RYF852114 SIB851773:SIB852114 SRX851773:SRX852114 TBT851773:TBT852114 TLP851773:TLP852114 TVL851773:TVL852114 UFH851773:UFH852114 UPD851773:UPD852114 UYZ851773:UYZ852114 VIV851773:VIV852114 VSR851773:VSR852114 WCN851773:WCN852114 WMJ851773:WMJ852114 WWF851773:WWF852114 WMJ982845:WMJ983186 JT917309:JT917650 TP917309:TP917650 ADL917309:ADL917650 ANH917309:ANH917650 AXD917309:AXD917650 BGZ917309:BGZ917650 BQV917309:BQV917650 CAR917309:CAR917650 CKN917309:CKN917650 CUJ917309:CUJ917650 DEF917309:DEF917650 DOB917309:DOB917650 DXX917309:DXX917650 EHT917309:EHT917650 ERP917309:ERP917650 FBL917309:FBL917650 FLH917309:FLH917650 FVD917309:FVD917650 GEZ917309:GEZ917650 GOV917309:GOV917650 GYR917309:GYR917650 HIN917309:HIN917650 HSJ917309:HSJ917650 ICF917309:ICF917650 IMB917309:IMB917650 IVX917309:IVX917650 JFT917309:JFT917650 JPP917309:JPP917650 JZL917309:JZL917650 KJH917309:KJH917650 KTD917309:KTD917650 LCZ917309:LCZ917650 LMV917309:LMV917650 LWR917309:LWR917650 MGN917309:MGN917650 MQJ917309:MQJ917650 NAF917309:NAF917650 NKB917309:NKB917650 NTX917309:NTX917650 ODT917309:ODT917650 ONP917309:ONP917650 OXL917309:OXL917650 PHH917309:PHH917650 PRD917309:PRD917650 QAZ917309:QAZ917650 QKV917309:QKV917650 QUR917309:QUR917650 REN917309:REN917650 ROJ917309:ROJ917650 RYF917309:RYF917650 SIB917309:SIB917650 SRX917309:SRX917650 TBT917309:TBT917650 TLP917309:TLP917650 TVL917309:TVL917650 UFH917309:UFH917650 UPD917309:UPD917650 UYZ917309:UYZ917650 VIV917309:VIV917650 VSR917309:VSR917650 WCN917309:WCN917650 WMJ917309:WMJ917650 WWF917309:WWF917650 WWF982845:WWF983186 JT982845:JT983186 TP982845:TP983186 ADL982845:ADL983186 ANH982845:ANH983186 AXD982845:AXD983186 BGZ982845:BGZ983186 BQV982845:BQV983186 CAR982845:CAR983186 CKN982845:CKN983186 CUJ982845:CUJ983186 DEF982845:DEF983186 DOB982845:DOB983186 DXX982845:DXX983186 EHT982845:EHT983186 ERP982845:ERP983186 FBL982845:FBL983186 FLH982845:FLH983186 FVD982845:FVD983186 GEZ982845:GEZ983186 GOV982845:GOV983186 GYR982845:GYR983186 HIN982845:HIN983186 HSJ982845:HSJ983186 ICF982845:ICF983186 IMB982845:IMB983186 IVX982845:IVX983186 JFT982845:JFT983186 JPP982845:JPP983186 JZL982845:JZL983186 KJH982845:KJH983186 KTD982845:KTD983186 LCZ982845:LCZ983186 LMV982845:LMV983186 LWR982845:LWR983186 MGN982845:MGN983186 MQJ982845:MQJ983186 NAF982845:NAF983186 NKB982845:NKB983186 NTX982845:NTX983186 ODT982845:ODT983186 ONP982845:ONP983186 OXL982845:OXL983186 PHH982845:PHH983186 PRD982845:PRD983186 QAZ982845:QAZ983186 QKV982845:QKV983186 WMJ7:WMJ149 WCN7:WCN149 VSR7:VSR149 VIV7:VIV149 UYZ7:UYZ149 UPD7:UPD149 UFH7:UFH149 TVL7:TVL149 TLP7:TLP149 TBT7:TBT149 SRX7:SRX149 SIB7:SIB149 RYF7:RYF149 ROJ7:ROJ149 REN7:REN149 QUR7:QUR149 QKV7:QKV149 QAZ7:QAZ149 PRD7:PRD149 PHH7:PHH149 OXL7:OXL149 ONP7:ONP149 ODT7:ODT149 NTX7:NTX149 NKB7:NKB149 NAF7:NAF149 MQJ7:MQJ149 MGN7:MGN149 LWR7:LWR149 LMV7:LMV149 LCZ7:LCZ149 KTD7:KTD149 KJH7:KJH149 JZL7:JZL149 JPP7:JPP149 JFT7:JFT149 IVX7:IVX149 IMB7:IMB149 ICF7:ICF149 HSJ7:HSJ149 HIN7:HIN149 GYR7:GYR149 GOV7:GOV149 GEZ7:GEZ149 FVD7:FVD149 FLH7:FLH149 FBL7:FBL149 ERP7:ERP149 EHT7:EHT149 DXX7:DXX149 DOB7:DOB149 DEF7:DEF149 CUJ7:CUJ149 CKN7:CKN149 CAR7:CAR149 BQV7:BQV149 BGZ7:BGZ149 AXD7:AXD149 ANH7:ANH149 ADL7:ADL149 TP7:TP149 JT7:JT149 WWF7:WWF149" xr:uid="{00000000-0002-0000-0300-000004000000}">
      <formula1>ACCOMPAGNO</formula1>
    </dataValidation>
    <dataValidation type="list" allowBlank="1" showInputMessage="1" showErrorMessage="1" sqref="REE982845:REE983186 QUI982845:QUI983186 ROA982845:ROA983186 JK65341:JK65682 TG65341:TG65682 ADC65341:ADC65682 AMY65341:AMY65682 AWU65341:AWU65682 BGQ65341:BGQ65682 BQM65341:BQM65682 CAI65341:CAI65682 CKE65341:CKE65682 CUA65341:CUA65682 DDW65341:DDW65682 DNS65341:DNS65682 DXO65341:DXO65682 EHK65341:EHK65682 ERG65341:ERG65682 FBC65341:FBC65682 FKY65341:FKY65682 FUU65341:FUU65682 GEQ65341:GEQ65682 GOM65341:GOM65682 GYI65341:GYI65682 HIE65341:HIE65682 HSA65341:HSA65682 IBW65341:IBW65682 ILS65341:ILS65682 IVO65341:IVO65682 JFK65341:JFK65682 JPG65341:JPG65682 JZC65341:JZC65682 KIY65341:KIY65682 KSU65341:KSU65682 LCQ65341:LCQ65682 LMM65341:LMM65682 LWI65341:LWI65682 MGE65341:MGE65682 MQA65341:MQA65682 MZW65341:MZW65682 NJS65341:NJS65682 NTO65341:NTO65682 ODK65341:ODK65682 ONG65341:ONG65682 OXC65341:OXC65682 PGY65341:PGY65682 PQU65341:PQU65682 QAQ65341:QAQ65682 QKM65341:QKM65682 QUI65341:QUI65682 REE65341:REE65682 ROA65341:ROA65682 RXW65341:RXW65682 SHS65341:SHS65682 SRO65341:SRO65682 TBK65341:TBK65682 TLG65341:TLG65682 TVC65341:TVC65682 UEY65341:UEY65682 UOU65341:UOU65682 UYQ65341:UYQ65682 VIM65341:VIM65682 VSI65341:VSI65682 WCE65341:WCE65682 WMA65341:WMA65682 WVW65341:WVW65682 RXW982845:RXW983186 JK130877:JK131218 TG130877:TG131218 ADC130877:ADC131218 AMY130877:AMY131218 AWU130877:AWU131218 BGQ130877:BGQ131218 BQM130877:BQM131218 CAI130877:CAI131218 CKE130877:CKE131218 CUA130877:CUA131218 DDW130877:DDW131218 DNS130877:DNS131218 DXO130877:DXO131218 EHK130877:EHK131218 ERG130877:ERG131218 FBC130877:FBC131218 FKY130877:FKY131218 FUU130877:FUU131218 GEQ130877:GEQ131218 GOM130877:GOM131218 GYI130877:GYI131218 HIE130877:HIE131218 HSA130877:HSA131218 IBW130877:IBW131218 ILS130877:ILS131218 IVO130877:IVO131218 JFK130877:JFK131218 JPG130877:JPG131218 JZC130877:JZC131218 KIY130877:KIY131218 KSU130877:KSU131218 LCQ130877:LCQ131218 LMM130877:LMM131218 LWI130877:LWI131218 MGE130877:MGE131218 MQA130877:MQA131218 MZW130877:MZW131218 NJS130877:NJS131218 NTO130877:NTO131218 ODK130877:ODK131218 ONG130877:ONG131218 OXC130877:OXC131218 PGY130877:PGY131218 PQU130877:PQU131218 QAQ130877:QAQ131218 QKM130877:QKM131218 QUI130877:QUI131218 REE130877:REE131218 ROA130877:ROA131218 RXW130877:RXW131218 SHS130877:SHS131218 SRO130877:SRO131218 TBK130877:TBK131218 TLG130877:TLG131218 TVC130877:TVC131218 UEY130877:UEY131218 UOU130877:UOU131218 UYQ130877:UYQ131218 VIM130877:VIM131218 VSI130877:VSI131218 WCE130877:WCE131218 WMA130877:WMA131218 WVW130877:WVW131218 SHS982845:SHS983186 JK196413:JK196754 TG196413:TG196754 ADC196413:ADC196754 AMY196413:AMY196754 AWU196413:AWU196754 BGQ196413:BGQ196754 BQM196413:BQM196754 CAI196413:CAI196754 CKE196413:CKE196754 CUA196413:CUA196754 DDW196413:DDW196754 DNS196413:DNS196754 DXO196413:DXO196754 EHK196413:EHK196754 ERG196413:ERG196754 FBC196413:FBC196754 FKY196413:FKY196754 FUU196413:FUU196754 GEQ196413:GEQ196754 GOM196413:GOM196754 GYI196413:GYI196754 HIE196413:HIE196754 HSA196413:HSA196754 IBW196413:IBW196754 ILS196413:ILS196754 IVO196413:IVO196754 JFK196413:JFK196754 JPG196413:JPG196754 JZC196413:JZC196754 KIY196413:KIY196754 KSU196413:KSU196754 LCQ196413:LCQ196754 LMM196413:LMM196754 LWI196413:LWI196754 MGE196413:MGE196754 MQA196413:MQA196754 MZW196413:MZW196754 NJS196413:NJS196754 NTO196413:NTO196754 ODK196413:ODK196754 ONG196413:ONG196754 OXC196413:OXC196754 PGY196413:PGY196754 PQU196413:PQU196754 QAQ196413:QAQ196754 QKM196413:QKM196754 QUI196413:QUI196754 REE196413:REE196754 ROA196413:ROA196754 RXW196413:RXW196754 SHS196413:SHS196754 SRO196413:SRO196754 TBK196413:TBK196754 TLG196413:TLG196754 TVC196413:TVC196754 UEY196413:UEY196754 UOU196413:UOU196754 UYQ196413:UYQ196754 VIM196413:VIM196754 VSI196413:VSI196754 WCE196413:WCE196754 WMA196413:WMA196754 WVW196413:WVW196754 SRO982845:SRO983186 JK261949:JK262290 TG261949:TG262290 ADC261949:ADC262290 AMY261949:AMY262290 AWU261949:AWU262290 BGQ261949:BGQ262290 BQM261949:BQM262290 CAI261949:CAI262290 CKE261949:CKE262290 CUA261949:CUA262290 DDW261949:DDW262290 DNS261949:DNS262290 DXO261949:DXO262290 EHK261949:EHK262290 ERG261949:ERG262290 FBC261949:FBC262290 FKY261949:FKY262290 FUU261949:FUU262290 GEQ261949:GEQ262290 GOM261949:GOM262290 GYI261949:GYI262290 HIE261949:HIE262290 HSA261949:HSA262290 IBW261949:IBW262290 ILS261949:ILS262290 IVO261949:IVO262290 JFK261949:JFK262290 JPG261949:JPG262290 JZC261949:JZC262290 KIY261949:KIY262290 KSU261949:KSU262290 LCQ261949:LCQ262290 LMM261949:LMM262290 LWI261949:LWI262290 MGE261949:MGE262290 MQA261949:MQA262290 MZW261949:MZW262290 NJS261949:NJS262290 NTO261949:NTO262290 ODK261949:ODK262290 ONG261949:ONG262290 OXC261949:OXC262290 PGY261949:PGY262290 PQU261949:PQU262290 QAQ261949:QAQ262290 QKM261949:QKM262290 QUI261949:QUI262290 REE261949:REE262290 ROA261949:ROA262290 RXW261949:RXW262290 SHS261949:SHS262290 SRO261949:SRO262290 TBK261949:TBK262290 TLG261949:TLG262290 TVC261949:TVC262290 UEY261949:UEY262290 UOU261949:UOU262290 UYQ261949:UYQ262290 VIM261949:VIM262290 VSI261949:VSI262290 WCE261949:WCE262290 WMA261949:WMA262290 WVW261949:WVW262290 TBK982845:TBK983186 JK327485:JK327826 TG327485:TG327826 ADC327485:ADC327826 AMY327485:AMY327826 AWU327485:AWU327826 BGQ327485:BGQ327826 BQM327485:BQM327826 CAI327485:CAI327826 CKE327485:CKE327826 CUA327485:CUA327826 DDW327485:DDW327826 DNS327485:DNS327826 DXO327485:DXO327826 EHK327485:EHK327826 ERG327485:ERG327826 FBC327485:FBC327826 FKY327485:FKY327826 FUU327485:FUU327826 GEQ327485:GEQ327826 GOM327485:GOM327826 GYI327485:GYI327826 HIE327485:HIE327826 HSA327485:HSA327826 IBW327485:IBW327826 ILS327485:ILS327826 IVO327485:IVO327826 JFK327485:JFK327826 JPG327485:JPG327826 JZC327485:JZC327826 KIY327485:KIY327826 KSU327485:KSU327826 LCQ327485:LCQ327826 LMM327485:LMM327826 LWI327485:LWI327826 MGE327485:MGE327826 MQA327485:MQA327826 MZW327485:MZW327826 NJS327485:NJS327826 NTO327485:NTO327826 ODK327485:ODK327826 ONG327485:ONG327826 OXC327485:OXC327826 PGY327485:PGY327826 PQU327485:PQU327826 QAQ327485:QAQ327826 QKM327485:QKM327826 QUI327485:QUI327826 REE327485:REE327826 ROA327485:ROA327826 RXW327485:RXW327826 SHS327485:SHS327826 SRO327485:SRO327826 TBK327485:TBK327826 TLG327485:TLG327826 TVC327485:TVC327826 UEY327485:UEY327826 UOU327485:UOU327826 UYQ327485:UYQ327826 VIM327485:VIM327826 VSI327485:VSI327826 WCE327485:WCE327826 WMA327485:WMA327826 WVW327485:WVW327826 TLG982845:TLG983186 JK393021:JK393362 TG393021:TG393362 ADC393021:ADC393362 AMY393021:AMY393362 AWU393021:AWU393362 BGQ393021:BGQ393362 BQM393021:BQM393362 CAI393021:CAI393362 CKE393021:CKE393362 CUA393021:CUA393362 DDW393021:DDW393362 DNS393021:DNS393362 DXO393021:DXO393362 EHK393021:EHK393362 ERG393021:ERG393362 FBC393021:FBC393362 FKY393021:FKY393362 FUU393021:FUU393362 GEQ393021:GEQ393362 GOM393021:GOM393362 GYI393021:GYI393362 HIE393021:HIE393362 HSA393021:HSA393362 IBW393021:IBW393362 ILS393021:ILS393362 IVO393021:IVO393362 JFK393021:JFK393362 JPG393021:JPG393362 JZC393021:JZC393362 KIY393021:KIY393362 KSU393021:KSU393362 LCQ393021:LCQ393362 LMM393021:LMM393362 LWI393021:LWI393362 MGE393021:MGE393362 MQA393021:MQA393362 MZW393021:MZW393362 NJS393021:NJS393362 NTO393021:NTO393362 ODK393021:ODK393362 ONG393021:ONG393362 OXC393021:OXC393362 PGY393021:PGY393362 PQU393021:PQU393362 QAQ393021:QAQ393362 QKM393021:QKM393362 QUI393021:QUI393362 REE393021:REE393362 ROA393021:ROA393362 RXW393021:RXW393362 SHS393021:SHS393362 SRO393021:SRO393362 TBK393021:TBK393362 TLG393021:TLG393362 TVC393021:TVC393362 UEY393021:UEY393362 UOU393021:UOU393362 UYQ393021:UYQ393362 VIM393021:VIM393362 VSI393021:VSI393362 WCE393021:WCE393362 WMA393021:WMA393362 WVW393021:WVW393362 TVC982845:TVC983186 JK458557:JK458898 TG458557:TG458898 ADC458557:ADC458898 AMY458557:AMY458898 AWU458557:AWU458898 BGQ458557:BGQ458898 BQM458557:BQM458898 CAI458557:CAI458898 CKE458557:CKE458898 CUA458557:CUA458898 DDW458557:DDW458898 DNS458557:DNS458898 DXO458557:DXO458898 EHK458557:EHK458898 ERG458557:ERG458898 FBC458557:FBC458898 FKY458557:FKY458898 FUU458557:FUU458898 GEQ458557:GEQ458898 GOM458557:GOM458898 GYI458557:GYI458898 HIE458557:HIE458898 HSA458557:HSA458898 IBW458557:IBW458898 ILS458557:ILS458898 IVO458557:IVO458898 JFK458557:JFK458898 JPG458557:JPG458898 JZC458557:JZC458898 KIY458557:KIY458898 KSU458557:KSU458898 LCQ458557:LCQ458898 LMM458557:LMM458898 LWI458557:LWI458898 MGE458557:MGE458898 MQA458557:MQA458898 MZW458557:MZW458898 NJS458557:NJS458898 NTO458557:NTO458898 ODK458557:ODK458898 ONG458557:ONG458898 OXC458557:OXC458898 PGY458557:PGY458898 PQU458557:PQU458898 QAQ458557:QAQ458898 QKM458557:QKM458898 QUI458557:QUI458898 REE458557:REE458898 ROA458557:ROA458898 RXW458557:RXW458898 SHS458557:SHS458898 SRO458557:SRO458898 TBK458557:TBK458898 TLG458557:TLG458898 TVC458557:TVC458898 UEY458557:UEY458898 UOU458557:UOU458898 UYQ458557:UYQ458898 VIM458557:VIM458898 VSI458557:VSI458898 WCE458557:WCE458898 WMA458557:WMA458898 WVW458557:WVW458898 UEY982845:UEY983186 JK524093:JK524434 TG524093:TG524434 ADC524093:ADC524434 AMY524093:AMY524434 AWU524093:AWU524434 BGQ524093:BGQ524434 BQM524093:BQM524434 CAI524093:CAI524434 CKE524093:CKE524434 CUA524093:CUA524434 DDW524093:DDW524434 DNS524093:DNS524434 DXO524093:DXO524434 EHK524093:EHK524434 ERG524093:ERG524434 FBC524093:FBC524434 FKY524093:FKY524434 FUU524093:FUU524434 GEQ524093:GEQ524434 GOM524093:GOM524434 GYI524093:GYI524434 HIE524093:HIE524434 HSA524093:HSA524434 IBW524093:IBW524434 ILS524093:ILS524434 IVO524093:IVO524434 JFK524093:JFK524434 JPG524093:JPG524434 JZC524093:JZC524434 KIY524093:KIY524434 KSU524093:KSU524434 LCQ524093:LCQ524434 LMM524093:LMM524434 LWI524093:LWI524434 MGE524093:MGE524434 MQA524093:MQA524434 MZW524093:MZW524434 NJS524093:NJS524434 NTO524093:NTO524434 ODK524093:ODK524434 ONG524093:ONG524434 OXC524093:OXC524434 PGY524093:PGY524434 PQU524093:PQU524434 QAQ524093:QAQ524434 QKM524093:QKM524434 QUI524093:QUI524434 REE524093:REE524434 ROA524093:ROA524434 RXW524093:RXW524434 SHS524093:SHS524434 SRO524093:SRO524434 TBK524093:TBK524434 TLG524093:TLG524434 TVC524093:TVC524434 UEY524093:UEY524434 UOU524093:UOU524434 UYQ524093:UYQ524434 VIM524093:VIM524434 VSI524093:VSI524434 WCE524093:WCE524434 WMA524093:WMA524434 WVW524093:WVW524434 UOU982845:UOU983186 JK589629:JK589970 TG589629:TG589970 ADC589629:ADC589970 AMY589629:AMY589970 AWU589629:AWU589970 BGQ589629:BGQ589970 BQM589629:BQM589970 CAI589629:CAI589970 CKE589629:CKE589970 CUA589629:CUA589970 DDW589629:DDW589970 DNS589629:DNS589970 DXO589629:DXO589970 EHK589629:EHK589970 ERG589629:ERG589970 FBC589629:FBC589970 FKY589629:FKY589970 FUU589629:FUU589970 GEQ589629:GEQ589970 GOM589629:GOM589970 GYI589629:GYI589970 HIE589629:HIE589970 HSA589629:HSA589970 IBW589629:IBW589970 ILS589629:ILS589970 IVO589629:IVO589970 JFK589629:JFK589970 JPG589629:JPG589970 JZC589629:JZC589970 KIY589629:KIY589970 KSU589629:KSU589970 LCQ589629:LCQ589970 LMM589629:LMM589970 LWI589629:LWI589970 MGE589629:MGE589970 MQA589629:MQA589970 MZW589629:MZW589970 NJS589629:NJS589970 NTO589629:NTO589970 ODK589629:ODK589970 ONG589629:ONG589970 OXC589629:OXC589970 PGY589629:PGY589970 PQU589629:PQU589970 QAQ589629:QAQ589970 QKM589629:QKM589970 QUI589629:QUI589970 REE589629:REE589970 ROA589629:ROA589970 RXW589629:RXW589970 SHS589629:SHS589970 SRO589629:SRO589970 TBK589629:TBK589970 TLG589629:TLG589970 TVC589629:TVC589970 UEY589629:UEY589970 UOU589629:UOU589970 UYQ589629:UYQ589970 VIM589629:VIM589970 VSI589629:VSI589970 WCE589629:WCE589970 WMA589629:WMA589970 WVW589629:WVW589970 UYQ982845:UYQ983186 JK655165:JK655506 TG655165:TG655506 ADC655165:ADC655506 AMY655165:AMY655506 AWU655165:AWU655506 BGQ655165:BGQ655506 BQM655165:BQM655506 CAI655165:CAI655506 CKE655165:CKE655506 CUA655165:CUA655506 DDW655165:DDW655506 DNS655165:DNS655506 DXO655165:DXO655506 EHK655165:EHK655506 ERG655165:ERG655506 FBC655165:FBC655506 FKY655165:FKY655506 FUU655165:FUU655506 GEQ655165:GEQ655506 GOM655165:GOM655506 GYI655165:GYI655506 HIE655165:HIE655506 HSA655165:HSA655506 IBW655165:IBW655506 ILS655165:ILS655506 IVO655165:IVO655506 JFK655165:JFK655506 JPG655165:JPG655506 JZC655165:JZC655506 KIY655165:KIY655506 KSU655165:KSU655506 LCQ655165:LCQ655506 LMM655165:LMM655506 LWI655165:LWI655506 MGE655165:MGE655506 MQA655165:MQA655506 MZW655165:MZW655506 NJS655165:NJS655506 NTO655165:NTO655506 ODK655165:ODK655506 ONG655165:ONG655506 OXC655165:OXC655506 PGY655165:PGY655506 PQU655165:PQU655506 QAQ655165:QAQ655506 QKM655165:QKM655506 QUI655165:QUI655506 REE655165:REE655506 ROA655165:ROA655506 RXW655165:RXW655506 SHS655165:SHS655506 SRO655165:SRO655506 TBK655165:TBK655506 TLG655165:TLG655506 TVC655165:TVC655506 UEY655165:UEY655506 UOU655165:UOU655506 UYQ655165:UYQ655506 VIM655165:VIM655506 VSI655165:VSI655506 WCE655165:WCE655506 WMA655165:WMA655506 WVW655165:WVW655506 VIM982845:VIM983186 JK720701:JK721042 TG720701:TG721042 ADC720701:ADC721042 AMY720701:AMY721042 AWU720701:AWU721042 BGQ720701:BGQ721042 BQM720701:BQM721042 CAI720701:CAI721042 CKE720701:CKE721042 CUA720701:CUA721042 DDW720701:DDW721042 DNS720701:DNS721042 DXO720701:DXO721042 EHK720701:EHK721042 ERG720701:ERG721042 FBC720701:FBC721042 FKY720701:FKY721042 FUU720701:FUU721042 GEQ720701:GEQ721042 GOM720701:GOM721042 GYI720701:GYI721042 HIE720701:HIE721042 HSA720701:HSA721042 IBW720701:IBW721042 ILS720701:ILS721042 IVO720701:IVO721042 JFK720701:JFK721042 JPG720701:JPG721042 JZC720701:JZC721042 KIY720701:KIY721042 KSU720701:KSU721042 LCQ720701:LCQ721042 LMM720701:LMM721042 LWI720701:LWI721042 MGE720701:MGE721042 MQA720701:MQA721042 MZW720701:MZW721042 NJS720701:NJS721042 NTO720701:NTO721042 ODK720701:ODK721042 ONG720701:ONG721042 OXC720701:OXC721042 PGY720701:PGY721042 PQU720701:PQU721042 QAQ720701:QAQ721042 QKM720701:QKM721042 QUI720701:QUI721042 REE720701:REE721042 ROA720701:ROA721042 RXW720701:RXW721042 SHS720701:SHS721042 SRO720701:SRO721042 TBK720701:TBK721042 TLG720701:TLG721042 TVC720701:TVC721042 UEY720701:UEY721042 UOU720701:UOU721042 UYQ720701:UYQ721042 VIM720701:VIM721042 VSI720701:VSI721042 WCE720701:WCE721042 WMA720701:WMA721042 WVW720701:WVW721042 VSI982845:VSI983186 JK786237:JK786578 TG786237:TG786578 ADC786237:ADC786578 AMY786237:AMY786578 AWU786237:AWU786578 BGQ786237:BGQ786578 BQM786237:BQM786578 CAI786237:CAI786578 CKE786237:CKE786578 CUA786237:CUA786578 DDW786237:DDW786578 DNS786237:DNS786578 DXO786237:DXO786578 EHK786237:EHK786578 ERG786237:ERG786578 FBC786237:FBC786578 FKY786237:FKY786578 FUU786237:FUU786578 GEQ786237:GEQ786578 GOM786237:GOM786578 GYI786237:GYI786578 HIE786237:HIE786578 HSA786237:HSA786578 IBW786237:IBW786578 ILS786237:ILS786578 IVO786237:IVO786578 JFK786237:JFK786578 JPG786237:JPG786578 JZC786237:JZC786578 KIY786237:KIY786578 KSU786237:KSU786578 LCQ786237:LCQ786578 LMM786237:LMM786578 LWI786237:LWI786578 MGE786237:MGE786578 MQA786237:MQA786578 MZW786237:MZW786578 NJS786237:NJS786578 NTO786237:NTO786578 ODK786237:ODK786578 ONG786237:ONG786578 OXC786237:OXC786578 PGY786237:PGY786578 PQU786237:PQU786578 QAQ786237:QAQ786578 QKM786237:QKM786578 QUI786237:QUI786578 REE786237:REE786578 ROA786237:ROA786578 RXW786237:RXW786578 SHS786237:SHS786578 SRO786237:SRO786578 TBK786237:TBK786578 TLG786237:TLG786578 TVC786237:TVC786578 UEY786237:UEY786578 UOU786237:UOU786578 UYQ786237:UYQ786578 VIM786237:VIM786578 VSI786237:VSI786578 WCE786237:WCE786578 WMA786237:WMA786578 WVW786237:WVW786578 WCE982845:WCE983186 JK851773:JK852114 TG851773:TG852114 ADC851773:ADC852114 AMY851773:AMY852114 AWU851773:AWU852114 BGQ851773:BGQ852114 BQM851773:BQM852114 CAI851773:CAI852114 CKE851773:CKE852114 CUA851773:CUA852114 DDW851773:DDW852114 DNS851773:DNS852114 DXO851773:DXO852114 EHK851773:EHK852114 ERG851773:ERG852114 FBC851773:FBC852114 FKY851773:FKY852114 FUU851773:FUU852114 GEQ851773:GEQ852114 GOM851773:GOM852114 GYI851773:GYI852114 HIE851773:HIE852114 HSA851773:HSA852114 IBW851773:IBW852114 ILS851773:ILS852114 IVO851773:IVO852114 JFK851773:JFK852114 JPG851773:JPG852114 JZC851773:JZC852114 KIY851773:KIY852114 KSU851773:KSU852114 LCQ851773:LCQ852114 LMM851773:LMM852114 LWI851773:LWI852114 MGE851773:MGE852114 MQA851773:MQA852114 MZW851773:MZW852114 NJS851773:NJS852114 NTO851773:NTO852114 ODK851773:ODK852114 ONG851773:ONG852114 OXC851773:OXC852114 PGY851773:PGY852114 PQU851773:PQU852114 QAQ851773:QAQ852114 QKM851773:QKM852114 QUI851773:QUI852114 REE851773:REE852114 ROA851773:ROA852114 RXW851773:RXW852114 SHS851773:SHS852114 SRO851773:SRO852114 TBK851773:TBK852114 TLG851773:TLG852114 TVC851773:TVC852114 UEY851773:UEY852114 UOU851773:UOU852114 UYQ851773:UYQ852114 VIM851773:VIM852114 VSI851773:VSI852114 WCE851773:WCE852114 WMA851773:WMA852114 WVW851773:WVW852114 WMA982845:WMA983186 JK917309:JK917650 TG917309:TG917650 ADC917309:ADC917650 AMY917309:AMY917650 AWU917309:AWU917650 BGQ917309:BGQ917650 BQM917309:BQM917650 CAI917309:CAI917650 CKE917309:CKE917650 CUA917309:CUA917650 DDW917309:DDW917650 DNS917309:DNS917650 DXO917309:DXO917650 EHK917309:EHK917650 ERG917309:ERG917650 FBC917309:FBC917650 FKY917309:FKY917650 FUU917309:FUU917650 GEQ917309:GEQ917650 GOM917309:GOM917650 GYI917309:GYI917650 HIE917309:HIE917650 HSA917309:HSA917650 IBW917309:IBW917650 ILS917309:ILS917650 IVO917309:IVO917650 JFK917309:JFK917650 JPG917309:JPG917650 JZC917309:JZC917650 KIY917309:KIY917650 KSU917309:KSU917650 LCQ917309:LCQ917650 LMM917309:LMM917650 LWI917309:LWI917650 MGE917309:MGE917650 MQA917309:MQA917650 MZW917309:MZW917650 NJS917309:NJS917650 NTO917309:NTO917650 ODK917309:ODK917650 ONG917309:ONG917650 OXC917309:OXC917650 PGY917309:PGY917650 PQU917309:PQU917650 QAQ917309:QAQ917650 QKM917309:QKM917650 QUI917309:QUI917650 REE917309:REE917650 ROA917309:ROA917650 RXW917309:RXW917650 SHS917309:SHS917650 SRO917309:SRO917650 TBK917309:TBK917650 TLG917309:TLG917650 TVC917309:TVC917650 UEY917309:UEY917650 UOU917309:UOU917650 UYQ917309:UYQ917650 VIM917309:VIM917650 VSI917309:VSI917650 WCE917309:WCE917650 WMA917309:WMA917650 WVW917309:WVW917650 WVW982845:WVW983186 JK982845:JK983186 TG982845:TG983186 ADC982845:ADC983186 AMY982845:AMY983186 AWU982845:AWU983186 BGQ982845:BGQ983186 BQM982845:BQM983186 CAI982845:CAI983186 CKE982845:CKE983186 CUA982845:CUA983186 DDW982845:DDW983186 DNS982845:DNS983186 DXO982845:DXO983186 EHK982845:EHK983186 ERG982845:ERG983186 FBC982845:FBC983186 FKY982845:FKY983186 FUU982845:FUU983186 GEQ982845:GEQ983186 GOM982845:GOM983186 GYI982845:GYI983186 HIE982845:HIE983186 HSA982845:HSA983186 IBW982845:IBW983186 ILS982845:ILS983186 IVO982845:IVO983186 JFK982845:JFK983186 JPG982845:JPG983186 JZC982845:JZC983186 KIY982845:KIY983186 KSU982845:KSU983186 LCQ982845:LCQ983186 LMM982845:LMM983186 LWI982845:LWI983186 MGE982845:MGE983186 MQA982845:MQA983186 MZW982845:MZW983186 NJS982845:NJS983186 NTO982845:NTO983186 ODK982845:ODK983186 ONG982845:ONG983186 OXC982845:OXC983186 PGY982845:PGY983186 PQU982845:PQU983186 QAQ982845:QAQ983186 QKM982845:QKM983186 WMA7:WMA149 WCE7:WCE149 VSI7:VSI149 VIM7:VIM149 UYQ7:UYQ149 UOU7:UOU149 UEY7:UEY149 TVC7:TVC149 TLG7:TLG149 TBK7:TBK149 SRO7:SRO149 SHS7:SHS149 RXW7:RXW149 ROA7:ROA149 REE7:REE149 QUI7:QUI149 QKM7:QKM149 QAQ7:QAQ149 PQU7:PQU149 PGY7:PGY149 OXC7:OXC149 ONG7:ONG149 ODK7:ODK149 NTO7:NTO149 NJS7:NJS149 MZW7:MZW149 MQA7:MQA149 MGE7:MGE149 LWI7:LWI149 LMM7:LMM149 LCQ7:LCQ149 KSU7:KSU149 KIY7:KIY149 JZC7:JZC149 JPG7:JPG149 JFK7:JFK149 IVO7:IVO149 ILS7:ILS149 IBW7:IBW149 HSA7:HSA149 HIE7:HIE149 GYI7:GYI149 GOM7:GOM149 GEQ7:GEQ149 FUU7:FUU149 FKY7:FKY149 FBC7:FBC149 ERG7:ERG149 EHK7:EHK149 DXO7:DXO149 DNS7:DNS149 DDW7:DDW149 CUA7:CUA149 CKE7:CKE149 CAI7:CAI149 BQM7:BQM149 BGQ7:BGQ149 AWU7:AWU149 AMY7:AMY149 ADC7:ADC149 TG7:TG149 JK7:JK149 WVW7:WVW149" xr:uid="{00000000-0002-0000-0300-000005000000}">
      <formula1>STRUTTURE_SRSR24H</formula1>
    </dataValidation>
    <dataValidation type="date" allowBlank="1" showInputMessage="1" showErrorMessage="1" error="inserire anno 2020  (01/01/2020 - 31/12/2020)" sqref="G7:H149" xr:uid="{00000000-0002-0000-0300-000006000000}">
      <formula1>43831</formula1>
      <formula2>44196</formula2>
    </dataValidation>
    <dataValidation type="decimal" allowBlank="1" showInputMessage="1" showErrorMessage="1" error="ISEE tra 0,00 e 20.000,00" sqref="R7:R149" xr:uid="{00000000-0002-0000-0300-000007000000}">
      <formula1>0</formula1>
      <formula2>20000</formula2>
    </dataValidation>
    <dataValidation type="whole" allowBlank="1" showInputMessage="1" showErrorMessage="1" sqref="N6:N1048576 N3:N4" xr:uid="{00000000-0002-0000-0300-000008000000}">
      <formula1>0</formula1>
      <formula2>305</formula2>
    </dataValidation>
  </dataValidations>
  <pageMargins left="0.7" right="0.7" top="0.75" bottom="0.75" header="0.3" footer="0.3"/>
  <pageSetup paperSize="9" orientation="portrait" r:id="rId1"/>
  <ignoredErrors>
    <ignoredError sqref="AF7 AI7" formula="1"/>
    <ignoredError sqref="N8:N29 N30:N14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9000000}">
          <x14:formula1>
            <xm:f>'MENU TENDINA'!$D$2:$D$6</xm:f>
          </x14:formula1>
          <xm:sqref>D7:D149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2"/>
  <sheetViews>
    <sheetView zoomScalePageLayoutView="70" workbookViewId="0">
      <selection activeCell="H12" sqref="H12"/>
    </sheetView>
  </sheetViews>
  <sheetFormatPr defaultRowHeight="15" x14ac:dyDescent="0.25"/>
  <cols>
    <col min="1" max="1" width="9.85546875" customWidth="1"/>
    <col min="2" max="2" width="7.42578125" customWidth="1"/>
    <col min="3" max="3" width="7.5703125" customWidth="1"/>
    <col min="4" max="4" width="8.42578125" customWidth="1"/>
    <col min="5" max="5" width="12.28515625" customWidth="1"/>
    <col min="6" max="6" width="6" customWidth="1"/>
    <col min="7" max="7" width="8.5703125" customWidth="1"/>
    <col min="8" max="8" width="16.5703125" customWidth="1"/>
    <col min="9" max="9" width="8.28515625" customWidth="1"/>
    <col min="10" max="10" width="5.85546875" customWidth="1"/>
  </cols>
  <sheetData>
    <row r="1" spans="1:12" ht="15.75" customHeight="1" x14ac:dyDescent="0.4">
      <c r="A1" s="242" t="s">
        <v>330</v>
      </c>
      <c r="B1" s="242"/>
      <c r="C1" s="242"/>
      <c r="D1" s="242"/>
      <c r="E1" s="242"/>
      <c r="F1" s="242"/>
      <c r="G1" s="242"/>
      <c r="H1" s="242"/>
      <c r="I1" s="242"/>
      <c r="J1" s="242"/>
      <c r="K1" s="183"/>
      <c r="L1" s="183"/>
    </row>
    <row r="2" spans="1:12" ht="15.75" customHeight="1" x14ac:dyDescent="0.25">
      <c r="A2" s="240"/>
      <c r="B2" s="240"/>
      <c r="C2" s="240"/>
      <c r="D2" s="240"/>
      <c r="E2" s="240"/>
      <c r="F2" s="240"/>
      <c r="G2" s="240"/>
      <c r="H2" s="240"/>
      <c r="I2" s="240"/>
      <c r="J2" s="240"/>
    </row>
    <row r="3" spans="1:12" ht="15.75" customHeight="1" x14ac:dyDescent="0.4">
      <c r="A3" s="240" t="s">
        <v>331</v>
      </c>
      <c r="B3" s="240"/>
      <c r="C3" s="240"/>
      <c r="D3" s="240"/>
      <c r="E3" s="240"/>
      <c r="F3" s="240"/>
      <c r="G3" s="240"/>
      <c r="H3" s="240"/>
      <c r="I3" s="240"/>
      <c r="J3" s="240"/>
      <c r="K3" s="184"/>
      <c r="L3" s="184"/>
    </row>
    <row r="4" spans="1:12" ht="15.75" customHeight="1" x14ac:dyDescent="0.4">
      <c r="A4" s="240" t="s">
        <v>332</v>
      </c>
      <c r="B4" s="240"/>
      <c r="C4" s="240"/>
      <c r="D4" s="240"/>
      <c r="E4" s="240"/>
      <c r="F4" s="240"/>
      <c r="G4" s="240"/>
      <c r="H4" s="240"/>
      <c r="I4" s="240"/>
      <c r="J4" s="240"/>
      <c r="K4" s="184"/>
      <c r="L4" s="184"/>
    </row>
    <row r="5" spans="1:12" ht="15.7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2" ht="15.75" customHeight="1" x14ac:dyDescent="0.4">
      <c r="A6" s="240" t="s">
        <v>333</v>
      </c>
      <c r="B6" s="240"/>
      <c r="C6" s="240"/>
      <c r="D6" s="240"/>
      <c r="E6" s="240"/>
      <c r="F6" s="240"/>
      <c r="G6" s="240"/>
      <c r="H6" s="240"/>
      <c r="I6" s="240"/>
      <c r="J6" s="240"/>
      <c r="K6" s="184"/>
      <c r="L6" s="184"/>
    </row>
    <row r="7" spans="1:12" ht="15.75" customHeight="1" x14ac:dyDescent="0.3">
      <c r="A7" s="279" t="s">
        <v>334</v>
      </c>
      <c r="B7" s="279"/>
      <c r="C7" s="279"/>
      <c r="D7" s="279"/>
      <c r="E7" s="279"/>
      <c r="F7" s="279"/>
      <c r="G7" s="279"/>
      <c r="H7" s="279"/>
      <c r="I7" s="279"/>
      <c r="J7" s="279"/>
      <c r="K7" s="185"/>
      <c r="L7" s="185"/>
    </row>
    <row r="8" spans="1:12" ht="15.75" customHeight="1" x14ac:dyDescent="0.25">
      <c r="A8" s="242"/>
      <c r="B8" s="242"/>
      <c r="C8" s="242"/>
      <c r="D8" s="242"/>
      <c r="E8" s="242"/>
      <c r="F8" s="242"/>
      <c r="G8" s="242"/>
      <c r="H8" s="242"/>
      <c r="I8" s="242"/>
      <c r="J8" s="242"/>
    </row>
    <row r="9" spans="1:12" ht="19.5" customHeight="1" x14ac:dyDescent="0.25">
      <c r="A9" s="241" t="s">
        <v>365</v>
      </c>
      <c r="B9" s="241"/>
      <c r="C9" s="190"/>
      <c r="D9" s="249">
        <f>'RSA MANTENIMENTO ALTO'!D2</f>
        <v>0</v>
      </c>
      <c r="E9" s="250"/>
      <c r="F9" s="250"/>
      <c r="G9" s="250"/>
      <c r="H9" s="250"/>
      <c r="I9" s="250"/>
      <c r="J9" s="250"/>
    </row>
    <row r="10" spans="1:12" ht="19.5" customHeight="1" x14ac:dyDescent="0.25">
      <c r="A10" s="208" t="s">
        <v>381</v>
      </c>
      <c r="B10" s="208"/>
      <c r="C10" s="208"/>
      <c r="D10" s="249">
        <f>'RSA MANTENIMENTO ALTO'!D3</f>
        <v>0</v>
      </c>
      <c r="E10" s="250"/>
      <c r="F10" s="250"/>
      <c r="G10" s="250"/>
      <c r="H10" s="250"/>
      <c r="I10" s="250"/>
      <c r="J10" s="250"/>
    </row>
    <row r="11" spans="1:12" ht="19.5" customHeight="1" x14ac:dyDescent="0.25">
      <c r="A11" s="241" t="s">
        <v>358</v>
      </c>
      <c r="B11" s="241"/>
      <c r="C11" s="190"/>
      <c r="D11" s="251">
        <f>'RSA MANTENIMENTO ALTO'!D4</f>
        <v>0</v>
      </c>
      <c r="E11" s="250"/>
      <c r="F11" s="250"/>
      <c r="G11" s="250"/>
      <c r="H11" s="250"/>
      <c r="I11" s="250"/>
      <c r="J11" s="250"/>
    </row>
    <row r="12" spans="1:12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2" ht="14.2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2" ht="27" customHeight="1" x14ac:dyDescent="0.25">
      <c r="A14" s="21"/>
      <c r="B14" s="21"/>
      <c r="C14" s="243" t="s">
        <v>359</v>
      </c>
      <c r="D14" s="244"/>
      <c r="E14" s="245"/>
      <c r="F14" s="243" t="s">
        <v>360</v>
      </c>
      <c r="G14" s="244"/>
      <c r="H14" s="245"/>
      <c r="I14" s="21"/>
      <c r="J14" s="21"/>
    </row>
    <row r="15" spans="1:12" ht="48.75" customHeight="1" x14ac:dyDescent="0.25">
      <c r="A15" s="21"/>
      <c r="B15" s="21"/>
      <c r="C15" s="246"/>
      <c r="D15" s="247"/>
      <c r="E15" s="248"/>
      <c r="F15" s="246"/>
      <c r="G15" s="247"/>
      <c r="H15" s="248"/>
      <c r="I15" s="21"/>
      <c r="J15" s="21"/>
    </row>
    <row r="16" spans="1:12" ht="45" customHeight="1" x14ac:dyDescent="0.25">
      <c r="A16" s="21"/>
      <c r="B16" s="21"/>
      <c r="C16" s="268">
        <f>D26+D36+D46+D57</f>
        <v>0</v>
      </c>
      <c r="D16" s="268"/>
      <c r="E16" s="268"/>
      <c r="F16" s="269">
        <f>D24+D34+D44+D54</f>
        <v>0</v>
      </c>
      <c r="G16" s="269"/>
      <c r="H16" s="269"/>
      <c r="I16" s="21"/>
      <c r="J16" s="21"/>
    </row>
    <row r="17" spans="1:10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24" customHeight="1" x14ac:dyDescent="0.25">
      <c r="A21" s="256" t="s">
        <v>376</v>
      </c>
      <c r="B21" s="256"/>
      <c r="C21" s="256"/>
      <c r="D21" s="270"/>
      <c r="E21" s="270"/>
      <c r="F21" s="270"/>
      <c r="G21" s="256"/>
      <c r="H21" s="256"/>
      <c r="I21" s="256"/>
      <c r="J21" s="256"/>
    </row>
    <row r="22" spans="1:10" ht="40.15" customHeight="1" x14ac:dyDescent="0.25">
      <c r="A22" s="275" t="s">
        <v>335</v>
      </c>
      <c r="B22" s="275"/>
      <c r="C22" s="257"/>
      <c r="D22" s="265">
        <f>'RSA MANTENIMENTO ALTO'!T150</f>
        <v>0</v>
      </c>
      <c r="E22" s="266"/>
      <c r="F22" s="267"/>
      <c r="G22" s="276" t="s">
        <v>346</v>
      </c>
      <c r="H22" s="277"/>
      <c r="I22" s="277"/>
      <c r="J22" s="277"/>
    </row>
    <row r="23" spans="1:10" ht="6.2" hidden="1" customHeight="1" x14ac:dyDescent="0.25">
      <c r="A23" s="275"/>
      <c r="B23" s="275"/>
      <c r="C23" s="257"/>
      <c r="D23" s="186"/>
      <c r="E23" s="187"/>
      <c r="F23" s="188"/>
      <c r="G23" s="276"/>
      <c r="H23" s="277"/>
      <c r="I23" s="277"/>
      <c r="J23" s="277"/>
    </row>
    <row r="24" spans="1:10" ht="40.15" customHeight="1" x14ac:dyDescent="0.3">
      <c r="A24" s="256" t="s">
        <v>336</v>
      </c>
      <c r="B24" s="256"/>
      <c r="C24" s="260"/>
      <c r="D24" s="265">
        <f>'RSA MANTENIMENTO ALTO'!AC150</f>
        <v>0</v>
      </c>
      <c r="E24" s="266"/>
      <c r="F24" s="267"/>
      <c r="G24" s="252" t="s">
        <v>347</v>
      </c>
      <c r="H24" s="253"/>
      <c r="I24" s="253"/>
      <c r="J24" s="253"/>
    </row>
    <row r="25" spans="1:10" ht="36" customHeight="1" x14ac:dyDescent="0.3">
      <c r="A25" s="260" t="s">
        <v>337</v>
      </c>
      <c r="B25" s="263"/>
      <c r="C25" s="264"/>
      <c r="D25" s="265">
        <f>'RSA MANTENIMENTO ALTO'!AB150</f>
        <v>0</v>
      </c>
      <c r="E25" s="266"/>
      <c r="F25" s="267"/>
      <c r="G25" s="252" t="s">
        <v>348</v>
      </c>
      <c r="H25" s="253"/>
      <c r="I25" s="253"/>
      <c r="J25" s="253"/>
    </row>
    <row r="26" spans="1:10" ht="36" customHeight="1" x14ac:dyDescent="0.25">
      <c r="A26" s="275" t="s">
        <v>338</v>
      </c>
      <c r="B26" s="275"/>
      <c r="C26" s="257"/>
      <c r="D26" s="272">
        <f>'RSA MANTENIMENTO ALTO'!A150</f>
        <v>0</v>
      </c>
      <c r="E26" s="273"/>
      <c r="F26" s="274"/>
      <c r="G26" s="254" t="s">
        <v>349</v>
      </c>
      <c r="H26" s="255"/>
      <c r="I26" s="255"/>
      <c r="J26" s="255"/>
    </row>
    <row r="27" spans="1:10" ht="52.5" customHeight="1" x14ac:dyDescent="0.25">
      <c r="A27" s="256" t="s">
        <v>339</v>
      </c>
      <c r="B27" s="256"/>
      <c r="C27" s="260"/>
      <c r="D27" s="272">
        <f>'RSA MANTENIMENTO ALTO'!I150</f>
        <v>0</v>
      </c>
      <c r="E27" s="273"/>
      <c r="F27" s="274"/>
      <c r="G27" s="254" t="s">
        <v>350</v>
      </c>
      <c r="H27" s="255"/>
      <c r="I27" s="255"/>
      <c r="J27" s="255"/>
    </row>
    <row r="28" spans="1:10" ht="45.75" customHeight="1" x14ac:dyDescent="0.25">
      <c r="A28" s="256" t="s">
        <v>340</v>
      </c>
      <c r="B28" s="256"/>
      <c r="C28" s="260"/>
      <c r="D28" s="271">
        <f>'RSA MANTENIMENTO ALTO'!J150</f>
        <v>0</v>
      </c>
      <c r="E28" s="271"/>
      <c r="F28" s="271"/>
      <c r="G28" s="254" t="s">
        <v>351</v>
      </c>
      <c r="H28" s="255"/>
      <c r="I28" s="255"/>
      <c r="J28" s="255"/>
    </row>
    <row r="29" spans="1:10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36" customHeight="1" x14ac:dyDescent="0.25">
      <c r="A32" s="256" t="s">
        <v>341</v>
      </c>
      <c r="B32" s="256"/>
      <c r="C32" s="256"/>
      <c r="D32" s="256"/>
      <c r="E32" s="256"/>
      <c r="F32" s="256"/>
      <c r="G32" s="256"/>
      <c r="H32" s="256"/>
      <c r="I32" s="256"/>
      <c r="J32" s="256"/>
    </row>
    <row r="33" spans="1:10" ht="45.75" customHeight="1" x14ac:dyDescent="0.25">
      <c r="A33" s="260" t="s">
        <v>335</v>
      </c>
      <c r="B33" s="263"/>
      <c r="C33" s="264"/>
      <c r="D33" s="265">
        <f>'RSA MANTENIMENTO BASSO'!T150</f>
        <v>0</v>
      </c>
      <c r="E33" s="266"/>
      <c r="F33" s="267"/>
      <c r="G33" s="261" t="s">
        <v>352</v>
      </c>
      <c r="H33" s="262"/>
      <c r="I33" s="262"/>
      <c r="J33" s="254"/>
    </row>
    <row r="34" spans="1:10" ht="44.45" customHeight="1" x14ac:dyDescent="0.25">
      <c r="A34" s="260" t="s">
        <v>336</v>
      </c>
      <c r="B34" s="263"/>
      <c r="C34" s="264"/>
      <c r="D34" s="265">
        <f>'RSA MANTENIMENTO BASSO'!AC150</f>
        <v>0</v>
      </c>
      <c r="E34" s="266"/>
      <c r="F34" s="267"/>
      <c r="G34" s="261" t="s">
        <v>370</v>
      </c>
      <c r="H34" s="262"/>
      <c r="I34" s="262"/>
      <c r="J34" s="254"/>
    </row>
    <row r="35" spans="1:10" ht="45.75" customHeight="1" x14ac:dyDescent="0.25">
      <c r="A35" s="260" t="s">
        <v>337</v>
      </c>
      <c r="B35" s="263"/>
      <c r="C35" s="264"/>
      <c r="D35" s="265">
        <f>'RSA MANTENIMENTO BASSO'!AB150</f>
        <v>0</v>
      </c>
      <c r="E35" s="266"/>
      <c r="F35" s="267"/>
      <c r="G35" s="261" t="s">
        <v>369</v>
      </c>
      <c r="H35" s="262"/>
      <c r="I35" s="262"/>
      <c r="J35" s="254"/>
    </row>
    <row r="36" spans="1:10" ht="44.1" customHeight="1" x14ac:dyDescent="0.25">
      <c r="A36" s="257" t="s">
        <v>338</v>
      </c>
      <c r="B36" s="258"/>
      <c r="C36" s="259"/>
      <c r="D36" s="272">
        <f>'RSA MANTENIMENTO BASSO'!A150</f>
        <v>0</v>
      </c>
      <c r="E36" s="273"/>
      <c r="F36" s="274"/>
      <c r="G36" s="261" t="s">
        <v>353</v>
      </c>
      <c r="H36" s="262"/>
      <c r="I36" s="262"/>
      <c r="J36" s="254"/>
    </row>
    <row r="37" spans="1:10" ht="45.75" customHeight="1" x14ac:dyDescent="0.25">
      <c r="A37" s="260" t="s">
        <v>339</v>
      </c>
      <c r="B37" s="263"/>
      <c r="C37" s="264"/>
      <c r="D37" s="272">
        <f>'RSA MANTENIMENTO BASSO'!I150</f>
        <v>0</v>
      </c>
      <c r="E37" s="273"/>
      <c r="F37" s="274"/>
      <c r="G37" s="261" t="s">
        <v>367</v>
      </c>
      <c r="H37" s="262"/>
      <c r="I37" s="262"/>
      <c r="J37" s="254"/>
    </row>
    <row r="38" spans="1:10" ht="49.7" customHeight="1" x14ac:dyDescent="0.25">
      <c r="A38" s="260" t="s">
        <v>340</v>
      </c>
      <c r="B38" s="263"/>
      <c r="C38" s="264"/>
      <c r="D38" s="272">
        <f>'RSA MANTENIMENTO BASSO'!J150</f>
        <v>0</v>
      </c>
      <c r="E38" s="273"/>
      <c r="F38" s="274"/>
      <c r="G38" s="261" t="s">
        <v>368</v>
      </c>
      <c r="H38" s="262"/>
      <c r="I38" s="262"/>
      <c r="J38" s="254"/>
    </row>
    <row r="39" spans="1:10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0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</row>
    <row r="42" spans="1:10" ht="24" customHeight="1" x14ac:dyDescent="0.25">
      <c r="A42" s="256" t="s">
        <v>342</v>
      </c>
      <c r="B42" s="256"/>
      <c r="C42" s="256"/>
      <c r="D42" s="256"/>
      <c r="E42" s="256"/>
      <c r="F42" s="256"/>
      <c r="G42" s="256"/>
      <c r="H42" s="256"/>
      <c r="I42" s="256"/>
      <c r="J42" s="256"/>
    </row>
    <row r="43" spans="1:10" ht="40.700000000000003" customHeight="1" x14ac:dyDescent="0.25">
      <c r="A43" s="257" t="s">
        <v>335</v>
      </c>
      <c r="B43" s="258"/>
      <c r="C43" s="259"/>
      <c r="D43" s="265">
        <f>'RSA FUORI REGIONE'!T150</f>
        <v>0</v>
      </c>
      <c r="E43" s="266"/>
      <c r="F43" s="267"/>
      <c r="G43" s="261" t="s">
        <v>371</v>
      </c>
      <c r="H43" s="262"/>
      <c r="I43" s="262"/>
      <c r="J43" s="254"/>
    </row>
    <row r="44" spans="1:10" ht="42.75" customHeight="1" x14ac:dyDescent="0.25">
      <c r="A44" s="260" t="s">
        <v>336</v>
      </c>
      <c r="B44" s="263"/>
      <c r="C44" s="264"/>
      <c r="D44" s="265">
        <f>'RSA FUORI REGIONE'!AD150</f>
        <v>0</v>
      </c>
      <c r="E44" s="266"/>
      <c r="F44" s="267"/>
      <c r="G44" s="261" t="s">
        <v>372</v>
      </c>
      <c r="H44" s="262"/>
      <c r="I44" s="262"/>
      <c r="J44" s="254"/>
    </row>
    <row r="45" spans="1:10" ht="43.5" customHeight="1" x14ac:dyDescent="0.25">
      <c r="A45" s="260" t="s">
        <v>337</v>
      </c>
      <c r="B45" s="263"/>
      <c r="C45" s="264"/>
      <c r="D45" s="265">
        <f>'RSA FUORI REGIONE'!AC150</f>
        <v>0</v>
      </c>
      <c r="E45" s="266"/>
      <c r="F45" s="267"/>
      <c r="G45" s="261" t="s">
        <v>373</v>
      </c>
      <c r="H45" s="262"/>
      <c r="I45" s="262"/>
      <c r="J45" s="254"/>
    </row>
    <row r="46" spans="1:10" ht="44.85" customHeight="1" x14ac:dyDescent="0.25">
      <c r="A46" s="257" t="s">
        <v>338</v>
      </c>
      <c r="B46" s="258"/>
      <c r="C46" s="259"/>
      <c r="D46" s="272">
        <f>'RSA FUORI REGIONE'!A150</f>
        <v>0</v>
      </c>
      <c r="E46" s="273"/>
      <c r="F46" s="274"/>
      <c r="G46" s="261" t="s">
        <v>354</v>
      </c>
      <c r="H46" s="262"/>
      <c r="I46" s="262"/>
      <c r="J46" s="254"/>
    </row>
    <row r="47" spans="1:10" ht="48.2" customHeight="1" x14ac:dyDescent="0.25">
      <c r="A47" s="260" t="s">
        <v>339</v>
      </c>
      <c r="B47" s="263"/>
      <c r="C47" s="264"/>
      <c r="D47" s="272">
        <f>'RSA FUORI REGIONE'!H150</f>
        <v>0</v>
      </c>
      <c r="E47" s="273"/>
      <c r="F47" s="274"/>
      <c r="G47" s="255" t="s">
        <v>374</v>
      </c>
      <c r="H47" s="255"/>
      <c r="I47" s="255"/>
      <c r="J47" s="255"/>
    </row>
    <row r="48" spans="1:10" ht="46.15" customHeight="1" x14ac:dyDescent="0.25">
      <c r="A48" s="260" t="s">
        <v>340</v>
      </c>
      <c r="B48" s="263"/>
      <c r="C48" s="264"/>
      <c r="D48" s="272">
        <f>'RSA FUORI REGIONE'!I150</f>
        <v>0</v>
      </c>
      <c r="E48" s="273"/>
      <c r="F48" s="274"/>
      <c r="G48" s="255" t="s">
        <v>375</v>
      </c>
      <c r="H48" s="255"/>
      <c r="I48" s="255"/>
      <c r="J48" s="255"/>
    </row>
    <row r="49" spans="1:15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50" spans="1:15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</row>
    <row r="51" spans="1:15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</row>
    <row r="52" spans="1:15" ht="24" customHeight="1" x14ac:dyDescent="0.25">
      <c r="A52" s="256" t="s">
        <v>343</v>
      </c>
      <c r="B52" s="256"/>
      <c r="C52" s="256"/>
      <c r="D52" s="256"/>
      <c r="E52" s="256"/>
      <c r="F52" s="256"/>
      <c r="G52" s="256"/>
      <c r="H52" s="256"/>
      <c r="I52" s="256"/>
      <c r="J52" s="256"/>
    </row>
    <row r="53" spans="1:15" ht="49.7" customHeight="1" x14ac:dyDescent="0.3">
      <c r="A53" s="260" t="s">
        <v>335</v>
      </c>
      <c r="B53" s="263"/>
      <c r="C53" s="264"/>
      <c r="D53" s="265">
        <f>'RSA SEMIRESIDENZIALE LIV. ALTO '!Z150</f>
        <v>0</v>
      </c>
      <c r="E53" s="266"/>
      <c r="F53" s="267"/>
      <c r="G53" s="253" t="s">
        <v>355</v>
      </c>
      <c r="H53" s="253"/>
      <c r="I53" s="253"/>
      <c r="J53" s="253"/>
    </row>
    <row r="54" spans="1:15" ht="55.5" customHeight="1" x14ac:dyDescent="0.3">
      <c r="A54" s="260" t="s">
        <v>336</v>
      </c>
      <c r="B54" s="263"/>
      <c r="C54" s="264"/>
      <c r="D54" s="265">
        <f>'RSA SEMIRESIDENZIALE LIV. ALTO '!AN150</f>
        <v>0</v>
      </c>
      <c r="E54" s="266"/>
      <c r="F54" s="267"/>
      <c r="G54" s="253" t="s">
        <v>362</v>
      </c>
      <c r="H54" s="253"/>
      <c r="I54" s="253"/>
      <c r="J54" s="253"/>
    </row>
    <row r="55" spans="1:15" ht="56.25" customHeight="1" x14ac:dyDescent="0.3">
      <c r="A55" s="260" t="s">
        <v>337</v>
      </c>
      <c r="B55" s="263"/>
      <c r="C55" s="264"/>
      <c r="D55" s="265">
        <f>'RSA SEMIRESIDENZIALE LIV. ALTO '!AM150</f>
        <v>0</v>
      </c>
      <c r="E55" s="266"/>
      <c r="F55" s="267"/>
      <c r="G55" s="253" t="s">
        <v>363</v>
      </c>
      <c r="H55" s="253"/>
      <c r="I55" s="253"/>
      <c r="J55" s="253"/>
    </row>
    <row r="56" spans="1:15" ht="99.2" customHeight="1" x14ac:dyDescent="0.35">
      <c r="A56" s="278" t="s">
        <v>344</v>
      </c>
      <c r="B56" s="278"/>
      <c r="C56" s="278"/>
      <c r="D56" s="265">
        <f>'RSA SEMIRESIDENZIALE LIV. ALTO '!AL150</f>
        <v>0</v>
      </c>
      <c r="E56" s="266"/>
      <c r="F56" s="267"/>
      <c r="G56" s="261" t="s">
        <v>361</v>
      </c>
      <c r="H56" s="262"/>
      <c r="I56" s="262"/>
      <c r="J56" s="254"/>
    </row>
    <row r="57" spans="1:15" ht="45.75" customHeight="1" x14ac:dyDescent="0.3">
      <c r="A57" s="260" t="s">
        <v>338</v>
      </c>
      <c r="B57" s="263"/>
      <c r="C57" s="264"/>
      <c r="D57" s="272">
        <f>'RSA SEMIRESIDENZIALE LIV. ALTO '!A150</f>
        <v>0</v>
      </c>
      <c r="E57" s="273"/>
      <c r="F57" s="274"/>
      <c r="G57" s="253" t="s">
        <v>356</v>
      </c>
      <c r="H57" s="253"/>
      <c r="I57" s="253"/>
      <c r="J57" s="253"/>
    </row>
    <row r="58" spans="1:15" ht="55.5" customHeight="1" x14ac:dyDescent="0.3">
      <c r="A58" s="260" t="s">
        <v>364</v>
      </c>
      <c r="B58" s="263"/>
      <c r="C58" s="264"/>
      <c r="D58" s="272">
        <f>'RSA SEMIRESIDENZIALE LIV. ALTO '!I150</f>
        <v>0</v>
      </c>
      <c r="E58" s="273"/>
      <c r="F58" s="274"/>
      <c r="G58" s="253" t="s">
        <v>357</v>
      </c>
      <c r="H58" s="253"/>
      <c r="I58" s="253"/>
      <c r="J58" s="253"/>
    </row>
    <row r="59" spans="1:15" ht="53.65" customHeight="1" x14ac:dyDescent="0.3">
      <c r="A59" s="260" t="s">
        <v>345</v>
      </c>
      <c r="B59" s="263"/>
      <c r="C59" s="264"/>
      <c r="D59" s="272">
        <f>'RSA SEMIRESIDENZIALE LIV. ALTO '!N150</f>
        <v>0</v>
      </c>
      <c r="E59" s="273"/>
      <c r="F59" s="274"/>
      <c r="G59" s="253" t="s">
        <v>366</v>
      </c>
      <c r="H59" s="253"/>
      <c r="I59" s="253"/>
      <c r="J59" s="253"/>
    </row>
    <row r="60" spans="1:15" x14ac:dyDescent="0.25">
      <c r="O60" s="191"/>
    </row>
    <row r="61" spans="1:15" x14ac:dyDescent="0.25">
      <c r="L61" s="191"/>
      <c r="N61" s="191"/>
    </row>
    <row r="62" spans="1:15" x14ac:dyDescent="0.25">
      <c r="N62" s="191"/>
    </row>
  </sheetData>
  <sheetProtection sheet="1" objects="1" scenarios="1"/>
  <mergeCells count="95">
    <mergeCell ref="D58:F58"/>
    <mergeCell ref="A1:J1"/>
    <mergeCell ref="A3:J3"/>
    <mergeCell ref="A4:J4"/>
    <mergeCell ref="A6:J6"/>
    <mergeCell ref="A7:J7"/>
    <mergeCell ref="G58:J58"/>
    <mergeCell ref="G54:J54"/>
    <mergeCell ref="A55:C55"/>
    <mergeCell ref="G55:J55"/>
    <mergeCell ref="D53:F53"/>
    <mergeCell ref="D54:F54"/>
    <mergeCell ref="D55:F55"/>
    <mergeCell ref="A46:C46"/>
    <mergeCell ref="G46:J46"/>
    <mergeCell ref="A47:C47"/>
    <mergeCell ref="A59:C59"/>
    <mergeCell ref="G59:J59"/>
    <mergeCell ref="D37:F37"/>
    <mergeCell ref="D38:F38"/>
    <mergeCell ref="A56:C56"/>
    <mergeCell ref="G56:J56"/>
    <mergeCell ref="A57:C57"/>
    <mergeCell ref="G57:J57"/>
    <mergeCell ref="D56:F56"/>
    <mergeCell ref="D57:F57"/>
    <mergeCell ref="A53:C53"/>
    <mergeCell ref="D59:F59"/>
    <mergeCell ref="A37:C37"/>
    <mergeCell ref="A58:C58"/>
    <mergeCell ref="G53:J53"/>
    <mergeCell ref="A54:C54"/>
    <mergeCell ref="A48:C48"/>
    <mergeCell ref="G47:J47"/>
    <mergeCell ref="G48:J48"/>
    <mergeCell ref="D46:F46"/>
    <mergeCell ref="D47:F47"/>
    <mergeCell ref="D48:F48"/>
    <mergeCell ref="G37:J37"/>
    <mergeCell ref="G43:J43"/>
    <mergeCell ref="G44:J44"/>
    <mergeCell ref="A44:C44"/>
    <mergeCell ref="A45:C45"/>
    <mergeCell ref="G45:J45"/>
    <mergeCell ref="D43:F43"/>
    <mergeCell ref="D44:F44"/>
    <mergeCell ref="D45:F45"/>
    <mergeCell ref="D36:F36"/>
    <mergeCell ref="G33:J33"/>
    <mergeCell ref="G34:J34"/>
    <mergeCell ref="G35:J35"/>
    <mergeCell ref="G36:J36"/>
    <mergeCell ref="D34:F34"/>
    <mergeCell ref="D35:F35"/>
    <mergeCell ref="C16:E16"/>
    <mergeCell ref="F16:H16"/>
    <mergeCell ref="A21:J21"/>
    <mergeCell ref="D28:F28"/>
    <mergeCell ref="D22:F22"/>
    <mergeCell ref="D24:F24"/>
    <mergeCell ref="D25:F25"/>
    <mergeCell ref="A25:C25"/>
    <mergeCell ref="D26:F26"/>
    <mergeCell ref="D27:F27"/>
    <mergeCell ref="A22:C23"/>
    <mergeCell ref="A24:C24"/>
    <mergeCell ref="A26:C26"/>
    <mergeCell ref="A27:C27"/>
    <mergeCell ref="G22:J23"/>
    <mergeCell ref="G24:J24"/>
    <mergeCell ref="G25:J25"/>
    <mergeCell ref="G26:J26"/>
    <mergeCell ref="A52:J52"/>
    <mergeCell ref="G27:J27"/>
    <mergeCell ref="G28:J28"/>
    <mergeCell ref="A43:C43"/>
    <mergeCell ref="A28:C28"/>
    <mergeCell ref="A32:J32"/>
    <mergeCell ref="G38:J38"/>
    <mergeCell ref="A42:J42"/>
    <mergeCell ref="A33:C33"/>
    <mergeCell ref="A34:C34"/>
    <mergeCell ref="A38:C38"/>
    <mergeCell ref="A36:C36"/>
    <mergeCell ref="A35:C35"/>
    <mergeCell ref="D33:F33"/>
    <mergeCell ref="A2:J2"/>
    <mergeCell ref="A9:B9"/>
    <mergeCell ref="A11:B11"/>
    <mergeCell ref="A8:J8"/>
    <mergeCell ref="C14:E15"/>
    <mergeCell ref="F14:H15"/>
    <mergeCell ref="D9:J9"/>
    <mergeCell ref="D10:J10"/>
    <mergeCell ref="D11:J11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Footer>Pagina &amp;P di &amp;N</oddFooter>
  </headerFooter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1"/>
  <sheetViews>
    <sheetView tabSelected="1" workbookViewId="0">
      <selection activeCell="A3" sqref="A3:C3"/>
    </sheetView>
  </sheetViews>
  <sheetFormatPr defaultRowHeight="15" x14ac:dyDescent="0.25"/>
  <cols>
    <col min="1" max="1" width="37" customWidth="1"/>
    <col min="2" max="2" width="44.28515625" style="26" customWidth="1"/>
    <col min="3" max="3" width="61.7109375" customWidth="1"/>
    <col min="4" max="4" width="61.28515625" style="21" customWidth="1"/>
    <col min="5" max="5" width="8.85546875" customWidth="1"/>
    <col min="6" max="6" width="33.7109375" customWidth="1"/>
    <col min="257" max="257" width="37" customWidth="1"/>
    <col min="258" max="258" width="44.28515625" customWidth="1"/>
    <col min="259" max="259" width="56.85546875" customWidth="1"/>
    <col min="260" max="260" width="68.140625" customWidth="1"/>
    <col min="513" max="513" width="37" customWidth="1"/>
    <col min="514" max="514" width="44.28515625" customWidth="1"/>
    <col min="515" max="515" width="56.85546875" customWidth="1"/>
    <col min="516" max="516" width="68.140625" customWidth="1"/>
    <col min="769" max="769" width="37" customWidth="1"/>
    <col min="770" max="770" width="44.28515625" customWidth="1"/>
    <col min="771" max="771" width="56.85546875" customWidth="1"/>
    <col min="772" max="772" width="68.140625" customWidth="1"/>
    <col min="1025" max="1025" width="37" customWidth="1"/>
    <col min="1026" max="1026" width="44.28515625" customWidth="1"/>
    <col min="1027" max="1027" width="56.85546875" customWidth="1"/>
    <col min="1028" max="1028" width="68.140625" customWidth="1"/>
    <col min="1281" max="1281" width="37" customWidth="1"/>
    <col min="1282" max="1282" width="44.28515625" customWidth="1"/>
    <col min="1283" max="1283" width="56.85546875" customWidth="1"/>
    <col min="1284" max="1284" width="68.140625" customWidth="1"/>
    <col min="1537" max="1537" width="37" customWidth="1"/>
    <col min="1538" max="1538" width="44.28515625" customWidth="1"/>
    <col min="1539" max="1539" width="56.85546875" customWidth="1"/>
    <col min="1540" max="1540" width="68.140625" customWidth="1"/>
    <col min="1793" max="1793" width="37" customWidth="1"/>
    <col min="1794" max="1794" width="44.28515625" customWidth="1"/>
    <col min="1795" max="1795" width="56.85546875" customWidth="1"/>
    <col min="1796" max="1796" width="68.140625" customWidth="1"/>
    <col min="2049" max="2049" width="37" customWidth="1"/>
    <col min="2050" max="2050" width="44.28515625" customWidth="1"/>
    <col min="2051" max="2051" width="56.85546875" customWidth="1"/>
    <col min="2052" max="2052" width="68.140625" customWidth="1"/>
    <col min="2305" max="2305" width="37" customWidth="1"/>
    <col min="2306" max="2306" width="44.28515625" customWidth="1"/>
    <col min="2307" max="2307" width="56.85546875" customWidth="1"/>
    <col min="2308" max="2308" width="68.140625" customWidth="1"/>
    <col min="2561" max="2561" width="37" customWidth="1"/>
    <col min="2562" max="2562" width="44.28515625" customWidth="1"/>
    <col min="2563" max="2563" width="56.85546875" customWidth="1"/>
    <col min="2564" max="2564" width="68.140625" customWidth="1"/>
    <col min="2817" max="2817" width="37" customWidth="1"/>
    <col min="2818" max="2818" width="44.28515625" customWidth="1"/>
    <col min="2819" max="2819" width="56.85546875" customWidth="1"/>
    <col min="2820" max="2820" width="68.140625" customWidth="1"/>
    <col min="3073" max="3073" width="37" customWidth="1"/>
    <col min="3074" max="3074" width="44.28515625" customWidth="1"/>
    <col min="3075" max="3075" width="56.85546875" customWidth="1"/>
    <col min="3076" max="3076" width="68.140625" customWidth="1"/>
    <col min="3329" max="3329" width="37" customWidth="1"/>
    <col min="3330" max="3330" width="44.28515625" customWidth="1"/>
    <col min="3331" max="3331" width="56.85546875" customWidth="1"/>
    <col min="3332" max="3332" width="68.140625" customWidth="1"/>
    <col min="3585" max="3585" width="37" customWidth="1"/>
    <col min="3586" max="3586" width="44.28515625" customWidth="1"/>
    <col min="3587" max="3587" width="56.85546875" customWidth="1"/>
    <col min="3588" max="3588" width="68.140625" customWidth="1"/>
    <col min="3841" max="3841" width="37" customWidth="1"/>
    <col min="3842" max="3842" width="44.28515625" customWidth="1"/>
    <col min="3843" max="3843" width="56.85546875" customWidth="1"/>
    <col min="3844" max="3844" width="68.140625" customWidth="1"/>
    <col min="4097" max="4097" width="37" customWidth="1"/>
    <col min="4098" max="4098" width="44.28515625" customWidth="1"/>
    <col min="4099" max="4099" width="56.85546875" customWidth="1"/>
    <col min="4100" max="4100" width="68.140625" customWidth="1"/>
    <col min="4353" max="4353" width="37" customWidth="1"/>
    <col min="4354" max="4354" width="44.28515625" customWidth="1"/>
    <col min="4355" max="4355" width="56.85546875" customWidth="1"/>
    <col min="4356" max="4356" width="68.140625" customWidth="1"/>
    <col min="4609" max="4609" width="37" customWidth="1"/>
    <col min="4610" max="4610" width="44.28515625" customWidth="1"/>
    <col min="4611" max="4611" width="56.85546875" customWidth="1"/>
    <col min="4612" max="4612" width="68.140625" customWidth="1"/>
    <col min="4865" max="4865" width="37" customWidth="1"/>
    <col min="4866" max="4866" width="44.28515625" customWidth="1"/>
    <col min="4867" max="4867" width="56.85546875" customWidth="1"/>
    <col min="4868" max="4868" width="68.140625" customWidth="1"/>
    <col min="5121" max="5121" width="37" customWidth="1"/>
    <col min="5122" max="5122" width="44.28515625" customWidth="1"/>
    <col min="5123" max="5123" width="56.85546875" customWidth="1"/>
    <col min="5124" max="5124" width="68.140625" customWidth="1"/>
    <col min="5377" max="5377" width="37" customWidth="1"/>
    <col min="5378" max="5378" width="44.28515625" customWidth="1"/>
    <col min="5379" max="5379" width="56.85546875" customWidth="1"/>
    <col min="5380" max="5380" width="68.140625" customWidth="1"/>
    <col min="5633" max="5633" width="37" customWidth="1"/>
    <col min="5634" max="5634" width="44.28515625" customWidth="1"/>
    <col min="5635" max="5635" width="56.85546875" customWidth="1"/>
    <col min="5636" max="5636" width="68.140625" customWidth="1"/>
    <col min="5889" max="5889" width="37" customWidth="1"/>
    <col min="5890" max="5890" width="44.28515625" customWidth="1"/>
    <col min="5891" max="5891" width="56.85546875" customWidth="1"/>
    <col min="5892" max="5892" width="68.140625" customWidth="1"/>
    <col min="6145" max="6145" width="37" customWidth="1"/>
    <col min="6146" max="6146" width="44.28515625" customWidth="1"/>
    <col min="6147" max="6147" width="56.85546875" customWidth="1"/>
    <col min="6148" max="6148" width="68.140625" customWidth="1"/>
    <col min="6401" max="6401" width="37" customWidth="1"/>
    <col min="6402" max="6402" width="44.28515625" customWidth="1"/>
    <col min="6403" max="6403" width="56.85546875" customWidth="1"/>
    <col min="6404" max="6404" width="68.140625" customWidth="1"/>
    <col min="6657" max="6657" width="37" customWidth="1"/>
    <col min="6658" max="6658" width="44.28515625" customWidth="1"/>
    <col min="6659" max="6659" width="56.85546875" customWidth="1"/>
    <col min="6660" max="6660" width="68.140625" customWidth="1"/>
    <col min="6913" max="6913" width="37" customWidth="1"/>
    <col min="6914" max="6914" width="44.28515625" customWidth="1"/>
    <col min="6915" max="6915" width="56.85546875" customWidth="1"/>
    <col min="6916" max="6916" width="68.140625" customWidth="1"/>
    <col min="7169" max="7169" width="37" customWidth="1"/>
    <col min="7170" max="7170" width="44.28515625" customWidth="1"/>
    <col min="7171" max="7171" width="56.85546875" customWidth="1"/>
    <col min="7172" max="7172" width="68.140625" customWidth="1"/>
    <col min="7425" max="7425" width="37" customWidth="1"/>
    <col min="7426" max="7426" width="44.28515625" customWidth="1"/>
    <col min="7427" max="7427" width="56.85546875" customWidth="1"/>
    <col min="7428" max="7428" width="68.140625" customWidth="1"/>
    <col min="7681" max="7681" width="37" customWidth="1"/>
    <col min="7682" max="7682" width="44.28515625" customWidth="1"/>
    <col min="7683" max="7683" width="56.85546875" customWidth="1"/>
    <col min="7684" max="7684" width="68.140625" customWidth="1"/>
    <col min="7937" max="7937" width="37" customWidth="1"/>
    <col min="7938" max="7938" width="44.28515625" customWidth="1"/>
    <col min="7939" max="7939" width="56.85546875" customWidth="1"/>
    <col min="7940" max="7940" width="68.140625" customWidth="1"/>
    <col min="8193" max="8193" width="37" customWidth="1"/>
    <col min="8194" max="8194" width="44.28515625" customWidth="1"/>
    <col min="8195" max="8195" width="56.85546875" customWidth="1"/>
    <col min="8196" max="8196" width="68.140625" customWidth="1"/>
    <col min="8449" max="8449" width="37" customWidth="1"/>
    <col min="8450" max="8450" width="44.28515625" customWidth="1"/>
    <col min="8451" max="8451" width="56.85546875" customWidth="1"/>
    <col min="8452" max="8452" width="68.140625" customWidth="1"/>
    <col min="8705" max="8705" width="37" customWidth="1"/>
    <col min="8706" max="8706" width="44.28515625" customWidth="1"/>
    <col min="8707" max="8707" width="56.85546875" customWidth="1"/>
    <col min="8708" max="8708" width="68.140625" customWidth="1"/>
    <col min="8961" max="8961" width="37" customWidth="1"/>
    <col min="8962" max="8962" width="44.28515625" customWidth="1"/>
    <col min="8963" max="8963" width="56.85546875" customWidth="1"/>
    <col min="8964" max="8964" width="68.140625" customWidth="1"/>
    <col min="9217" max="9217" width="37" customWidth="1"/>
    <col min="9218" max="9218" width="44.28515625" customWidth="1"/>
    <col min="9219" max="9219" width="56.85546875" customWidth="1"/>
    <col min="9220" max="9220" width="68.140625" customWidth="1"/>
    <col min="9473" max="9473" width="37" customWidth="1"/>
    <col min="9474" max="9474" width="44.28515625" customWidth="1"/>
    <col min="9475" max="9475" width="56.85546875" customWidth="1"/>
    <col min="9476" max="9476" width="68.140625" customWidth="1"/>
    <col min="9729" max="9729" width="37" customWidth="1"/>
    <col min="9730" max="9730" width="44.28515625" customWidth="1"/>
    <col min="9731" max="9731" width="56.85546875" customWidth="1"/>
    <col min="9732" max="9732" width="68.140625" customWidth="1"/>
    <col min="9985" max="9985" width="37" customWidth="1"/>
    <col min="9986" max="9986" width="44.28515625" customWidth="1"/>
    <col min="9987" max="9987" width="56.85546875" customWidth="1"/>
    <col min="9988" max="9988" width="68.140625" customWidth="1"/>
    <col min="10241" max="10241" width="37" customWidth="1"/>
    <col min="10242" max="10242" width="44.28515625" customWidth="1"/>
    <col min="10243" max="10243" width="56.85546875" customWidth="1"/>
    <col min="10244" max="10244" width="68.140625" customWidth="1"/>
    <col min="10497" max="10497" width="37" customWidth="1"/>
    <col min="10498" max="10498" width="44.28515625" customWidth="1"/>
    <col min="10499" max="10499" width="56.85546875" customWidth="1"/>
    <col min="10500" max="10500" width="68.140625" customWidth="1"/>
    <col min="10753" max="10753" width="37" customWidth="1"/>
    <col min="10754" max="10754" width="44.28515625" customWidth="1"/>
    <col min="10755" max="10755" width="56.85546875" customWidth="1"/>
    <col min="10756" max="10756" width="68.140625" customWidth="1"/>
    <col min="11009" max="11009" width="37" customWidth="1"/>
    <col min="11010" max="11010" width="44.28515625" customWidth="1"/>
    <col min="11011" max="11011" width="56.85546875" customWidth="1"/>
    <col min="11012" max="11012" width="68.140625" customWidth="1"/>
    <col min="11265" max="11265" width="37" customWidth="1"/>
    <col min="11266" max="11266" width="44.28515625" customWidth="1"/>
    <col min="11267" max="11267" width="56.85546875" customWidth="1"/>
    <col min="11268" max="11268" width="68.140625" customWidth="1"/>
    <col min="11521" max="11521" width="37" customWidth="1"/>
    <col min="11522" max="11522" width="44.28515625" customWidth="1"/>
    <col min="11523" max="11523" width="56.85546875" customWidth="1"/>
    <col min="11524" max="11524" width="68.140625" customWidth="1"/>
    <col min="11777" max="11777" width="37" customWidth="1"/>
    <col min="11778" max="11778" width="44.28515625" customWidth="1"/>
    <col min="11779" max="11779" width="56.85546875" customWidth="1"/>
    <col min="11780" max="11780" width="68.140625" customWidth="1"/>
    <col min="12033" max="12033" width="37" customWidth="1"/>
    <col min="12034" max="12034" width="44.28515625" customWidth="1"/>
    <col min="12035" max="12035" width="56.85546875" customWidth="1"/>
    <col min="12036" max="12036" width="68.140625" customWidth="1"/>
    <col min="12289" max="12289" width="37" customWidth="1"/>
    <col min="12290" max="12290" width="44.28515625" customWidth="1"/>
    <col min="12291" max="12291" width="56.85546875" customWidth="1"/>
    <col min="12292" max="12292" width="68.140625" customWidth="1"/>
    <col min="12545" max="12545" width="37" customWidth="1"/>
    <col min="12546" max="12546" width="44.28515625" customWidth="1"/>
    <col min="12547" max="12547" width="56.85546875" customWidth="1"/>
    <col min="12548" max="12548" width="68.140625" customWidth="1"/>
    <col min="12801" max="12801" width="37" customWidth="1"/>
    <col min="12802" max="12802" width="44.28515625" customWidth="1"/>
    <col min="12803" max="12803" width="56.85546875" customWidth="1"/>
    <col min="12804" max="12804" width="68.140625" customWidth="1"/>
    <col min="13057" max="13057" width="37" customWidth="1"/>
    <col min="13058" max="13058" width="44.28515625" customWidth="1"/>
    <col min="13059" max="13059" width="56.85546875" customWidth="1"/>
    <col min="13060" max="13060" width="68.140625" customWidth="1"/>
    <col min="13313" max="13313" width="37" customWidth="1"/>
    <col min="13314" max="13314" width="44.28515625" customWidth="1"/>
    <col min="13315" max="13315" width="56.85546875" customWidth="1"/>
    <col min="13316" max="13316" width="68.140625" customWidth="1"/>
    <col min="13569" max="13569" width="37" customWidth="1"/>
    <col min="13570" max="13570" width="44.28515625" customWidth="1"/>
    <col min="13571" max="13571" width="56.85546875" customWidth="1"/>
    <col min="13572" max="13572" width="68.140625" customWidth="1"/>
    <col min="13825" max="13825" width="37" customWidth="1"/>
    <col min="13826" max="13826" width="44.28515625" customWidth="1"/>
    <col min="13827" max="13827" width="56.85546875" customWidth="1"/>
    <col min="13828" max="13828" width="68.140625" customWidth="1"/>
    <col min="14081" max="14081" width="37" customWidth="1"/>
    <col min="14082" max="14082" width="44.28515625" customWidth="1"/>
    <col min="14083" max="14083" width="56.85546875" customWidth="1"/>
    <col min="14084" max="14084" width="68.140625" customWidth="1"/>
    <col min="14337" max="14337" width="37" customWidth="1"/>
    <col min="14338" max="14338" width="44.28515625" customWidth="1"/>
    <col min="14339" max="14339" width="56.85546875" customWidth="1"/>
    <col min="14340" max="14340" width="68.140625" customWidth="1"/>
    <col min="14593" max="14593" width="37" customWidth="1"/>
    <col min="14594" max="14594" width="44.28515625" customWidth="1"/>
    <col min="14595" max="14595" width="56.85546875" customWidth="1"/>
    <col min="14596" max="14596" width="68.140625" customWidth="1"/>
    <col min="14849" max="14849" width="37" customWidth="1"/>
    <col min="14850" max="14850" width="44.28515625" customWidth="1"/>
    <col min="14851" max="14851" width="56.85546875" customWidth="1"/>
    <col min="14852" max="14852" width="68.140625" customWidth="1"/>
    <col min="15105" max="15105" width="37" customWidth="1"/>
    <col min="15106" max="15106" width="44.28515625" customWidth="1"/>
    <col min="15107" max="15107" width="56.85546875" customWidth="1"/>
    <col min="15108" max="15108" width="68.140625" customWidth="1"/>
    <col min="15361" max="15361" width="37" customWidth="1"/>
    <col min="15362" max="15362" width="44.28515625" customWidth="1"/>
    <col min="15363" max="15363" width="56.85546875" customWidth="1"/>
    <col min="15364" max="15364" width="68.140625" customWidth="1"/>
    <col min="15617" max="15617" width="37" customWidth="1"/>
    <col min="15618" max="15618" width="44.28515625" customWidth="1"/>
    <col min="15619" max="15619" width="56.85546875" customWidth="1"/>
    <col min="15620" max="15620" width="68.140625" customWidth="1"/>
    <col min="15873" max="15873" width="37" customWidth="1"/>
    <col min="15874" max="15874" width="44.28515625" customWidth="1"/>
    <col min="15875" max="15875" width="56.85546875" customWidth="1"/>
    <col min="15876" max="15876" width="68.140625" customWidth="1"/>
    <col min="16129" max="16129" width="37" customWidth="1"/>
    <col min="16130" max="16130" width="44.28515625" customWidth="1"/>
    <col min="16131" max="16131" width="56.85546875" customWidth="1"/>
    <col min="16132" max="16132" width="68.140625" customWidth="1"/>
  </cols>
  <sheetData>
    <row r="1" spans="1:6" ht="81.2" customHeight="1" thickBot="1" x14ac:dyDescent="0.3">
      <c r="A1" s="283" t="s">
        <v>237</v>
      </c>
      <c r="B1" s="284"/>
      <c r="C1" s="285"/>
      <c r="D1" s="179"/>
    </row>
    <row r="2" spans="1:6" ht="42" customHeight="1" x14ac:dyDescent="0.25">
      <c r="A2" s="286" t="s">
        <v>66</v>
      </c>
      <c r="B2" s="287"/>
      <c r="C2" s="288"/>
      <c r="D2" s="179"/>
    </row>
    <row r="3" spans="1:6" ht="53.45" customHeight="1" x14ac:dyDescent="0.25">
      <c r="A3" s="289" t="s">
        <v>142</v>
      </c>
      <c r="B3" s="290"/>
      <c r="C3" s="291"/>
      <c r="D3" s="179"/>
      <c r="E3" s="2"/>
      <c r="F3" s="177"/>
    </row>
    <row r="4" spans="1:6" ht="61.15" customHeight="1" x14ac:dyDescent="0.25">
      <c r="A4" s="298" t="s">
        <v>387</v>
      </c>
      <c r="B4" s="299" t="s">
        <v>382</v>
      </c>
      <c r="C4" s="300"/>
      <c r="D4"/>
    </row>
    <row r="5" spans="1:6" ht="57.95" customHeight="1" x14ac:dyDescent="0.25">
      <c r="A5" s="292" t="s">
        <v>383</v>
      </c>
      <c r="B5" s="293"/>
      <c r="C5" s="294"/>
      <c r="D5" s="179"/>
      <c r="E5" s="2"/>
    </row>
    <row r="6" spans="1:6" ht="53.65" customHeight="1" thickBot="1" x14ac:dyDescent="0.3">
      <c r="A6" s="295" t="s">
        <v>384</v>
      </c>
      <c r="B6" s="296"/>
      <c r="C6" s="297"/>
      <c r="D6" s="179"/>
    </row>
    <row r="7" spans="1:6" s="1" customFormat="1" ht="42" customHeight="1" thickBot="1" x14ac:dyDescent="0.3">
      <c r="A7" s="280" t="s">
        <v>67</v>
      </c>
      <c r="B7" s="281"/>
      <c r="C7" s="282"/>
      <c r="D7" s="179"/>
    </row>
    <row r="8" spans="1:6" x14ac:dyDescent="0.25">
      <c r="A8" s="17"/>
      <c r="B8" s="24" t="s">
        <v>68</v>
      </c>
      <c r="C8" s="18" t="s">
        <v>136</v>
      </c>
      <c r="D8" s="179"/>
    </row>
    <row r="9" spans="1:6" ht="30" x14ac:dyDescent="0.25">
      <c r="A9" s="306" t="s">
        <v>1</v>
      </c>
      <c r="B9" s="171" t="s">
        <v>7</v>
      </c>
      <c r="C9" s="19" t="s">
        <v>69</v>
      </c>
      <c r="D9" s="179"/>
    </row>
    <row r="10" spans="1:6" ht="57.2" customHeight="1" x14ac:dyDescent="0.25">
      <c r="A10" s="306"/>
      <c r="B10" s="171" t="s">
        <v>8</v>
      </c>
      <c r="C10" s="19" t="s">
        <v>177</v>
      </c>
      <c r="D10" s="179" t="s">
        <v>0</v>
      </c>
    </row>
    <row r="11" spans="1:6" ht="75" x14ac:dyDescent="0.25">
      <c r="A11" s="306" t="s">
        <v>2</v>
      </c>
      <c r="B11" s="171" t="s">
        <v>159</v>
      </c>
      <c r="C11" s="30" t="s">
        <v>293</v>
      </c>
      <c r="D11" s="179"/>
    </row>
    <row r="12" spans="1:6" ht="75" x14ac:dyDescent="0.25">
      <c r="A12" s="306"/>
      <c r="B12" s="171" t="s">
        <v>156</v>
      </c>
      <c r="C12" s="20" t="s">
        <v>158</v>
      </c>
      <c r="D12" s="179"/>
    </row>
    <row r="13" spans="1:6" ht="45" x14ac:dyDescent="0.25">
      <c r="A13" s="172" t="s">
        <v>294</v>
      </c>
      <c r="B13" s="171" t="s">
        <v>153</v>
      </c>
      <c r="C13" s="20" t="s">
        <v>286</v>
      </c>
      <c r="D13" s="179"/>
    </row>
    <row r="14" spans="1:6" ht="57.2" customHeight="1" x14ac:dyDescent="0.25">
      <c r="A14" s="172" t="s">
        <v>187</v>
      </c>
      <c r="B14" s="171" t="s">
        <v>300</v>
      </c>
      <c r="C14" s="20" t="s">
        <v>241</v>
      </c>
      <c r="D14" s="179"/>
    </row>
    <row r="15" spans="1:6" ht="30" x14ac:dyDescent="0.25">
      <c r="A15" s="306" t="s">
        <v>201</v>
      </c>
      <c r="B15" s="171" t="s">
        <v>137</v>
      </c>
      <c r="C15" s="19" t="s">
        <v>202</v>
      </c>
      <c r="D15" s="179"/>
      <c r="E15" s="16"/>
    </row>
    <row r="16" spans="1:6" ht="45.2" customHeight="1" x14ac:dyDescent="0.25">
      <c r="A16" s="306"/>
      <c r="B16" s="171" t="s">
        <v>138</v>
      </c>
      <c r="C16" s="20" t="s">
        <v>203</v>
      </c>
      <c r="D16" s="179"/>
    </row>
    <row r="17" spans="1:5" ht="60" x14ac:dyDescent="0.25">
      <c r="A17" s="307" t="s">
        <v>275</v>
      </c>
      <c r="B17" s="171" t="s">
        <v>238</v>
      </c>
      <c r="C17" s="19" t="s">
        <v>277</v>
      </c>
      <c r="D17" s="179"/>
    </row>
    <row r="18" spans="1:5" ht="122.25" customHeight="1" x14ac:dyDescent="0.25">
      <c r="A18" s="307"/>
      <c r="B18" s="171" t="s">
        <v>276</v>
      </c>
      <c r="C18" s="19" t="s">
        <v>301</v>
      </c>
      <c r="D18" s="179"/>
      <c r="E18" s="87"/>
    </row>
    <row r="19" spans="1:5" ht="70.7" customHeight="1" x14ac:dyDescent="0.25">
      <c r="A19" s="307" t="s">
        <v>278</v>
      </c>
      <c r="B19" s="171" t="s">
        <v>280</v>
      </c>
      <c r="C19" s="19" t="s">
        <v>302</v>
      </c>
      <c r="D19" s="179"/>
      <c r="E19" s="87"/>
    </row>
    <row r="20" spans="1:5" ht="146.25" customHeight="1" x14ac:dyDescent="0.25">
      <c r="A20" s="307"/>
      <c r="B20" s="171" t="s">
        <v>279</v>
      </c>
      <c r="C20" s="19" t="s">
        <v>326</v>
      </c>
      <c r="D20" s="179"/>
      <c r="E20" s="87"/>
    </row>
    <row r="21" spans="1:5" ht="281.85000000000002" customHeight="1" x14ac:dyDescent="0.25">
      <c r="A21" s="173" t="s">
        <v>303</v>
      </c>
      <c r="B21" s="167" t="s">
        <v>320</v>
      </c>
      <c r="C21" s="180"/>
      <c r="D21" s="179"/>
      <c r="E21" s="87"/>
    </row>
    <row r="22" spans="1:5" s="2" customFormat="1" ht="63.75" customHeight="1" x14ac:dyDescent="0.25">
      <c r="A22" s="310" t="s">
        <v>70</v>
      </c>
      <c r="B22" s="32" t="s">
        <v>274</v>
      </c>
      <c r="C22" s="11" t="s">
        <v>71</v>
      </c>
      <c r="D22" s="168"/>
      <c r="E22" s="87"/>
    </row>
    <row r="23" spans="1:5" ht="45.75" customHeight="1" x14ac:dyDescent="0.25">
      <c r="A23" s="311"/>
      <c r="B23" s="32" t="s">
        <v>9</v>
      </c>
      <c r="C23" s="11" t="s">
        <v>71</v>
      </c>
      <c r="D23" s="178"/>
    </row>
    <row r="24" spans="1:5" ht="75.2" customHeight="1" x14ac:dyDescent="0.25">
      <c r="A24" s="312"/>
      <c r="B24" s="101" t="s">
        <v>240</v>
      </c>
      <c r="C24" s="11" t="s">
        <v>71</v>
      </c>
      <c r="D24" s="178"/>
    </row>
    <row r="25" spans="1:5" ht="48.2" customHeight="1" x14ac:dyDescent="0.25">
      <c r="A25" s="306" t="s">
        <v>3</v>
      </c>
      <c r="B25" s="171" t="s">
        <v>170</v>
      </c>
      <c r="C25" s="30" t="s">
        <v>304</v>
      </c>
      <c r="D25" s="178"/>
    </row>
    <row r="26" spans="1:5" ht="60" x14ac:dyDescent="0.25">
      <c r="A26" s="306"/>
      <c r="B26" s="171" t="s">
        <v>10</v>
      </c>
      <c r="C26" s="19" t="s">
        <v>239</v>
      </c>
      <c r="D26" s="178"/>
    </row>
    <row r="27" spans="1:5" ht="41.25" customHeight="1" x14ac:dyDescent="0.25">
      <c r="A27" s="308" t="s">
        <v>281</v>
      </c>
      <c r="B27" s="25" t="s">
        <v>143</v>
      </c>
      <c r="C27" s="11" t="s">
        <v>71</v>
      </c>
    </row>
    <row r="28" spans="1:5" ht="45" x14ac:dyDescent="0.25">
      <c r="A28" s="308"/>
      <c r="B28" s="25" t="s">
        <v>306</v>
      </c>
      <c r="C28" s="11" t="s">
        <v>71</v>
      </c>
    </row>
    <row r="29" spans="1:5" ht="47.45" customHeight="1" x14ac:dyDescent="0.25">
      <c r="A29" s="301" t="s">
        <v>283</v>
      </c>
      <c r="B29" s="25" t="s">
        <v>284</v>
      </c>
      <c r="C29" s="11" t="s">
        <v>71</v>
      </c>
    </row>
    <row r="30" spans="1:5" ht="47.45" customHeight="1" x14ac:dyDescent="0.25">
      <c r="A30" s="303"/>
      <c r="B30" s="25" t="s">
        <v>305</v>
      </c>
      <c r="C30" s="11" t="s">
        <v>71</v>
      </c>
    </row>
    <row r="31" spans="1:5" ht="201.95" customHeight="1" x14ac:dyDescent="0.25">
      <c r="A31" s="165" t="s">
        <v>282</v>
      </c>
      <c r="B31" s="171" t="s">
        <v>163</v>
      </c>
      <c r="C31" s="30" t="s">
        <v>171</v>
      </c>
    </row>
    <row r="32" spans="1:5" ht="55.5" customHeight="1" x14ac:dyDescent="0.25">
      <c r="A32" s="309" t="s">
        <v>307</v>
      </c>
      <c r="B32" s="25" t="s">
        <v>73</v>
      </c>
      <c r="C32" s="11" t="s">
        <v>71</v>
      </c>
    </row>
    <row r="33" spans="1:4" ht="55.5" customHeight="1" x14ac:dyDescent="0.25">
      <c r="A33" s="309"/>
      <c r="B33" s="25" t="s">
        <v>74</v>
      </c>
      <c r="C33" s="11" t="s">
        <v>71</v>
      </c>
    </row>
    <row r="34" spans="1:4" ht="55.5" customHeight="1" x14ac:dyDescent="0.25">
      <c r="A34" s="309"/>
      <c r="B34" s="25" t="s">
        <v>17</v>
      </c>
      <c r="C34" s="11" t="s">
        <v>71</v>
      </c>
    </row>
    <row r="35" spans="1:4" ht="43.5" customHeight="1" x14ac:dyDescent="0.25">
      <c r="A35" s="308" t="s">
        <v>72</v>
      </c>
      <c r="B35" s="25" t="s">
        <v>11</v>
      </c>
      <c r="C35" s="11" t="s">
        <v>71</v>
      </c>
    </row>
    <row r="36" spans="1:4" ht="49.7" customHeight="1" x14ac:dyDescent="0.25">
      <c r="A36" s="308"/>
      <c r="B36" s="25" t="s">
        <v>12</v>
      </c>
      <c r="C36" s="11" t="s">
        <v>71</v>
      </c>
    </row>
    <row r="37" spans="1:4" ht="78.75" customHeight="1" x14ac:dyDescent="0.25">
      <c r="A37" s="174" t="s">
        <v>308</v>
      </c>
      <c r="B37" s="25" t="s">
        <v>178</v>
      </c>
      <c r="C37" s="11" t="s">
        <v>71</v>
      </c>
    </row>
    <row r="38" spans="1:4" ht="32.25" customHeight="1" x14ac:dyDescent="0.25">
      <c r="A38" s="301" t="s">
        <v>309</v>
      </c>
      <c r="B38" s="25" t="s">
        <v>160</v>
      </c>
      <c r="C38" s="11" t="s">
        <v>71</v>
      </c>
      <c r="D38" s="22"/>
    </row>
    <row r="39" spans="1:4" ht="39.950000000000003" customHeight="1" x14ac:dyDescent="0.25">
      <c r="A39" s="302"/>
      <c r="B39" s="25" t="s">
        <v>161</v>
      </c>
      <c r="C39" s="11" t="s">
        <v>71</v>
      </c>
      <c r="D39" s="22"/>
    </row>
    <row r="40" spans="1:4" ht="32.25" customHeight="1" x14ac:dyDescent="0.25">
      <c r="A40" s="302"/>
      <c r="B40" s="25" t="s">
        <v>285</v>
      </c>
      <c r="C40" s="11" t="s">
        <v>71</v>
      </c>
    </row>
    <row r="41" spans="1:4" ht="31.7" customHeight="1" x14ac:dyDescent="0.25">
      <c r="A41" s="303"/>
      <c r="B41" s="25" t="s">
        <v>16</v>
      </c>
      <c r="C41" s="11" t="s">
        <v>71</v>
      </c>
    </row>
    <row r="42" spans="1:4" ht="31.7" customHeight="1" x14ac:dyDescent="0.25">
      <c r="A42" s="301" t="s">
        <v>329</v>
      </c>
      <c r="B42" s="25" t="s">
        <v>310</v>
      </c>
      <c r="C42" s="11" t="s">
        <v>71</v>
      </c>
    </row>
    <row r="43" spans="1:4" ht="31.7" customHeight="1" x14ac:dyDescent="0.25">
      <c r="A43" s="302"/>
      <c r="B43" s="25" t="s">
        <v>311</v>
      </c>
      <c r="C43" s="11" t="s">
        <v>71</v>
      </c>
    </row>
    <row r="44" spans="1:4" ht="33.75" customHeight="1" x14ac:dyDescent="0.25">
      <c r="A44" s="302"/>
      <c r="B44" s="25" t="s">
        <v>312</v>
      </c>
      <c r="C44" s="11" t="s">
        <v>71</v>
      </c>
    </row>
    <row r="45" spans="1:4" ht="43.5" customHeight="1" x14ac:dyDescent="0.25">
      <c r="A45" s="302"/>
      <c r="B45" s="25" t="s">
        <v>313</v>
      </c>
      <c r="C45" s="11" t="s">
        <v>71</v>
      </c>
    </row>
    <row r="46" spans="1:4" ht="47.45" customHeight="1" x14ac:dyDescent="0.25">
      <c r="A46" s="302"/>
      <c r="B46" s="169" t="s">
        <v>314</v>
      </c>
      <c r="C46" s="11" t="s">
        <v>71</v>
      </c>
    </row>
    <row r="47" spans="1:4" ht="45.75" customHeight="1" x14ac:dyDescent="0.25">
      <c r="A47" s="302"/>
      <c r="B47" s="25" t="s">
        <v>315</v>
      </c>
      <c r="C47" s="11" t="s">
        <v>71</v>
      </c>
    </row>
    <row r="48" spans="1:4" ht="31.7" customHeight="1" x14ac:dyDescent="0.25">
      <c r="A48" s="302"/>
      <c r="B48" s="25" t="s">
        <v>316</v>
      </c>
      <c r="C48" s="11" t="s">
        <v>71</v>
      </c>
    </row>
    <row r="49" spans="1:3" ht="31.7" customHeight="1" x14ac:dyDescent="0.25">
      <c r="A49" s="302"/>
      <c r="B49" s="25" t="s">
        <v>317</v>
      </c>
      <c r="C49" s="11" t="s">
        <v>71</v>
      </c>
    </row>
    <row r="50" spans="1:3" ht="56.25" customHeight="1" x14ac:dyDescent="0.25">
      <c r="A50" s="303"/>
      <c r="B50" s="25" t="s">
        <v>318</v>
      </c>
      <c r="C50" s="11" t="s">
        <v>71</v>
      </c>
    </row>
    <row r="51" spans="1:3" ht="39.200000000000003" customHeight="1" x14ac:dyDescent="0.25">
      <c r="A51" s="165"/>
      <c r="B51" s="25" t="s">
        <v>319</v>
      </c>
      <c r="C51" s="170" t="s">
        <v>71</v>
      </c>
    </row>
    <row r="52" spans="1:3" ht="35.450000000000003" customHeight="1" thickBot="1" x14ac:dyDescent="0.3">
      <c r="A52" s="165"/>
      <c r="B52" s="25" t="s">
        <v>194</v>
      </c>
      <c r="C52" s="11" t="s">
        <v>71</v>
      </c>
    </row>
    <row r="53" spans="1:3" ht="63.2" customHeight="1" thickBot="1" x14ac:dyDescent="0.3">
      <c r="A53" s="23" t="s">
        <v>144</v>
      </c>
      <c r="B53" s="304" t="s">
        <v>162</v>
      </c>
      <c r="C53" s="305"/>
    </row>
    <row r="54" spans="1:3" x14ac:dyDescent="0.25">
      <c r="A54" s="12"/>
    </row>
    <row r="56" spans="1:3" x14ac:dyDescent="0.25">
      <c r="A56" s="13"/>
    </row>
    <row r="57" spans="1:3" x14ac:dyDescent="0.25">
      <c r="A57" s="13"/>
    </row>
    <row r="58" spans="1:3" x14ac:dyDescent="0.25">
      <c r="A58" s="13"/>
    </row>
    <row r="59" spans="1:3" x14ac:dyDescent="0.25">
      <c r="A59" s="13"/>
    </row>
    <row r="60" spans="1:3" x14ac:dyDescent="0.25">
      <c r="A60" s="13"/>
    </row>
    <row r="61" spans="1:3" x14ac:dyDescent="0.25">
      <c r="A61" s="13"/>
    </row>
  </sheetData>
  <sheetProtection sheet="1" objects="1" scenarios="1"/>
  <mergeCells count="21">
    <mergeCell ref="A42:A50"/>
    <mergeCell ref="B53:C53"/>
    <mergeCell ref="A9:A10"/>
    <mergeCell ref="A11:A12"/>
    <mergeCell ref="A15:A16"/>
    <mergeCell ref="A17:A18"/>
    <mergeCell ref="A25:A26"/>
    <mergeCell ref="A27:A28"/>
    <mergeCell ref="A32:A34"/>
    <mergeCell ref="A35:A36"/>
    <mergeCell ref="A19:A20"/>
    <mergeCell ref="A29:A30"/>
    <mergeCell ref="A22:A24"/>
    <mergeCell ref="A38:A41"/>
    <mergeCell ref="A7:C7"/>
    <mergeCell ref="A1:C1"/>
    <mergeCell ref="A2:C2"/>
    <mergeCell ref="A3:C3"/>
    <mergeCell ref="A5:C5"/>
    <mergeCell ref="A6:C6"/>
    <mergeCell ref="A4:C4"/>
  </mergeCells>
  <dataValidations count="1">
    <dataValidation type="whole" allowBlank="1" showInputMessage="1" showErrorMessage="1" sqref="B22" xr:uid="{00000000-0002-0000-0500-000000000000}">
      <formula1>0</formula1>
      <formula2>305</formula2>
    </dataValidation>
  </dataValidations>
  <pageMargins left="0.56000000000000005" right="0.28999999999999998" top="0.59" bottom="0.61" header="0.5" footer="0.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5"/>
  <sheetViews>
    <sheetView topLeftCell="A52" zoomScale="70" zoomScaleNormal="70" workbookViewId="0">
      <selection activeCell="J64" sqref="J64"/>
    </sheetView>
  </sheetViews>
  <sheetFormatPr defaultColWidth="9.140625" defaultRowHeight="15" x14ac:dyDescent="0.25"/>
  <cols>
    <col min="1" max="1" width="14.42578125" style="3" bestFit="1" customWidth="1"/>
    <col min="2" max="2" width="22.7109375" style="3" customWidth="1"/>
    <col min="3" max="3" width="21.7109375" style="3" bestFit="1" customWidth="1"/>
    <col min="4" max="4" width="20" style="3" customWidth="1"/>
    <col min="5" max="5" width="9.140625" style="3"/>
    <col min="6" max="6" width="13.85546875" style="3" customWidth="1"/>
    <col min="7" max="7" width="11.5703125" style="3" customWidth="1"/>
    <col min="8" max="8" width="12.7109375" style="3" customWidth="1"/>
    <col min="9" max="9" width="12.42578125" style="3" customWidth="1"/>
    <col min="10" max="10" width="13.140625" style="3" customWidth="1"/>
    <col min="11" max="16384" width="9.140625" style="3"/>
  </cols>
  <sheetData>
    <row r="1" spans="1:12" ht="15.75" x14ac:dyDescent="0.25">
      <c r="A1" s="3" t="s">
        <v>18</v>
      </c>
      <c r="B1" s="33" t="s">
        <v>22</v>
      </c>
      <c r="C1" s="34" t="s">
        <v>23</v>
      </c>
      <c r="D1" s="35" t="s">
        <v>24</v>
      </c>
    </row>
    <row r="2" spans="1:12" ht="31.5" x14ac:dyDescent="0.25">
      <c r="A2" s="3" t="s">
        <v>19</v>
      </c>
      <c r="B2" s="88" t="s">
        <v>139</v>
      </c>
      <c r="C2" s="36" t="s">
        <v>39</v>
      </c>
      <c r="D2" s="88" t="s">
        <v>100</v>
      </c>
      <c r="K2" s="15"/>
    </row>
    <row r="3" spans="1:12" ht="63" x14ac:dyDescent="0.25">
      <c r="A3" s="3" t="s">
        <v>20</v>
      </c>
      <c r="B3" s="88" t="s">
        <v>179</v>
      </c>
      <c r="C3" s="88" t="s">
        <v>21</v>
      </c>
      <c r="D3" s="88" t="s">
        <v>93</v>
      </c>
      <c r="K3" s="14"/>
    </row>
    <row r="4" spans="1:12" ht="47.25" x14ac:dyDescent="0.25">
      <c r="B4" s="88" t="s">
        <v>84</v>
      </c>
      <c r="C4" s="88" t="s">
        <v>76</v>
      </c>
      <c r="D4" s="88" t="s">
        <v>125</v>
      </c>
      <c r="K4" s="14"/>
    </row>
    <row r="5" spans="1:12" ht="15.75" x14ac:dyDescent="0.25">
      <c r="B5" s="88" t="s">
        <v>85</v>
      </c>
      <c r="C5" s="88" t="s">
        <v>86</v>
      </c>
      <c r="D5" s="88" t="s">
        <v>124</v>
      </c>
      <c r="K5" s="14"/>
    </row>
    <row r="6" spans="1:12" ht="31.5" x14ac:dyDescent="0.25">
      <c r="B6" s="88" t="s">
        <v>55</v>
      </c>
      <c r="C6" s="36" t="s">
        <v>186</v>
      </c>
      <c r="D6" s="88" t="s">
        <v>128</v>
      </c>
      <c r="K6" s="14"/>
    </row>
    <row r="7" spans="1:12" ht="15.75" x14ac:dyDescent="0.25">
      <c r="B7" s="88" t="s">
        <v>39</v>
      </c>
      <c r="C7" s="88" t="s">
        <v>77</v>
      </c>
      <c r="K7" s="14"/>
      <c r="L7" s="3">
        <v>10</v>
      </c>
    </row>
    <row r="8" spans="1:12" ht="31.5" x14ac:dyDescent="0.25">
      <c r="B8" s="88" t="s">
        <v>62</v>
      </c>
      <c r="C8" s="36" t="s">
        <v>87</v>
      </c>
      <c r="K8" s="15"/>
      <c r="L8" s="3">
        <v>9</v>
      </c>
    </row>
    <row r="9" spans="1:12" ht="63" x14ac:dyDescent="0.25">
      <c r="B9" s="88" t="s">
        <v>21</v>
      </c>
      <c r="C9" s="88" t="s">
        <v>210</v>
      </c>
      <c r="F9" s="3">
        <v>304</v>
      </c>
      <c r="L9" s="3">
        <v>9</v>
      </c>
    </row>
    <row r="10" spans="1:12" ht="15.75" x14ac:dyDescent="0.25">
      <c r="B10" s="88" t="s">
        <v>186</v>
      </c>
      <c r="C10" s="88" t="s">
        <v>88</v>
      </c>
      <c r="F10" s="28"/>
      <c r="G10" s="27" t="s">
        <v>207</v>
      </c>
      <c r="H10" s="27" t="s">
        <v>25</v>
      </c>
      <c r="L10" s="3">
        <v>9</v>
      </c>
    </row>
    <row r="11" spans="1:12" ht="15.75" x14ac:dyDescent="0.25">
      <c r="B11" s="88" t="s">
        <v>77</v>
      </c>
      <c r="C11" s="36" t="s">
        <v>51</v>
      </c>
      <c r="D11" s="37"/>
      <c r="F11" s="4">
        <v>1</v>
      </c>
      <c r="G11" s="5" t="s">
        <v>26</v>
      </c>
      <c r="H11" s="6">
        <v>43831</v>
      </c>
      <c r="L11" s="3">
        <v>11</v>
      </c>
    </row>
    <row r="12" spans="1:12" ht="47.25" x14ac:dyDescent="0.25">
      <c r="B12" s="88" t="s">
        <v>87</v>
      </c>
      <c r="C12" s="36" t="s">
        <v>229</v>
      </c>
      <c r="D12" s="6"/>
      <c r="F12" s="4">
        <v>2</v>
      </c>
      <c r="G12" s="5" t="s">
        <v>27</v>
      </c>
      <c r="H12" s="6">
        <v>43836</v>
      </c>
      <c r="I12" s="31"/>
      <c r="L12" s="3">
        <v>9</v>
      </c>
    </row>
    <row r="13" spans="1:12" ht="15.75" x14ac:dyDescent="0.25">
      <c r="B13" s="88" t="s">
        <v>91</v>
      </c>
      <c r="C13" s="36" t="s">
        <v>89</v>
      </c>
      <c r="D13" s="37"/>
      <c r="F13" s="4">
        <v>3</v>
      </c>
      <c r="G13" s="5" t="s">
        <v>28</v>
      </c>
      <c r="H13" s="6">
        <v>43933</v>
      </c>
      <c r="I13" s="31" t="s">
        <v>169</v>
      </c>
      <c r="L13" s="3">
        <v>8</v>
      </c>
    </row>
    <row r="14" spans="1:12" ht="25.5" customHeight="1" x14ac:dyDescent="0.25">
      <c r="B14" s="88" t="s">
        <v>92</v>
      </c>
      <c r="C14" s="36" t="s">
        <v>90</v>
      </c>
      <c r="D14" s="37"/>
      <c r="F14" s="4">
        <v>4</v>
      </c>
      <c r="G14" s="5" t="s">
        <v>29</v>
      </c>
      <c r="H14" s="6">
        <v>43934</v>
      </c>
      <c r="L14" s="3">
        <v>10</v>
      </c>
    </row>
    <row r="15" spans="1:12" ht="45" x14ac:dyDescent="0.25">
      <c r="B15" s="88" t="s">
        <v>94</v>
      </c>
      <c r="C15" s="36" t="s">
        <v>38</v>
      </c>
      <c r="D15" s="37"/>
      <c r="F15" s="4">
        <v>5</v>
      </c>
      <c r="G15" s="7" t="s">
        <v>30</v>
      </c>
      <c r="H15" s="8">
        <v>43946</v>
      </c>
      <c r="I15" s="31" t="s">
        <v>206</v>
      </c>
      <c r="L15" s="3">
        <v>8</v>
      </c>
    </row>
    <row r="16" spans="1:12" ht="27.75" customHeight="1" x14ac:dyDescent="0.25">
      <c r="B16" s="88" t="s">
        <v>215</v>
      </c>
      <c r="C16" s="36" t="s">
        <v>93</v>
      </c>
      <c r="D16" s="37"/>
      <c r="F16" s="4">
        <v>6</v>
      </c>
      <c r="G16" s="5" t="s">
        <v>31</v>
      </c>
      <c r="H16" s="6">
        <v>43952</v>
      </c>
      <c r="I16" s="31"/>
      <c r="L16" s="3">
        <v>9</v>
      </c>
    </row>
    <row r="17" spans="2:12" ht="31.5" x14ac:dyDescent="0.25">
      <c r="B17" s="88" t="s">
        <v>97</v>
      </c>
      <c r="C17" s="36" t="s">
        <v>95</v>
      </c>
      <c r="D17" s="37"/>
      <c r="F17" s="4">
        <v>7</v>
      </c>
      <c r="G17" s="5" t="s">
        <v>32</v>
      </c>
      <c r="H17" s="6">
        <v>43984</v>
      </c>
      <c r="I17" s="31"/>
      <c r="L17" s="3">
        <v>9</v>
      </c>
    </row>
    <row r="18" spans="2:12" ht="31.5" x14ac:dyDescent="0.25">
      <c r="B18" s="88" t="s">
        <v>51</v>
      </c>
      <c r="C18" s="36" t="s">
        <v>96</v>
      </c>
      <c r="D18" s="37"/>
      <c r="F18" s="4">
        <v>8</v>
      </c>
      <c r="G18" s="5" t="s">
        <v>33</v>
      </c>
      <c r="H18" s="6">
        <v>44058</v>
      </c>
      <c r="I18" s="31" t="s">
        <v>206</v>
      </c>
      <c r="L18" s="3">
        <v>10</v>
      </c>
    </row>
    <row r="19" spans="2:12" ht="31.5" x14ac:dyDescent="0.25">
      <c r="B19" s="88" t="s">
        <v>217</v>
      </c>
      <c r="C19" s="36" t="s">
        <v>98</v>
      </c>
      <c r="D19" s="37"/>
      <c r="F19" s="4">
        <v>9</v>
      </c>
      <c r="G19" s="5" t="s">
        <v>34</v>
      </c>
      <c r="H19" s="6">
        <v>44136</v>
      </c>
      <c r="I19" s="31" t="s">
        <v>169</v>
      </c>
      <c r="L19" s="3">
        <f>SUM(L7:L18)</f>
        <v>111</v>
      </c>
    </row>
    <row r="20" spans="2:12" ht="31.5" x14ac:dyDescent="0.25">
      <c r="B20" s="88" t="s">
        <v>221</v>
      </c>
      <c r="C20" s="88" t="s">
        <v>225</v>
      </c>
      <c r="D20" s="37"/>
      <c r="F20" s="4">
        <v>10</v>
      </c>
      <c r="G20" s="5" t="s">
        <v>35</v>
      </c>
      <c r="H20" s="9">
        <v>44173</v>
      </c>
      <c r="I20" s="31"/>
      <c r="L20" s="3">
        <f>366-L19</f>
        <v>255</v>
      </c>
    </row>
    <row r="21" spans="2:12" ht="47.25" x14ac:dyDescent="0.25">
      <c r="B21" s="88" t="s">
        <v>218</v>
      </c>
      <c r="C21" s="36" t="s">
        <v>216</v>
      </c>
      <c r="D21" s="37"/>
      <c r="F21" s="4">
        <v>11</v>
      </c>
      <c r="G21" s="5" t="s">
        <v>36</v>
      </c>
      <c r="H21" s="6">
        <v>44190</v>
      </c>
      <c r="I21" s="31"/>
      <c r="L21" s="3">
        <v>50</v>
      </c>
    </row>
    <row r="22" spans="2:12" ht="31.5" x14ac:dyDescent="0.25">
      <c r="B22" s="88" t="s">
        <v>100</v>
      </c>
      <c r="C22" s="36" t="s">
        <v>41</v>
      </c>
      <c r="D22" s="37"/>
      <c r="F22" s="10">
        <v>12</v>
      </c>
      <c r="G22" s="5" t="s">
        <v>37</v>
      </c>
      <c r="H22" s="6">
        <v>44191</v>
      </c>
      <c r="I22" s="31" t="s">
        <v>206</v>
      </c>
    </row>
    <row r="23" spans="2:12" ht="15.75" x14ac:dyDescent="0.25">
      <c r="B23" s="88" t="s">
        <v>81</v>
      </c>
      <c r="C23" s="88" t="s">
        <v>65</v>
      </c>
      <c r="D23" s="37"/>
    </row>
    <row r="24" spans="2:12" ht="15.75" x14ac:dyDescent="0.25">
      <c r="B24" s="88" t="s">
        <v>80</v>
      </c>
      <c r="C24" s="36" t="s">
        <v>99</v>
      </c>
      <c r="D24" s="37"/>
      <c r="H24" s="86"/>
    </row>
    <row r="25" spans="2:12" ht="27.2" customHeight="1" x14ac:dyDescent="0.25">
      <c r="B25" s="88" t="s">
        <v>227</v>
      </c>
      <c r="C25" s="36" t="s">
        <v>53</v>
      </c>
      <c r="D25" s="37"/>
    </row>
    <row r="26" spans="2:12" ht="47.25" x14ac:dyDescent="0.25">
      <c r="B26" s="88" t="s">
        <v>220</v>
      </c>
      <c r="C26" s="36" t="s">
        <v>50</v>
      </c>
      <c r="D26" s="37"/>
    </row>
    <row r="27" spans="2:12" ht="15.75" x14ac:dyDescent="0.25">
      <c r="B27" s="88" t="s">
        <v>45</v>
      </c>
      <c r="C27" s="88" t="s">
        <v>101</v>
      </c>
      <c r="D27" s="37"/>
    </row>
    <row r="28" spans="2:12" ht="26.45" customHeight="1" x14ac:dyDescent="0.25">
      <c r="B28" s="88" t="s">
        <v>90</v>
      </c>
      <c r="C28" s="36" t="s">
        <v>102</v>
      </c>
      <c r="D28" s="37"/>
    </row>
    <row r="29" spans="2:12" ht="15.75" x14ac:dyDescent="0.25">
      <c r="B29" s="88" t="s">
        <v>89</v>
      </c>
      <c r="C29" s="36" t="s">
        <v>48</v>
      </c>
      <c r="D29" s="37"/>
    </row>
    <row r="30" spans="2:12" ht="31.5" x14ac:dyDescent="0.25">
      <c r="B30" s="88" t="s">
        <v>38</v>
      </c>
      <c r="C30" s="88" t="s">
        <v>103</v>
      </c>
      <c r="D30" s="37"/>
    </row>
    <row r="31" spans="2:12" ht="15.75" x14ac:dyDescent="0.25">
      <c r="B31" s="88" t="s">
        <v>79</v>
      </c>
      <c r="C31" s="88" t="s">
        <v>226</v>
      </c>
      <c r="D31" s="37"/>
    </row>
    <row r="32" spans="2:12" ht="31.5" x14ac:dyDescent="0.25">
      <c r="B32" s="88" t="s">
        <v>93</v>
      </c>
      <c r="C32" s="36" t="s">
        <v>183</v>
      </c>
      <c r="D32" s="37"/>
    </row>
    <row r="33" spans="2:10" ht="32.25" customHeight="1" x14ac:dyDescent="0.25">
      <c r="B33" s="88" t="s">
        <v>180</v>
      </c>
      <c r="C33" s="88" t="s">
        <v>184</v>
      </c>
      <c r="D33" s="37"/>
    </row>
    <row r="34" spans="2:10" ht="31.5" x14ac:dyDescent="0.25">
      <c r="B34" s="88" t="s">
        <v>95</v>
      </c>
      <c r="C34" s="36" t="s">
        <v>104</v>
      </c>
      <c r="D34" s="37"/>
    </row>
    <row r="35" spans="2:10" ht="37.5" customHeight="1" x14ac:dyDescent="0.25">
      <c r="B35" s="88" t="s">
        <v>56</v>
      </c>
      <c r="C35" s="36" t="s">
        <v>105</v>
      </c>
      <c r="D35" s="37"/>
    </row>
    <row r="36" spans="2:10" ht="25.5" customHeight="1" x14ac:dyDescent="0.25">
      <c r="B36" s="88" t="s">
        <v>214</v>
      </c>
      <c r="C36" s="88" t="s">
        <v>106</v>
      </c>
      <c r="D36" s="37"/>
    </row>
    <row r="37" spans="2:10" ht="31.5" x14ac:dyDescent="0.25">
      <c r="B37" s="88" t="s">
        <v>96</v>
      </c>
      <c r="C37" s="36" t="s">
        <v>107</v>
      </c>
      <c r="D37" s="37"/>
    </row>
    <row r="38" spans="2:10" ht="31.5" x14ac:dyDescent="0.25">
      <c r="B38" s="88" t="s">
        <v>98</v>
      </c>
      <c r="C38" s="36" t="s">
        <v>181</v>
      </c>
      <c r="D38" s="37"/>
    </row>
    <row r="39" spans="2:10" ht="31.5" x14ac:dyDescent="0.25">
      <c r="B39" s="88" t="s">
        <v>225</v>
      </c>
      <c r="C39" s="36" t="s">
        <v>78</v>
      </c>
      <c r="D39" s="37"/>
    </row>
    <row r="40" spans="2:10" ht="47.25" x14ac:dyDescent="0.25">
      <c r="B40" s="88" t="s">
        <v>209</v>
      </c>
      <c r="C40" s="36" t="s">
        <v>40</v>
      </c>
      <c r="D40" s="37"/>
    </row>
    <row r="41" spans="2:10" ht="31.5" x14ac:dyDescent="0.25">
      <c r="B41" s="88" t="s">
        <v>216</v>
      </c>
      <c r="C41" s="88" t="s">
        <v>64</v>
      </c>
      <c r="D41" s="37"/>
    </row>
    <row r="42" spans="2:10" ht="39.200000000000003" customHeight="1" x14ac:dyDescent="0.25">
      <c r="B42" s="88" t="s">
        <v>41</v>
      </c>
      <c r="C42" s="36" t="s">
        <v>108</v>
      </c>
      <c r="D42" s="37"/>
    </row>
    <row r="43" spans="2:10" ht="47.25" x14ac:dyDescent="0.25">
      <c r="B43" s="88" t="s">
        <v>211</v>
      </c>
      <c r="C43" s="36" t="s">
        <v>109</v>
      </c>
      <c r="D43" s="37"/>
    </row>
    <row r="44" spans="2:10" ht="15.75" x14ac:dyDescent="0.25">
      <c r="B44" s="88" t="s">
        <v>99</v>
      </c>
      <c r="C44" s="88" t="s">
        <v>83</v>
      </c>
      <c r="D44" s="37"/>
      <c r="J44" s="15"/>
    </row>
    <row r="45" spans="2:10" ht="31.5" x14ac:dyDescent="0.25">
      <c r="B45" s="88" t="s">
        <v>53</v>
      </c>
      <c r="C45" s="88" t="s">
        <v>110</v>
      </c>
      <c r="D45" s="37"/>
    </row>
    <row r="46" spans="2:10" ht="15.75" x14ac:dyDescent="0.25">
      <c r="B46" s="88" t="s">
        <v>112</v>
      </c>
      <c r="C46" s="36" t="s">
        <v>111</v>
      </c>
      <c r="D46" s="37"/>
    </row>
    <row r="47" spans="2:10" ht="15.75" x14ac:dyDescent="0.25">
      <c r="B47" s="88" t="s">
        <v>52</v>
      </c>
      <c r="C47" s="88" t="s">
        <v>219</v>
      </c>
      <c r="D47" s="37"/>
    </row>
    <row r="48" spans="2:10" ht="31.5" x14ac:dyDescent="0.25">
      <c r="B48" s="88" t="s">
        <v>50</v>
      </c>
      <c r="C48" s="88" t="s">
        <v>44</v>
      </c>
      <c r="D48" s="37"/>
    </row>
    <row r="49" spans="2:4" ht="15.75" x14ac:dyDescent="0.25">
      <c r="B49" s="88" t="s">
        <v>101</v>
      </c>
      <c r="C49" s="36" t="s">
        <v>61</v>
      </c>
      <c r="D49" s="37"/>
    </row>
    <row r="50" spans="2:4" ht="42" customHeight="1" x14ac:dyDescent="0.25">
      <c r="B50" s="88" t="s">
        <v>102</v>
      </c>
      <c r="C50" s="36" t="s">
        <v>46</v>
      </c>
      <c r="D50" s="37"/>
    </row>
    <row r="51" spans="2:4" ht="15.75" x14ac:dyDescent="0.25">
      <c r="B51" s="88" t="s">
        <v>60</v>
      </c>
      <c r="C51" s="36" t="s">
        <v>47</v>
      </c>
      <c r="D51" s="37"/>
    </row>
    <row r="52" spans="2:4" ht="31.5" x14ac:dyDescent="0.25">
      <c r="B52" s="88" t="s">
        <v>114</v>
      </c>
      <c r="C52" s="88" t="s">
        <v>113</v>
      </c>
      <c r="D52" s="37"/>
    </row>
    <row r="53" spans="2:4" ht="15.75" x14ac:dyDescent="0.25">
      <c r="B53" s="88" t="s">
        <v>82</v>
      </c>
      <c r="C53" s="37"/>
      <c r="D53" s="37"/>
    </row>
    <row r="54" spans="2:4" ht="15.75" x14ac:dyDescent="0.25">
      <c r="B54" s="88" t="s">
        <v>115</v>
      </c>
      <c r="C54" s="37"/>
      <c r="D54" s="37"/>
    </row>
    <row r="55" spans="2:4" ht="15.75" x14ac:dyDescent="0.25">
      <c r="B55" s="88" t="s">
        <v>43</v>
      </c>
      <c r="C55" s="38"/>
      <c r="D55" s="37"/>
    </row>
    <row r="56" spans="2:4" ht="15.75" x14ac:dyDescent="0.25">
      <c r="B56" s="88" t="s">
        <v>48</v>
      </c>
      <c r="C56" s="38"/>
      <c r="D56" s="37"/>
    </row>
    <row r="57" spans="2:4" ht="31.5" x14ac:dyDescent="0.25">
      <c r="B57" s="88" t="s">
        <v>116</v>
      </c>
      <c r="C57" s="38"/>
      <c r="D57" s="37"/>
    </row>
    <row r="58" spans="2:4" ht="31.5" x14ac:dyDescent="0.25">
      <c r="B58" s="88" t="s">
        <v>183</v>
      </c>
      <c r="C58" s="38"/>
      <c r="D58" s="37"/>
    </row>
    <row r="59" spans="2:4" ht="15.75" x14ac:dyDescent="0.25">
      <c r="B59" s="88" t="s">
        <v>117</v>
      </c>
      <c r="C59" s="37"/>
      <c r="D59" s="37"/>
    </row>
    <row r="60" spans="2:4" ht="31.5" x14ac:dyDescent="0.25">
      <c r="B60" s="88" t="s">
        <v>118</v>
      </c>
      <c r="C60" s="37"/>
      <c r="D60" s="37"/>
    </row>
    <row r="61" spans="2:4" ht="15.75" x14ac:dyDescent="0.25">
      <c r="B61" s="88" t="s">
        <v>119</v>
      </c>
      <c r="C61" s="37"/>
      <c r="D61" s="37"/>
    </row>
    <row r="62" spans="2:4" ht="15.75" x14ac:dyDescent="0.25">
      <c r="B62" s="88" t="s">
        <v>104</v>
      </c>
      <c r="C62" s="37"/>
      <c r="D62" s="37"/>
    </row>
    <row r="63" spans="2:4" ht="23.25" customHeight="1" x14ac:dyDescent="0.25">
      <c r="B63" s="88" t="s">
        <v>54</v>
      </c>
      <c r="C63" s="37"/>
      <c r="D63" s="37"/>
    </row>
    <row r="64" spans="2:4" ht="28.5" customHeight="1" x14ac:dyDescent="0.25">
      <c r="B64" s="88" t="s">
        <v>222</v>
      </c>
      <c r="C64" s="37"/>
      <c r="D64" s="37"/>
    </row>
    <row r="65" spans="2:4" ht="33" customHeight="1" x14ac:dyDescent="0.25">
      <c r="B65" s="89" t="s">
        <v>58</v>
      </c>
      <c r="C65" s="90" t="s">
        <v>232</v>
      </c>
      <c r="D65" s="37"/>
    </row>
    <row r="66" spans="2:4" ht="31.5" x14ac:dyDescent="0.25">
      <c r="B66" s="88" t="s">
        <v>120</v>
      </c>
      <c r="C66" s="37"/>
      <c r="D66" s="37"/>
    </row>
    <row r="67" spans="2:4" ht="31.5" x14ac:dyDescent="0.25">
      <c r="B67" s="88" t="s">
        <v>121</v>
      </c>
      <c r="D67" s="37"/>
    </row>
    <row r="68" spans="2:4" ht="29.45" customHeight="1" x14ac:dyDescent="0.25">
      <c r="B68" s="88" t="s">
        <v>122</v>
      </c>
      <c r="C68" s="37"/>
      <c r="D68" s="37"/>
    </row>
    <row r="69" spans="2:4" ht="31.5" x14ac:dyDescent="0.25">
      <c r="B69" s="88" t="s">
        <v>57</v>
      </c>
      <c r="C69" s="37"/>
      <c r="D69" s="37"/>
    </row>
    <row r="70" spans="2:4" ht="31.5" x14ac:dyDescent="0.25">
      <c r="B70" s="88" t="s">
        <v>123</v>
      </c>
      <c r="C70" s="37"/>
      <c r="D70" s="37"/>
    </row>
    <row r="71" spans="2:4" ht="15.75" x14ac:dyDescent="0.25">
      <c r="B71" s="88" t="s">
        <v>107</v>
      </c>
      <c r="C71" s="37"/>
      <c r="D71" s="37"/>
    </row>
    <row r="72" spans="2:4" ht="31.5" x14ac:dyDescent="0.25">
      <c r="B72" s="88" t="s">
        <v>181</v>
      </c>
      <c r="C72" s="37"/>
      <c r="D72" s="37"/>
    </row>
    <row r="73" spans="2:4" ht="15.75" x14ac:dyDescent="0.25">
      <c r="B73" s="88" t="s">
        <v>124</v>
      </c>
      <c r="C73" s="37"/>
      <c r="D73" s="37"/>
    </row>
    <row r="74" spans="2:4" ht="15.75" x14ac:dyDescent="0.25">
      <c r="B74" s="88" t="s">
        <v>49</v>
      </c>
      <c r="C74" s="37"/>
      <c r="D74" s="37"/>
    </row>
    <row r="75" spans="2:4" ht="31.5" x14ac:dyDescent="0.25">
      <c r="B75" s="88" t="s">
        <v>182</v>
      </c>
      <c r="C75" s="37"/>
      <c r="D75" s="37"/>
    </row>
    <row r="76" spans="2:4" ht="31.5" x14ac:dyDescent="0.25">
      <c r="B76" s="88" t="s">
        <v>126</v>
      </c>
      <c r="C76" s="37"/>
      <c r="D76" s="37"/>
    </row>
    <row r="77" spans="2:4" ht="47.25" x14ac:dyDescent="0.25">
      <c r="B77" s="89" t="s">
        <v>231</v>
      </c>
      <c r="C77" s="90" t="s">
        <v>230</v>
      </c>
      <c r="D77" s="37"/>
    </row>
    <row r="78" spans="2:4" ht="31.5" x14ac:dyDescent="0.25">
      <c r="B78" s="88" t="s">
        <v>42</v>
      </c>
      <c r="C78" s="37"/>
      <c r="D78" s="37"/>
    </row>
    <row r="79" spans="2:4" ht="31.5" x14ac:dyDescent="0.25">
      <c r="B79" s="88" t="s">
        <v>127</v>
      </c>
      <c r="D79" s="37"/>
    </row>
    <row r="80" spans="2:4" ht="15.75" x14ac:dyDescent="0.25">
      <c r="B80" s="88" t="s">
        <v>40</v>
      </c>
      <c r="C80" s="37"/>
      <c r="D80" s="37"/>
    </row>
    <row r="81" spans="2:10" ht="31.5" x14ac:dyDescent="0.25">
      <c r="B81" s="88" t="s">
        <v>224</v>
      </c>
      <c r="C81" s="37"/>
      <c r="D81" s="37"/>
    </row>
    <row r="82" spans="2:10" ht="15.75" x14ac:dyDescent="0.25">
      <c r="B82" s="88" t="s">
        <v>128</v>
      </c>
      <c r="C82" s="37"/>
      <c r="D82" s="37"/>
    </row>
    <row r="83" spans="2:10" ht="31.5" x14ac:dyDescent="0.25">
      <c r="B83" s="88" t="s">
        <v>129</v>
      </c>
      <c r="C83" s="37"/>
      <c r="D83" s="37"/>
    </row>
    <row r="84" spans="2:10" ht="15.75" x14ac:dyDescent="0.25">
      <c r="B84" s="88" t="s">
        <v>130</v>
      </c>
      <c r="C84" s="37"/>
      <c r="D84" s="37"/>
      <c r="J84" s="3" t="s">
        <v>135</v>
      </c>
    </row>
    <row r="85" spans="2:10" ht="15.75" x14ac:dyDescent="0.25">
      <c r="B85" s="88" t="s">
        <v>63</v>
      </c>
      <c r="C85" s="37"/>
      <c r="D85" s="37"/>
    </row>
    <row r="86" spans="2:10" ht="15.75" x14ac:dyDescent="0.25">
      <c r="B86" s="88" t="s">
        <v>108</v>
      </c>
      <c r="C86" s="37"/>
      <c r="D86" s="37"/>
    </row>
    <row r="87" spans="2:10" ht="15.75" x14ac:dyDescent="0.25">
      <c r="B87" s="88" t="s">
        <v>223</v>
      </c>
      <c r="C87" s="37"/>
      <c r="D87" s="37"/>
    </row>
    <row r="88" spans="2:10" ht="30.75" customHeight="1" x14ac:dyDescent="0.25">
      <c r="B88" s="88" t="s">
        <v>131</v>
      </c>
      <c r="C88" s="37"/>
      <c r="D88" s="37"/>
    </row>
    <row r="89" spans="2:10" ht="15.75" x14ac:dyDescent="0.25">
      <c r="B89" s="88" t="s">
        <v>132</v>
      </c>
      <c r="C89" s="37"/>
      <c r="D89" s="37"/>
    </row>
    <row r="90" spans="2:10" ht="31.5" x14ac:dyDescent="0.25">
      <c r="B90" s="88" t="s">
        <v>110</v>
      </c>
      <c r="C90" s="37"/>
      <c r="D90" s="37"/>
    </row>
    <row r="91" spans="2:10" ht="15.75" x14ac:dyDescent="0.25">
      <c r="B91" s="88" t="s">
        <v>111</v>
      </c>
      <c r="C91" s="37"/>
      <c r="D91" s="37"/>
    </row>
    <row r="92" spans="2:10" ht="15.75" x14ac:dyDescent="0.25">
      <c r="B92" s="88" t="s">
        <v>228</v>
      </c>
      <c r="C92" s="37"/>
      <c r="D92" s="37"/>
    </row>
    <row r="93" spans="2:10" ht="15.75" x14ac:dyDescent="0.25">
      <c r="B93" s="88" t="s">
        <v>133</v>
      </c>
      <c r="C93" s="37"/>
      <c r="D93" s="37"/>
      <c r="J93" s="15"/>
    </row>
    <row r="94" spans="2:10" ht="31.5" x14ac:dyDescent="0.25">
      <c r="B94" s="88" t="s">
        <v>213</v>
      </c>
      <c r="C94" s="37"/>
      <c r="D94" s="37"/>
    </row>
    <row r="95" spans="2:10" ht="15.75" x14ac:dyDescent="0.25">
      <c r="B95" s="88" t="s">
        <v>212</v>
      </c>
      <c r="C95" s="37"/>
      <c r="D95" s="37"/>
    </row>
    <row r="96" spans="2:10" ht="15.75" x14ac:dyDescent="0.25">
      <c r="B96" s="88" t="s">
        <v>61</v>
      </c>
      <c r="C96" s="37"/>
      <c r="D96" s="37"/>
    </row>
    <row r="97" spans="2:4" ht="15.75" x14ac:dyDescent="0.25">
      <c r="B97" s="88" t="s">
        <v>46</v>
      </c>
      <c r="C97" s="37"/>
      <c r="D97" s="37"/>
    </row>
    <row r="98" spans="2:4" ht="15.75" x14ac:dyDescent="0.25">
      <c r="B98" s="88" t="s">
        <v>47</v>
      </c>
      <c r="C98" s="37"/>
      <c r="D98" s="37"/>
    </row>
    <row r="99" spans="2:4" ht="15.75" x14ac:dyDescent="0.25">
      <c r="B99" s="88" t="s">
        <v>59</v>
      </c>
      <c r="C99" s="37"/>
      <c r="D99" s="37"/>
    </row>
    <row r="100" spans="2:4" ht="15.75" x14ac:dyDescent="0.25">
      <c r="B100" s="88" t="s">
        <v>134</v>
      </c>
      <c r="C100" s="37"/>
      <c r="D100" s="37"/>
    </row>
    <row r="101" spans="2:4" ht="15.75" x14ac:dyDescent="0.25">
      <c r="B101" s="88" t="s">
        <v>208</v>
      </c>
      <c r="C101" s="37"/>
      <c r="D101" s="37"/>
    </row>
    <row r="102" spans="2:4" ht="31.5" x14ac:dyDescent="0.25">
      <c r="B102" s="88" t="s">
        <v>113</v>
      </c>
      <c r="C102" s="37"/>
      <c r="D102" s="37"/>
    </row>
    <row r="103" spans="2:4" ht="15.75" x14ac:dyDescent="0.25">
      <c r="C103" s="37"/>
      <c r="D103" s="37"/>
    </row>
    <row r="104" spans="2:4" ht="15.75" x14ac:dyDescent="0.25">
      <c r="C104" s="37"/>
      <c r="D104" s="37"/>
    </row>
    <row r="105" spans="2:4" ht="15.75" x14ac:dyDescent="0.25">
      <c r="C105" s="37"/>
      <c r="D105" s="37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RSA MANTENIMENTO ALTO</vt:lpstr>
      <vt:lpstr>RSA MANTENIMENTO BASSO</vt:lpstr>
      <vt:lpstr>RSA FUORI REGIONE</vt:lpstr>
      <vt:lpstr>RSA SEMIRESIDENZIALE LIV. ALTO </vt:lpstr>
      <vt:lpstr>TABELLA RIEPILOGATIVA</vt:lpstr>
      <vt:lpstr>NOTE COMPILAZIONE E LEGENDA </vt:lpstr>
      <vt:lpstr>MENU TENDINA</vt:lpstr>
      <vt:lpstr>'TABELLA RIEPILOGATIVA'!_Hlk66201155</vt:lpstr>
      <vt:lpstr>'TABELLA RIEPILOGATIVA'!_Hlk66281040</vt:lpstr>
      <vt:lpstr>'NOTE COMPILAZIONE E LEGENDA '!Area_stampa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enzo</cp:lastModifiedBy>
  <cp:lastPrinted>2021-04-07T10:35:17Z</cp:lastPrinted>
  <dcterms:created xsi:type="dcterms:W3CDTF">2018-11-14T07:11:34Z</dcterms:created>
  <dcterms:modified xsi:type="dcterms:W3CDTF">2021-05-14T06:46:58Z</dcterms:modified>
</cp:coreProperties>
</file>