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8780" windowHeight="10065" tabRatio="613"/>
  </bookViews>
  <sheets>
    <sheet name="RESIDENZIALE LIVELLO ELEVATO" sheetId="1" r:id="rId1"/>
    <sheet name="RESIDENZIALE LIVELLO MEDIO" sheetId="2" r:id="rId2"/>
    <sheet name="FUORI REGIONE " sheetId="14" r:id="rId3"/>
    <sheet name=" SEMIRESIDENZIALE LIV. ELEVATO" sheetId="17" r:id="rId4"/>
    <sheet name=" SEMIRESIDENZIALE LIV. MEDIO" sheetId="18" r:id="rId5"/>
    <sheet name="TABELLA RIEPILOGATIVA" sheetId="19" r:id="rId6"/>
    <sheet name="NOTE COMPILAZIONE E LEGENDA " sheetId="6" r:id="rId7"/>
    <sheet name="MENU TENDINA" sheetId="4" r:id="rId8"/>
  </sheets>
  <externalReferences>
    <externalReference r:id="rId9"/>
    <externalReference r:id="rId10"/>
  </externalReferences>
  <definedNames>
    <definedName name="ACCOMPAGNO" localSheetId="6">'[1]MENU TENDINA ELENCO STRUTTURE  '!$E$2:$E$3</definedName>
    <definedName name="ACCOMPAGNO">'[2]ELENCO STRUTTURE Menu tendina  '!$E$2:$E$3</definedName>
    <definedName name="_xlnm.Print_Area" localSheetId="6">'NOTE COMPILAZIONE E LEGENDA '!#REF!</definedName>
    <definedName name="_xlnm.Print_Area" localSheetId="5">'TABELLA RIEPILOGATIVA'!$A$1:$J$70</definedName>
    <definedName name="STRUTTURE_SRSR_FO">'[1]MENU TENDINA ELENCO STRUTTURE  '!$C$2:$C$14</definedName>
    <definedName name="STRUTTURE_SRSR24H" localSheetId="6">'[1]MENU TENDINA ELENCO STRUTTURE  '!$A$2:$A$41</definedName>
    <definedName name="STRUTTURE_SRSR24H">'[2]ELENCO STRUTTURE Menu tendina  '!$A$2:$A$41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49" i="1"/>
  <c r="T149" l="1"/>
  <c r="C10" i="19" l="1"/>
  <c r="C11" l="1"/>
  <c r="C9"/>
  <c r="I150" i="18" l="1"/>
  <c r="D69" i="19" s="1"/>
  <c r="I150" i="17"/>
  <c r="D58" i="19" s="1"/>
  <c r="A150" i="18" l="1"/>
  <c r="D68" i="19" s="1"/>
  <c r="A150" i="17"/>
  <c r="D57" i="19" s="1"/>
  <c r="A150" i="14"/>
  <c r="D46" i="19" s="1"/>
  <c r="A150" i="2"/>
  <c r="D37" i="19" s="1"/>
  <c r="A150" i="1"/>
  <c r="D26" i="19" s="1"/>
  <c r="C16" l="1"/>
  <c r="S8" i="18"/>
  <c r="U8" s="1"/>
  <c r="T8"/>
  <c r="S9"/>
  <c r="U9" s="1"/>
  <c r="T9"/>
  <c r="Y9" s="1"/>
  <c r="S10"/>
  <c r="U10" s="1"/>
  <c r="T10"/>
  <c r="S11"/>
  <c r="U11" s="1"/>
  <c r="T11"/>
  <c r="X11" s="1"/>
  <c r="S12"/>
  <c r="U12" s="1"/>
  <c r="T12"/>
  <c r="S13"/>
  <c r="U13" s="1"/>
  <c r="T13"/>
  <c r="S14"/>
  <c r="U14" s="1"/>
  <c r="T14"/>
  <c r="Y14" s="1"/>
  <c r="S15"/>
  <c r="U15" s="1"/>
  <c r="T15"/>
  <c r="S16"/>
  <c r="U16" s="1"/>
  <c r="T16"/>
  <c r="V16" s="1"/>
  <c r="S17"/>
  <c r="U17" s="1"/>
  <c r="T17"/>
  <c r="S18"/>
  <c r="T18"/>
  <c r="V18" s="1"/>
  <c r="S19"/>
  <c r="U19" s="1"/>
  <c r="T19"/>
  <c r="S20"/>
  <c r="U20" s="1"/>
  <c r="T20"/>
  <c r="Y20" s="1"/>
  <c r="S21"/>
  <c r="U21" s="1"/>
  <c r="T21"/>
  <c r="Y21" s="1"/>
  <c r="S22"/>
  <c r="T22"/>
  <c r="Y22" s="1"/>
  <c r="S23"/>
  <c r="U23" s="1"/>
  <c r="T23"/>
  <c r="S24"/>
  <c r="U24" s="1"/>
  <c r="T24"/>
  <c r="S25"/>
  <c r="U25" s="1"/>
  <c r="T25"/>
  <c r="S26"/>
  <c r="U26" s="1"/>
  <c r="T26"/>
  <c r="S27"/>
  <c r="U27" s="1"/>
  <c r="T27"/>
  <c r="S28"/>
  <c r="U28" s="1"/>
  <c r="T28"/>
  <c r="S29"/>
  <c r="U29" s="1"/>
  <c r="T29"/>
  <c r="Y29" s="1"/>
  <c r="S30"/>
  <c r="T30"/>
  <c r="X30" s="1"/>
  <c r="S31"/>
  <c r="U31" s="1"/>
  <c r="T31"/>
  <c r="S32"/>
  <c r="U32" s="1"/>
  <c r="T32"/>
  <c r="S33"/>
  <c r="U33" s="1"/>
  <c r="T33"/>
  <c r="X33" s="1"/>
  <c r="S34"/>
  <c r="U34" s="1"/>
  <c r="T34"/>
  <c r="V34" s="1"/>
  <c r="S35"/>
  <c r="U35" s="1"/>
  <c r="T35"/>
  <c r="Y35" s="1"/>
  <c r="S36"/>
  <c r="U36" s="1"/>
  <c r="T36"/>
  <c r="S37"/>
  <c r="U37" s="1"/>
  <c r="T37"/>
  <c r="S38"/>
  <c r="U38" s="1"/>
  <c r="T38"/>
  <c r="Y38" s="1"/>
  <c r="S39"/>
  <c r="U39" s="1"/>
  <c r="T39"/>
  <c r="S40"/>
  <c r="U40" s="1"/>
  <c r="T40"/>
  <c r="S41"/>
  <c r="U41" s="1"/>
  <c r="T41"/>
  <c r="Y41" s="1"/>
  <c r="S42"/>
  <c r="U42" s="1"/>
  <c r="T42"/>
  <c r="V42" s="1"/>
  <c r="S43"/>
  <c r="U43" s="1"/>
  <c r="T43"/>
  <c r="Y43" s="1"/>
  <c r="S44"/>
  <c r="T44"/>
  <c r="X44" s="1"/>
  <c r="S45"/>
  <c r="U45" s="1"/>
  <c r="T45"/>
  <c r="S46"/>
  <c r="T46"/>
  <c r="Y46" s="1"/>
  <c r="S47"/>
  <c r="U47" s="1"/>
  <c r="T47"/>
  <c r="S48"/>
  <c r="T48"/>
  <c r="S49"/>
  <c r="U49" s="1"/>
  <c r="T49"/>
  <c r="S50"/>
  <c r="U50" s="1"/>
  <c r="T50"/>
  <c r="S51"/>
  <c r="U51" s="1"/>
  <c r="T51"/>
  <c r="X51" s="1"/>
  <c r="S52"/>
  <c r="U52" s="1"/>
  <c r="T52"/>
  <c r="S53"/>
  <c r="U53" s="1"/>
  <c r="T53"/>
  <c r="S54"/>
  <c r="T54"/>
  <c r="V54" s="1"/>
  <c r="S55"/>
  <c r="U55" s="1"/>
  <c r="T55"/>
  <c r="S56"/>
  <c r="U56" s="1"/>
  <c r="T56"/>
  <c r="X56" s="1"/>
  <c r="S57"/>
  <c r="U57" s="1"/>
  <c r="T57"/>
  <c r="S58"/>
  <c r="T58"/>
  <c r="V58" s="1"/>
  <c r="S59"/>
  <c r="U59" s="1"/>
  <c r="T59"/>
  <c r="Y59" s="1"/>
  <c r="S60"/>
  <c r="U60" s="1"/>
  <c r="T60"/>
  <c r="S61"/>
  <c r="U61" s="1"/>
  <c r="T61"/>
  <c r="S62"/>
  <c r="U62" s="1"/>
  <c r="T62"/>
  <c r="X62" s="1"/>
  <c r="S63"/>
  <c r="U63" s="1"/>
  <c r="T63"/>
  <c r="Y63" s="1"/>
  <c r="S64"/>
  <c r="U64" s="1"/>
  <c r="T64"/>
  <c r="S65"/>
  <c r="U65" s="1"/>
  <c r="T65"/>
  <c r="S66"/>
  <c r="U66" s="1"/>
  <c r="T66"/>
  <c r="S67"/>
  <c r="U67" s="1"/>
  <c r="T67"/>
  <c r="S68"/>
  <c r="T68"/>
  <c r="S69"/>
  <c r="U69" s="1"/>
  <c r="T69"/>
  <c r="Y69" s="1"/>
  <c r="S70"/>
  <c r="U70" s="1"/>
  <c r="T70"/>
  <c r="Y70" s="1"/>
  <c r="S71"/>
  <c r="U71" s="1"/>
  <c r="T71"/>
  <c r="S72"/>
  <c r="U72" s="1"/>
  <c r="T72"/>
  <c r="S73"/>
  <c r="U73" s="1"/>
  <c r="T73"/>
  <c r="S74"/>
  <c r="U74" s="1"/>
  <c r="T74"/>
  <c r="S75"/>
  <c r="U75" s="1"/>
  <c r="T75"/>
  <c r="S76"/>
  <c r="T76"/>
  <c r="V76" s="1"/>
  <c r="S77"/>
  <c r="U77" s="1"/>
  <c r="T77"/>
  <c r="X77" s="1"/>
  <c r="S78"/>
  <c r="U78" s="1"/>
  <c r="T78"/>
  <c r="S79"/>
  <c r="U79" s="1"/>
  <c r="T79"/>
  <c r="S80"/>
  <c r="U80" s="1"/>
  <c r="T80"/>
  <c r="Y80" s="1"/>
  <c r="S81"/>
  <c r="U81" s="1"/>
  <c r="T81"/>
  <c r="X81" s="1"/>
  <c r="S82"/>
  <c r="T82"/>
  <c r="X82" s="1"/>
  <c r="S83"/>
  <c r="U83" s="1"/>
  <c r="T83"/>
  <c r="S84"/>
  <c r="U84" s="1"/>
  <c r="T84"/>
  <c r="Y84" s="1"/>
  <c r="S85"/>
  <c r="U85" s="1"/>
  <c r="T85"/>
  <c r="S86"/>
  <c r="T86"/>
  <c r="S87"/>
  <c r="U87" s="1"/>
  <c r="T87"/>
  <c r="S88"/>
  <c r="U88" s="1"/>
  <c r="T88"/>
  <c r="V88" s="1"/>
  <c r="S89"/>
  <c r="U89" s="1"/>
  <c r="T89"/>
  <c r="X89" s="1"/>
  <c r="S90"/>
  <c r="U90" s="1"/>
  <c r="T90"/>
  <c r="X90" s="1"/>
  <c r="S91"/>
  <c r="T91"/>
  <c r="S92"/>
  <c r="T92"/>
  <c r="Y92" s="1"/>
  <c r="S93"/>
  <c r="U93" s="1"/>
  <c r="T93"/>
  <c r="V93" s="1"/>
  <c r="S94"/>
  <c r="U94" s="1"/>
  <c r="T94"/>
  <c r="V94" s="1"/>
  <c r="S95"/>
  <c r="U95" s="1"/>
  <c r="T95"/>
  <c r="S96"/>
  <c r="U96" s="1"/>
  <c r="T96"/>
  <c r="X96" s="1"/>
  <c r="S97"/>
  <c r="U97" s="1"/>
  <c r="T97"/>
  <c r="Y97" s="1"/>
  <c r="S98"/>
  <c r="T98"/>
  <c r="X98" s="1"/>
  <c r="S99"/>
  <c r="U99" s="1"/>
  <c r="T99"/>
  <c r="X99" s="1"/>
  <c r="S100"/>
  <c r="U100" s="1"/>
  <c r="T100"/>
  <c r="S101"/>
  <c r="U101" s="1"/>
  <c r="T101"/>
  <c r="V101" s="1"/>
  <c r="S102"/>
  <c r="U102" s="1"/>
  <c r="T102"/>
  <c r="S103"/>
  <c r="U103" s="1"/>
  <c r="T103"/>
  <c r="Y103" s="1"/>
  <c r="S104"/>
  <c r="U104" s="1"/>
  <c r="T104"/>
  <c r="S105"/>
  <c r="U105" s="1"/>
  <c r="T105"/>
  <c r="S106"/>
  <c r="U106" s="1"/>
  <c r="T106"/>
  <c r="S107"/>
  <c r="U107" s="1"/>
  <c r="T107"/>
  <c r="S108"/>
  <c r="T108"/>
  <c r="S109"/>
  <c r="U109" s="1"/>
  <c r="T109"/>
  <c r="Y109" s="1"/>
  <c r="S110"/>
  <c r="U110" s="1"/>
  <c r="T110"/>
  <c r="Y110" s="1"/>
  <c r="S111"/>
  <c r="U111" s="1"/>
  <c r="T111"/>
  <c r="S112"/>
  <c r="T112"/>
  <c r="S113"/>
  <c r="U113" s="1"/>
  <c r="T113"/>
  <c r="S114"/>
  <c r="T114"/>
  <c r="X114" s="1"/>
  <c r="S115"/>
  <c r="U115" s="1"/>
  <c r="T115"/>
  <c r="S116"/>
  <c r="U116" s="1"/>
  <c r="T116"/>
  <c r="S117"/>
  <c r="U117" s="1"/>
  <c r="T117"/>
  <c r="S118"/>
  <c r="U118" s="1"/>
  <c r="T118"/>
  <c r="S119"/>
  <c r="U119" s="1"/>
  <c r="T119"/>
  <c r="S120"/>
  <c r="U120" s="1"/>
  <c r="T120"/>
  <c r="S121"/>
  <c r="U121" s="1"/>
  <c r="T121"/>
  <c r="X121" s="1"/>
  <c r="S122"/>
  <c r="U122" s="1"/>
  <c r="T122"/>
  <c r="Y122" s="1"/>
  <c r="S123"/>
  <c r="U123" s="1"/>
  <c r="T123"/>
  <c r="S124"/>
  <c r="U124" s="1"/>
  <c r="T124"/>
  <c r="Y124" s="1"/>
  <c r="S125"/>
  <c r="U125" s="1"/>
  <c r="T125"/>
  <c r="S126"/>
  <c r="U126" s="1"/>
  <c r="T126"/>
  <c r="S127"/>
  <c r="U127" s="1"/>
  <c r="T127"/>
  <c r="S128"/>
  <c r="U128" s="1"/>
  <c r="T128"/>
  <c r="S129"/>
  <c r="U129" s="1"/>
  <c r="T129"/>
  <c r="X129" s="1"/>
  <c r="S130"/>
  <c r="U130" s="1"/>
  <c r="T130"/>
  <c r="S131"/>
  <c r="U131" s="1"/>
  <c r="T131"/>
  <c r="S132"/>
  <c r="U132" s="1"/>
  <c r="T132"/>
  <c r="S133"/>
  <c r="U133" s="1"/>
  <c r="T133"/>
  <c r="V133" s="1"/>
  <c r="S134"/>
  <c r="U134" s="1"/>
  <c r="T134"/>
  <c r="Y134" s="1"/>
  <c r="S135"/>
  <c r="U135" s="1"/>
  <c r="T135"/>
  <c r="S136"/>
  <c r="U136" s="1"/>
  <c r="T136"/>
  <c r="S137"/>
  <c r="U137" s="1"/>
  <c r="T137"/>
  <c r="X137" s="1"/>
  <c r="S138"/>
  <c r="U138" s="1"/>
  <c r="T138"/>
  <c r="S139"/>
  <c r="U139" s="1"/>
  <c r="T139"/>
  <c r="S140"/>
  <c r="U140" s="1"/>
  <c r="T140"/>
  <c r="X140" s="1"/>
  <c r="S141"/>
  <c r="U141" s="1"/>
  <c r="T141"/>
  <c r="S142"/>
  <c r="U142" s="1"/>
  <c r="T142"/>
  <c r="Y142" s="1"/>
  <c r="S143"/>
  <c r="U143" s="1"/>
  <c r="T143"/>
  <c r="X143" s="1"/>
  <c r="S144"/>
  <c r="U144" s="1"/>
  <c r="T144"/>
  <c r="Y144" s="1"/>
  <c r="S145"/>
  <c r="U145" s="1"/>
  <c r="T145"/>
  <c r="V145" s="1"/>
  <c r="S146"/>
  <c r="U146" s="1"/>
  <c r="T146"/>
  <c r="Y146" s="1"/>
  <c r="S147"/>
  <c r="U147" s="1"/>
  <c r="T147"/>
  <c r="X147" s="1"/>
  <c r="S148"/>
  <c r="U148" s="1"/>
  <c r="T148"/>
  <c r="Y148" s="1"/>
  <c r="S149"/>
  <c r="U149" s="1"/>
  <c r="T149"/>
  <c r="T7"/>
  <c r="X7" s="1"/>
  <c r="S7"/>
  <c r="AK149"/>
  <c r="AJ149"/>
  <c r="AI149"/>
  <c r="AH149"/>
  <c r="AG149"/>
  <c r="AL149" s="1"/>
  <c r="AF149"/>
  <c r="AE149"/>
  <c r="AD149"/>
  <c r="AC149"/>
  <c r="AA149"/>
  <c r="AB149" s="1"/>
  <c r="O149"/>
  <c r="AN149" s="1"/>
  <c r="N149"/>
  <c r="AK148"/>
  <c r="AJ148"/>
  <c r="AI148"/>
  <c r="AH148"/>
  <c r="AG148"/>
  <c r="AL148" s="1"/>
  <c r="AF148"/>
  <c r="AE148"/>
  <c r="AD148"/>
  <c r="AC148"/>
  <c r="AA148"/>
  <c r="AB148" s="1"/>
  <c r="X148"/>
  <c r="O148"/>
  <c r="Q148" s="1"/>
  <c r="N148"/>
  <c r="AK147"/>
  <c r="AJ147"/>
  <c r="AI147"/>
  <c r="AH147"/>
  <c r="AG147"/>
  <c r="AL147" s="1"/>
  <c r="AF147"/>
  <c r="AE147"/>
  <c r="AD147"/>
  <c r="AC147"/>
  <c r="AA147"/>
  <c r="AB147" s="1"/>
  <c r="O147"/>
  <c r="N147"/>
  <c r="AK146"/>
  <c r="AJ146"/>
  <c r="AI146"/>
  <c r="AH146"/>
  <c r="AG146"/>
  <c r="AL146" s="1"/>
  <c r="AF146"/>
  <c r="AE146"/>
  <c r="AD146"/>
  <c r="AC146"/>
  <c r="AA146"/>
  <c r="AB146" s="1"/>
  <c r="O146"/>
  <c r="AN146" s="1"/>
  <c r="N146"/>
  <c r="AK145"/>
  <c r="AJ145"/>
  <c r="AI145"/>
  <c r="AH145"/>
  <c r="AG145"/>
  <c r="AL145" s="1"/>
  <c r="AF145"/>
  <c r="AE145"/>
  <c r="AD145"/>
  <c r="AC145"/>
  <c r="AA145"/>
  <c r="AB145" s="1"/>
  <c r="O145"/>
  <c r="AN145" s="1"/>
  <c r="N145"/>
  <c r="AK144"/>
  <c r="AJ144"/>
  <c r="AI144"/>
  <c r="AH144"/>
  <c r="AG144"/>
  <c r="AL144" s="1"/>
  <c r="AF144"/>
  <c r="AE144"/>
  <c r="AD144"/>
  <c r="AC144"/>
  <c r="AA144"/>
  <c r="AB144" s="1"/>
  <c r="V144"/>
  <c r="O144"/>
  <c r="Q144" s="1"/>
  <c r="N144"/>
  <c r="AK143"/>
  <c r="AJ143"/>
  <c r="AI143"/>
  <c r="AH143"/>
  <c r="AG143"/>
  <c r="AL143" s="1"/>
  <c r="AF143"/>
  <c r="AE143"/>
  <c r="AD143"/>
  <c r="AC143"/>
  <c r="AA143"/>
  <c r="AB143" s="1"/>
  <c r="O143"/>
  <c r="N143"/>
  <c r="AK142"/>
  <c r="AJ142"/>
  <c r="AI142"/>
  <c r="AH142"/>
  <c r="AG142"/>
  <c r="AL142" s="1"/>
  <c r="AF142"/>
  <c r="AE142"/>
  <c r="AD142"/>
  <c r="AC142"/>
  <c r="AA142"/>
  <c r="AB142" s="1"/>
  <c r="X142"/>
  <c r="O142"/>
  <c r="AN142" s="1"/>
  <c r="N142"/>
  <c r="AK141"/>
  <c r="AJ141"/>
  <c r="AI141"/>
  <c r="AH141"/>
  <c r="AG141"/>
  <c r="AL141" s="1"/>
  <c r="AF141"/>
  <c r="AE141"/>
  <c r="AD141"/>
  <c r="AC141"/>
  <c r="AA141"/>
  <c r="AB141" s="1"/>
  <c r="O141"/>
  <c r="N141"/>
  <c r="AK140"/>
  <c r="AJ140"/>
  <c r="AI140"/>
  <c r="AH140"/>
  <c r="AG140"/>
  <c r="AL140" s="1"/>
  <c r="AF140"/>
  <c r="AE140"/>
  <c r="AD140"/>
  <c r="AC140"/>
  <c r="AA140"/>
  <c r="AB140" s="1"/>
  <c r="V140"/>
  <c r="O140"/>
  <c r="Q140" s="1"/>
  <c r="N140"/>
  <c r="AK139"/>
  <c r="AJ139"/>
  <c r="AI139"/>
  <c r="AH139"/>
  <c r="AG139"/>
  <c r="AL139" s="1"/>
  <c r="AF139"/>
  <c r="AE139"/>
  <c r="AD139"/>
  <c r="AC139"/>
  <c r="AA139"/>
  <c r="AB139" s="1"/>
  <c r="O139"/>
  <c r="N139"/>
  <c r="AK138"/>
  <c r="AJ138"/>
  <c r="AI138"/>
  <c r="AH138"/>
  <c r="AG138"/>
  <c r="AL138" s="1"/>
  <c r="AF138"/>
  <c r="AE138"/>
  <c r="AD138"/>
  <c r="AC138"/>
  <c r="AA138"/>
  <c r="AB138" s="1"/>
  <c r="Y138"/>
  <c r="X138"/>
  <c r="O138"/>
  <c r="N138"/>
  <c r="AK137"/>
  <c r="AJ137"/>
  <c r="AI137"/>
  <c r="AH137"/>
  <c r="AG137"/>
  <c r="AL137" s="1"/>
  <c r="AF137"/>
  <c r="AE137"/>
  <c r="AD137"/>
  <c r="AC137"/>
  <c r="AA137"/>
  <c r="AB137" s="1"/>
  <c r="O137"/>
  <c r="AN137" s="1"/>
  <c r="N137"/>
  <c r="AK136"/>
  <c r="AJ136"/>
  <c r="AI136"/>
  <c r="AH136"/>
  <c r="AG136"/>
  <c r="AL136" s="1"/>
  <c r="AF136"/>
  <c r="AE136"/>
  <c r="AD136"/>
  <c r="AC136"/>
  <c r="AA136"/>
  <c r="AB136" s="1"/>
  <c r="X136"/>
  <c r="O136"/>
  <c r="AN136" s="1"/>
  <c r="N136"/>
  <c r="AK135"/>
  <c r="AJ135"/>
  <c r="AI135"/>
  <c r="AH135"/>
  <c r="AG135"/>
  <c r="AL135" s="1"/>
  <c r="AF135"/>
  <c r="AE135"/>
  <c r="AD135"/>
  <c r="AC135"/>
  <c r="AA135"/>
  <c r="AB135" s="1"/>
  <c r="O135"/>
  <c r="N135"/>
  <c r="AK134"/>
  <c r="AJ134"/>
  <c r="AI134"/>
  <c r="AH134"/>
  <c r="AG134"/>
  <c r="AL134" s="1"/>
  <c r="AF134"/>
  <c r="AE134"/>
  <c r="AD134"/>
  <c r="AC134"/>
  <c r="AA134"/>
  <c r="AB134" s="1"/>
  <c r="X134"/>
  <c r="O134"/>
  <c r="N134"/>
  <c r="AK133"/>
  <c r="AJ133"/>
  <c r="AI133"/>
  <c r="AH133"/>
  <c r="AG133"/>
  <c r="AL133" s="1"/>
  <c r="AF133"/>
  <c r="AE133"/>
  <c r="AD133"/>
  <c r="AC133"/>
  <c r="AA133"/>
  <c r="AB133" s="1"/>
  <c r="O133"/>
  <c r="AN133" s="1"/>
  <c r="N133"/>
  <c r="AK132"/>
  <c r="AJ132"/>
  <c r="AI132"/>
  <c r="AH132"/>
  <c r="AG132"/>
  <c r="AL132" s="1"/>
  <c r="AF132"/>
  <c r="AE132"/>
  <c r="AD132"/>
  <c r="AC132"/>
  <c r="AA132"/>
  <c r="AB132" s="1"/>
  <c r="Y132"/>
  <c r="X132"/>
  <c r="O132"/>
  <c r="AN132" s="1"/>
  <c r="N132"/>
  <c r="AK131"/>
  <c r="AJ131"/>
  <c r="AI131"/>
  <c r="AH131"/>
  <c r="AG131"/>
  <c r="AL131" s="1"/>
  <c r="AF131"/>
  <c r="AE131"/>
  <c r="AD131"/>
  <c r="AC131"/>
  <c r="AA131"/>
  <c r="AB131" s="1"/>
  <c r="O131"/>
  <c r="N131"/>
  <c r="AK130"/>
  <c r="AJ130"/>
  <c r="AI130"/>
  <c r="AH130"/>
  <c r="AG130"/>
  <c r="AL130" s="1"/>
  <c r="AF130"/>
  <c r="AE130"/>
  <c r="AD130"/>
  <c r="AC130"/>
  <c r="AA130"/>
  <c r="AB130" s="1"/>
  <c r="Y130"/>
  <c r="X130"/>
  <c r="O130"/>
  <c r="AN130" s="1"/>
  <c r="N130"/>
  <c r="AK129"/>
  <c r="AJ129"/>
  <c r="AI129"/>
  <c r="AH129"/>
  <c r="AG129"/>
  <c r="AL129" s="1"/>
  <c r="AF129"/>
  <c r="AE129"/>
  <c r="AD129"/>
  <c r="AC129"/>
  <c r="AA129"/>
  <c r="AB129" s="1"/>
  <c r="O129"/>
  <c r="N129"/>
  <c r="AK128"/>
  <c r="AJ128"/>
  <c r="AI128"/>
  <c r="AH128"/>
  <c r="AG128"/>
  <c r="AL128" s="1"/>
  <c r="AF128"/>
  <c r="AE128"/>
  <c r="AD128"/>
  <c r="AC128"/>
  <c r="AA128"/>
  <c r="AB128" s="1"/>
  <c r="Y128"/>
  <c r="X128"/>
  <c r="O128"/>
  <c r="N128"/>
  <c r="AK127"/>
  <c r="AJ127"/>
  <c r="AI127"/>
  <c r="AH127"/>
  <c r="AG127"/>
  <c r="AL127" s="1"/>
  <c r="AF127"/>
  <c r="AE127"/>
  <c r="AD127"/>
  <c r="AC127"/>
  <c r="AA127"/>
  <c r="AB127" s="1"/>
  <c r="O127"/>
  <c r="N127"/>
  <c r="AK126"/>
  <c r="AJ126"/>
  <c r="AI126"/>
  <c r="AH126"/>
  <c r="AG126"/>
  <c r="AL126" s="1"/>
  <c r="AF126"/>
  <c r="AE126"/>
  <c r="AD126"/>
  <c r="AC126"/>
  <c r="AA126"/>
  <c r="AB126" s="1"/>
  <c r="Y126"/>
  <c r="X126"/>
  <c r="O126"/>
  <c r="N126"/>
  <c r="AK125"/>
  <c r="AJ125"/>
  <c r="AI125"/>
  <c r="AH125"/>
  <c r="AG125"/>
  <c r="AL125" s="1"/>
  <c r="AF125"/>
  <c r="AE125"/>
  <c r="AD125"/>
  <c r="AC125"/>
  <c r="AA125"/>
  <c r="AB125" s="1"/>
  <c r="O125"/>
  <c r="N125"/>
  <c r="AK124"/>
  <c r="AJ124"/>
  <c r="AI124"/>
  <c r="AH124"/>
  <c r="AG124"/>
  <c r="AL124" s="1"/>
  <c r="AF124"/>
  <c r="AE124"/>
  <c r="AD124"/>
  <c r="AC124"/>
  <c r="AA124"/>
  <c r="AB124" s="1"/>
  <c r="V124"/>
  <c r="X124"/>
  <c r="O124"/>
  <c r="N124"/>
  <c r="AK123"/>
  <c r="AJ123"/>
  <c r="AI123"/>
  <c r="AH123"/>
  <c r="AG123"/>
  <c r="AL123" s="1"/>
  <c r="AF123"/>
  <c r="AE123"/>
  <c r="AD123"/>
  <c r="AC123"/>
  <c r="AA123"/>
  <c r="AB123" s="1"/>
  <c r="O123"/>
  <c r="N123"/>
  <c r="AK122"/>
  <c r="AJ122"/>
  <c r="AI122"/>
  <c r="AH122"/>
  <c r="AG122"/>
  <c r="AL122" s="1"/>
  <c r="AF122"/>
  <c r="AE122"/>
  <c r="AD122"/>
  <c r="AC122"/>
  <c r="AA122"/>
  <c r="AB122" s="1"/>
  <c r="X122"/>
  <c r="O122"/>
  <c r="P122" s="1"/>
  <c r="N122"/>
  <c r="AK121"/>
  <c r="AJ121"/>
  <c r="AI121"/>
  <c r="AH121"/>
  <c r="AG121"/>
  <c r="AL121" s="1"/>
  <c r="AF121"/>
  <c r="AE121"/>
  <c r="AD121"/>
  <c r="AC121"/>
  <c r="AA121"/>
  <c r="AB121" s="1"/>
  <c r="O121"/>
  <c r="Q121" s="1"/>
  <c r="N121"/>
  <c r="AK120"/>
  <c r="AJ120"/>
  <c r="AI120"/>
  <c r="AH120"/>
  <c r="AG120"/>
  <c r="AL120" s="1"/>
  <c r="AF120"/>
  <c r="AE120"/>
  <c r="AD120"/>
  <c r="AC120"/>
  <c r="AA120"/>
  <c r="AB120" s="1"/>
  <c r="Y120"/>
  <c r="V120"/>
  <c r="X120"/>
  <c r="O120"/>
  <c r="Q120" s="1"/>
  <c r="N120"/>
  <c r="AK119"/>
  <c r="AJ119"/>
  <c r="AI119"/>
  <c r="AH119"/>
  <c r="AG119"/>
  <c r="AL119" s="1"/>
  <c r="AF119"/>
  <c r="AE119"/>
  <c r="AD119"/>
  <c r="AC119"/>
  <c r="AA119"/>
  <c r="AB119" s="1"/>
  <c r="O119"/>
  <c r="N119"/>
  <c r="AK118"/>
  <c r="AJ118"/>
  <c r="AI118"/>
  <c r="AH118"/>
  <c r="AG118"/>
  <c r="AL118" s="1"/>
  <c r="AF118"/>
  <c r="AE118"/>
  <c r="AD118"/>
  <c r="AC118"/>
  <c r="AA118"/>
  <c r="AB118" s="1"/>
  <c r="Y118"/>
  <c r="V118"/>
  <c r="X118"/>
  <c r="O118"/>
  <c r="P118" s="1"/>
  <c r="N118"/>
  <c r="AK117"/>
  <c r="AJ117"/>
  <c r="AI117"/>
  <c r="AH117"/>
  <c r="AG117"/>
  <c r="AL117" s="1"/>
  <c r="AF117"/>
  <c r="AE117"/>
  <c r="AD117"/>
  <c r="AC117"/>
  <c r="AA117"/>
  <c r="AB117" s="1"/>
  <c r="O117"/>
  <c r="N117"/>
  <c r="AK116"/>
  <c r="AJ116"/>
  <c r="AI116"/>
  <c r="AH116"/>
  <c r="AG116"/>
  <c r="AL116" s="1"/>
  <c r="AF116"/>
  <c r="AE116"/>
  <c r="AD116"/>
  <c r="AC116"/>
  <c r="AA116"/>
  <c r="AB116" s="1"/>
  <c r="O116"/>
  <c r="N116"/>
  <c r="AK115"/>
  <c r="AJ115"/>
  <c r="AI115"/>
  <c r="AH115"/>
  <c r="AG115"/>
  <c r="AL115" s="1"/>
  <c r="AF115"/>
  <c r="AE115"/>
  <c r="AD115"/>
  <c r="AC115"/>
  <c r="AA115"/>
  <c r="AB115" s="1"/>
  <c r="O115"/>
  <c r="P115" s="1"/>
  <c r="N115"/>
  <c r="AK114"/>
  <c r="AJ114"/>
  <c r="AI114"/>
  <c r="AH114"/>
  <c r="AG114"/>
  <c r="AL114" s="1"/>
  <c r="AF114"/>
  <c r="AE114"/>
  <c r="AD114"/>
  <c r="AC114"/>
  <c r="AA114"/>
  <c r="AB114" s="1"/>
  <c r="Y114"/>
  <c r="V114"/>
  <c r="U114"/>
  <c r="O114"/>
  <c r="N114"/>
  <c r="AK113"/>
  <c r="AJ113"/>
  <c r="AI113"/>
  <c r="AH113"/>
  <c r="AG113"/>
  <c r="AL113" s="1"/>
  <c r="AF113"/>
  <c r="AE113"/>
  <c r="AD113"/>
  <c r="AC113"/>
  <c r="AA113"/>
  <c r="AB113" s="1"/>
  <c r="O113"/>
  <c r="N113"/>
  <c r="AK112"/>
  <c r="AJ112"/>
  <c r="AI112"/>
  <c r="AH112"/>
  <c r="AG112"/>
  <c r="AL112" s="1"/>
  <c r="AF112"/>
  <c r="AE112"/>
  <c r="AD112"/>
  <c r="AC112"/>
  <c r="AA112"/>
  <c r="AB112" s="1"/>
  <c r="X112"/>
  <c r="U112"/>
  <c r="O112"/>
  <c r="AN112" s="1"/>
  <c r="N112"/>
  <c r="AK111"/>
  <c r="AJ111"/>
  <c r="AI111"/>
  <c r="AH111"/>
  <c r="AG111"/>
  <c r="AL111" s="1"/>
  <c r="AF111"/>
  <c r="AE111"/>
  <c r="AD111"/>
  <c r="AC111"/>
  <c r="AA111"/>
  <c r="AB111" s="1"/>
  <c r="O111"/>
  <c r="N111"/>
  <c r="AK110"/>
  <c r="AJ110"/>
  <c r="AI110"/>
  <c r="AH110"/>
  <c r="AG110"/>
  <c r="AL110" s="1"/>
  <c r="AF110"/>
  <c r="AE110"/>
  <c r="AD110"/>
  <c r="AC110"/>
  <c r="AA110"/>
  <c r="AB110" s="1"/>
  <c r="V110"/>
  <c r="X110"/>
  <c r="O110"/>
  <c r="AN110" s="1"/>
  <c r="N110"/>
  <c r="AK109"/>
  <c r="AJ109"/>
  <c r="AI109"/>
  <c r="AH109"/>
  <c r="AG109"/>
  <c r="AL109" s="1"/>
  <c r="AF109"/>
  <c r="AE109"/>
  <c r="AD109"/>
  <c r="AC109"/>
  <c r="AA109"/>
  <c r="AB109" s="1"/>
  <c r="O109"/>
  <c r="AN109" s="1"/>
  <c r="N109"/>
  <c r="AK108"/>
  <c r="AJ108"/>
  <c r="AI108"/>
  <c r="AH108"/>
  <c r="AG108"/>
  <c r="AL108" s="1"/>
  <c r="AF108"/>
  <c r="AE108"/>
  <c r="AD108"/>
  <c r="AC108"/>
  <c r="AA108"/>
  <c r="AB108" s="1"/>
  <c r="X108"/>
  <c r="U108"/>
  <c r="O108"/>
  <c r="AN108" s="1"/>
  <c r="N108"/>
  <c r="AK107"/>
  <c r="AJ107"/>
  <c r="AI107"/>
  <c r="AH107"/>
  <c r="AG107"/>
  <c r="AL107" s="1"/>
  <c r="AF107"/>
  <c r="AE107"/>
  <c r="AD107"/>
  <c r="AC107"/>
  <c r="AA107"/>
  <c r="AB107" s="1"/>
  <c r="O107"/>
  <c r="N107"/>
  <c r="AK106"/>
  <c r="AJ106"/>
  <c r="AI106"/>
  <c r="AH106"/>
  <c r="AG106"/>
  <c r="AL106" s="1"/>
  <c r="AF106"/>
  <c r="AE106"/>
  <c r="AD106"/>
  <c r="AC106"/>
  <c r="AA106"/>
  <c r="AB106" s="1"/>
  <c r="Y106"/>
  <c r="V106"/>
  <c r="X106"/>
  <c r="O106"/>
  <c r="N106"/>
  <c r="AK105"/>
  <c r="AJ105"/>
  <c r="AI105"/>
  <c r="AH105"/>
  <c r="AG105"/>
  <c r="AL105" s="1"/>
  <c r="AF105"/>
  <c r="AE105"/>
  <c r="AD105"/>
  <c r="AC105"/>
  <c r="AA105"/>
  <c r="AB105" s="1"/>
  <c r="V105"/>
  <c r="O105"/>
  <c r="N105"/>
  <c r="AK104"/>
  <c r="AJ104"/>
  <c r="AI104"/>
  <c r="AH104"/>
  <c r="AG104"/>
  <c r="AL104" s="1"/>
  <c r="AF104"/>
  <c r="AE104"/>
  <c r="AD104"/>
  <c r="AC104"/>
  <c r="AA104"/>
  <c r="AB104" s="1"/>
  <c r="O104"/>
  <c r="N104"/>
  <c r="AK103"/>
  <c r="AJ103"/>
  <c r="AI103"/>
  <c r="AH103"/>
  <c r="AG103"/>
  <c r="AL103" s="1"/>
  <c r="AF103"/>
  <c r="AE103"/>
  <c r="AD103"/>
  <c r="AC103"/>
  <c r="AA103"/>
  <c r="AB103" s="1"/>
  <c r="O103"/>
  <c r="P103" s="1"/>
  <c r="N103"/>
  <c r="AK102"/>
  <c r="AJ102"/>
  <c r="AI102"/>
  <c r="AH102"/>
  <c r="AG102"/>
  <c r="AL102" s="1"/>
  <c r="AF102"/>
  <c r="AE102"/>
  <c r="AD102"/>
  <c r="AC102"/>
  <c r="AA102"/>
  <c r="AB102" s="1"/>
  <c r="Y102"/>
  <c r="V102"/>
  <c r="X102"/>
  <c r="O102"/>
  <c r="P102" s="1"/>
  <c r="N102"/>
  <c r="AK101"/>
  <c r="AJ101"/>
  <c r="AI101"/>
  <c r="AH101"/>
  <c r="AG101"/>
  <c r="AL101" s="1"/>
  <c r="AF101"/>
  <c r="AE101"/>
  <c r="AD101"/>
  <c r="AC101"/>
  <c r="AA101"/>
  <c r="AB101" s="1"/>
  <c r="O101"/>
  <c r="Q101" s="1"/>
  <c r="N101"/>
  <c r="AK100"/>
  <c r="AJ100"/>
  <c r="AI100"/>
  <c r="AH100"/>
  <c r="AG100"/>
  <c r="AL100" s="1"/>
  <c r="AF100"/>
  <c r="AE100"/>
  <c r="AD100"/>
  <c r="AC100"/>
  <c r="AA100"/>
  <c r="AB100" s="1"/>
  <c r="O100"/>
  <c r="N100"/>
  <c r="AK99"/>
  <c r="AJ99"/>
  <c r="AI99"/>
  <c r="AH99"/>
  <c r="AG99"/>
  <c r="AL99" s="1"/>
  <c r="AF99"/>
  <c r="AE99"/>
  <c r="AD99"/>
  <c r="AC99"/>
  <c r="AA99"/>
  <c r="AB99" s="1"/>
  <c r="O99"/>
  <c r="P99" s="1"/>
  <c r="N99"/>
  <c r="AK98"/>
  <c r="AJ98"/>
  <c r="AI98"/>
  <c r="AH98"/>
  <c r="AG98"/>
  <c r="AL98" s="1"/>
  <c r="AF98"/>
  <c r="AE98"/>
  <c r="AD98"/>
  <c r="AC98"/>
  <c r="AA98"/>
  <c r="AB98" s="1"/>
  <c r="Y98"/>
  <c r="V98"/>
  <c r="U98"/>
  <c r="O98"/>
  <c r="P98" s="1"/>
  <c r="N98"/>
  <c r="AK97"/>
  <c r="AJ97"/>
  <c r="AI97"/>
  <c r="AH97"/>
  <c r="AG97"/>
  <c r="AL97" s="1"/>
  <c r="AF97"/>
  <c r="AE97"/>
  <c r="AD97"/>
  <c r="AC97"/>
  <c r="AA97"/>
  <c r="AB97" s="1"/>
  <c r="O97"/>
  <c r="P97" s="1"/>
  <c r="N97"/>
  <c r="AK96"/>
  <c r="AJ96"/>
  <c r="AI96"/>
  <c r="AH96"/>
  <c r="AG96"/>
  <c r="AL96" s="1"/>
  <c r="AF96"/>
  <c r="AE96"/>
  <c r="AD96"/>
  <c r="AC96"/>
  <c r="AA96"/>
  <c r="AB96" s="1"/>
  <c r="O96"/>
  <c r="N96"/>
  <c r="AK95"/>
  <c r="AJ95"/>
  <c r="AI95"/>
  <c r="AH95"/>
  <c r="AG95"/>
  <c r="AL95" s="1"/>
  <c r="AF95"/>
  <c r="AE95"/>
  <c r="AD95"/>
  <c r="AC95"/>
  <c r="AA95"/>
  <c r="AB95" s="1"/>
  <c r="O95"/>
  <c r="N95"/>
  <c r="AK94"/>
  <c r="AJ94"/>
  <c r="AI94"/>
  <c r="AH94"/>
  <c r="AG94"/>
  <c r="AL94" s="1"/>
  <c r="AF94"/>
  <c r="AE94"/>
  <c r="AD94"/>
  <c r="AC94"/>
  <c r="AA94"/>
  <c r="AB94" s="1"/>
  <c r="Y94"/>
  <c r="X94"/>
  <c r="O94"/>
  <c r="N94"/>
  <c r="AK93"/>
  <c r="AJ93"/>
  <c r="AI93"/>
  <c r="AH93"/>
  <c r="AG93"/>
  <c r="AL93" s="1"/>
  <c r="AF93"/>
  <c r="AE93"/>
  <c r="AD93"/>
  <c r="AC93"/>
  <c r="AA93"/>
  <c r="AB93" s="1"/>
  <c r="O93"/>
  <c r="N93"/>
  <c r="AK92"/>
  <c r="AJ92"/>
  <c r="AI92"/>
  <c r="AH92"/>
  <c r="AG92"/>
  <c r="AL92" s="1"/>
  <c r="AF92"/>
  <c r="AE92"/>
  <c r="AD92"/>
  <c r="AC92"/>
  <c r="AA92"/>
  <c r="AB92" s="1"/>
  <c r="V92"/>
  <c r="U92"/>
  <c r="O92"/>
  <c r="P92" s="1"/>
  <c r="N92"/>
  <c r="AK91"/>
  <c r="AJ91"/>
  <c r="AI91"/>
  <c r="AH91"/>
  <c r="AG91"/>
  <c r="AL91" s="1"/>
  <c r="AF91"/>
  <c r="AE91"/>
  <c r="AD91"/>
  <c r="AC91"/>
  <c r="AA91"/>
  <c r="AB91" s="1"/>
  <c r="U91"/>
  <c r="O91"/>
  <c r="N91"/>
  <c r="AK90"/>
  <c r="AJ90"/>
  <c r="AI90"/>
  <c r="AH90"/>
  <c r="AG90"/>
  <c r="AL90" s="1"/>
  <c r="AF90"/>
  <c r="AE90"/>
  <c r="AD90"/>
  <c r="AC90"/>
  <c r="AA90"/>
  <c r="AB90" s="1"/>
  <c r="Y90"/>
  <c r="O90"/>
  <c r="N90"/>
  <c r="AK89"/>
  <c r="AJ89"/>
  <c r="AI89"/>
  <c r="AH89"/>
  <c r="AG89"/>
  <c r="AL89" s="1"/>
  <c r="AF89"/>
  <c r="AE89"/>
  <c r="AD89"/>
  <c r="AC89"/>
  <c r="AA89"/>
  <c r="AB89" s="1"/>
  <c r="O89"/>
  <c r="P89" s="1"/>
  <c r="N89"/>
  <c r="AK88"/>
  <c r="AJ88"/>
  <c r="AI88"/>
  <c r="AH88"/>
  <c r="AG88"/>
  <c r="AL88" s="1"/>
  <c r="AF88"/>
  <c r="AE88"/>
  <c r="AD88"/>
  <c r="AC88"/>
  <c r="AA88"/>
  <c r="AB88" s="1"/>
  <c r="Y88"/>
  <c r="O88"/>
  <c r="P88" s="1"/>
  <c r="N88"/>
  <c r="AK87"/>
  <c r="AJ87"/>
  <c r="AI87"/>
  <c r="AH87"/>
  <c r="AG87"/>
  <c r="AL87" s="1"/>
  <c r="AF87"/>
  <c r="AE87"/>
  <c r="AD87"/>
  <c r="AC87"/>
  <c r="AA87"/>
  <c r="AB87" s="1"/>
  <c r="O87"/>
  <c r="N87"/>
  <c r="AK86"/>
  <c r="AJ86"/>
  <c r="AI86"/>
  <c r="AH86"/>
  <c r="AG86"/>
  <c r="AL86" s="1"/>
  <c r="AF86"/>
  <c r="AE86"/>
  <c r="AD86"/>
  <c r="AC86"/>
  <c r="AA86"/>
  <c r="AB86" s="1"/>
  <c r="U86"/>
  <c r="O86"/>
  <c r="P86" s="1"/>
  <c r="N86"/>
  <c r="AK85"/>
  <c r="AJ85"/>
  <c r="AI85"/>
  <c r="AH85"/>
  <c r="AG85"/>
  <c r="AL85" s="1"/>
  <c r="AF85"/>
  <c r="AE85"/>
  <c r="AD85"/>
  <c r="AC85"/>
  <c r="AA85"/>
  <c r="AB85" s="1"/>
  <c r="O85"/>
  <c r="P85" s="1"/>
  <c r="N85"/>
  <c r="AK84"/>
  <c r="AJ84"/>
  <c r="AI84"/>
  <c r="AH84"/>
  <c r="AG84"/>
  <c r="AL84" s="1"/>
  <c r="AF84"/>
  <c r="AE84"/>
  <c r="AD84"/>
  <c r="AC84"/>
  <c r="AA84"/>
  <c r="AB84" s="1"/>
  <c r="V84"/>
  <c r="O84"/>
  <c r="P84" s="1"/>
  <c r="N84"/>
  <c r="AK83"/>
  <c r="AJ83"/>
  <c r="AI83"/>
  <c r="AH83"/>
  <c r="AG83"/>
  <c r="AL83" s="1"/>
  <c r="AF83"/>
  <c r="AE83"/>
  <c r="AD83"/>
  <c r="AC83"/>
  <c r="AA83"/>
  <c r="AB83" s="1"/>
  <c r="O83"/>
  <c r="N83"/>
  <c r="AK82"/>
  <c r="AJ82"/>
  <c r="AI82"/>
  <c r="AH82"/>
  <c r="AG82"/>
  <c r="AL82" s="1"/>
  <c r="AF82"/>
  <c r="AE82"/>
  <c r="AD82"/>
  <c r="AC82"/>
  <c r="AA82"/>
  <c r="AB82" s="1"/>
  <c r="U82"/>
  <c r="Y82"/>
  <c r="O82"/>
  <c r="N82"/>
  <c r="AK81"/>
  <c r="AJ81"/>
  <c r="AI81"/>
  <c r="AH81"/>
  <c r="AG81"/>
  <c r="AL81" s="1"/>
  <c r="AF81"/>
  <c r="AE81"/>
  <c r="AD81"/>
  <c r="AC81"/>
  <c r="AA81"/>
  <c r="AB81" s="1"/>
  <c r="O81"/>
  <c r="N81"/>
  <c r="AK80"/>
  <c r="AJ80"/>
  <c r="AI80"/>
  <c r="AH80"/>
  <c r="AG80"/>
  <c r="AL80" s="1"/>
  <c r="AF80"/>
  <c r="AE80"/>
  <c r="AD80"/>
  <c r="AC80"/>
  <c r="AA80"/>
  <c r="AB80" s="1"/>
  <c r="V80"/>
  <c r="O80"/>
  <c r="N80"/>
  <c r="AK79"/>
  <c r="AJ79"/>
  <c r="AI79"/>
  <c r="AH79"/>
  <c r="AG79"/>
  <c r="AL79" s="1"/>
  <c r="AF79"/>
  <c r="AE79"/>
  <c r="AD79"/>
  <c r="AC79"/>
  <c r="AA79"/>
  <c r="AB79" s="1"/>
  <c r="O79"/>
  <c r="N79"/>
  <c r="AK78"/>
  <c r="AJ78"/>
  <c r="AI78"/>
  <c r="AH78"/>
  <c r="AG78"/>
  <c r="AL78" s="1"/>
  <c r="AF78"/>
  <c r="AE78"/>
  <c r="AD78"/>
  <c r="AC78"/>
  <c r="AA78"/>
  <c r="AB78" s="1"/>
  <c r="O78"/>
  <c r="P78" s="1"/>
  <c r="N78"/>
  <c r="AK77"/>
  <c r="AJ77"/>
  <c r="AI77"/>
  <c r="AH77"/>
  <c r="AG77"/>
  <c r="AL77" s="1"/>
  <c r="AF77"/>
  <c r="AE77"/>
  <c r="AD77"/>
  <c r="AC77"/>
  <c r="AM77" s="1"/>
  <c r="AA77"/>
  <c r="AB77" s="1"/>
  <c r="O77"/>
  <c r="N77"/>
  <c r="AK76"/>
  <c r="AJ76"/>
  <c r="AI76"/>
  <c r="AH76"/>
  <c r="AG76"/>
  <c r="AL76" s="1"/>
  <c r="AF76"/>
  <c r="AE76"/>
  <c r="AD76"/>
  <c r="AC76"/>
  <c r="AA76"/>
  <c r="AB76" s="1"/>
  <c r="Y76"/>
  <c r="U76"/>
  <c r="O76"/>
  <c r="P76" s="1"/>
  <c r="N76"/>
  <c r="AK75"/>
  <c r="AJ75"/>
  <c r="AI75"/>
  <c r="AH75"/>
  <c r="AG75"/>
  <c r="AL75" s="1"/>
  <c r="AF75"/>
  <c r="AE75"/>
  <c r="AD75"/>
  <c r="AC75"/>
  <c r="AA75"/>
  <c r="AB75" s="1"/>
  <c r="O75"/>
  <c r="N75"/>
  <c r="AK74"/>
  <c r="AJ74"/>
  <c r="AI74"/>
  <c r="AH74"/>
  <c r="AG74"/>
  <c r="AL74" s="1"/>
  <c r="AF74"/>
  <c r="AE74"/>
  <c r="AD74"/>
  <c r="AC74"/>
  <c r="AA74"/>
  <c r="AB74" s="1"/>
  <c r="X74"/>
  <c r="Y74"/>
  <c r="O74"/>
  <c r="N74"/>
  <c r="AK73"/>
  <c r="AJ73"/>
  <c r="AI73"/>
  <c r="AH73"/>
  <c r="AG73"/>
  <c r="AL73" s="1"/>
  <c r="AF73"/>
  <c r="AE73"/>
  <c r="AD73"/>
  <c r="AC73"/>
  <c r="AA73"/>
  <c r="AB73" s="1"/>
  <c r="O73"/>
  <c r="AN73" s="1"/>
  <c r="N73"/>
  <c r="AK72"/>
  <c r="AJ72"/>
  <c r="AI72"/>
  <c r="AH72"/>
  <c r="AG72"/>
  <c r="AL72" s="1"/>
  <c r="AF72"/>
  <c r="AE72"/>
  <c r="AD72"/>
  <c r="AC72"/>
  <c r="AA72"/>
  <c r="AB72" s="1"/>
  <c r="V72"/>
  <c r="Y72"/>
  <c r="O72"/>
  <c r="N72"/>
  <c r="AK71"/>
  <c r="AJ71"/>
  <c r="AI71"/>
  <c r="AH71"/>
  <c r="AG71"/>
  <c r="AL71" s="1"/>
  <c r="AF71"/>
  <c r="AE71"/>
  <c r="AD71"/>
  <c r="AC71"/>
  <c r="AA71"/>
  <c r="AB71" s="1"/>
  <c r="O71"/>
  <c r="P71" s="1"/>
  <c r="N71"/>
  <c r="AK70"/>
  <c r="AJ70"/>
  <c r="AI70"/>
  <c r="AH70"/>
  <c r="AG70"/>
  <c r="AL70" s="1"/>
  <c r="AF70"/>
  <c r="AE70"/>
  <c r="AD70"/>
  <c r="AC70"/>
  <c r="AA70"/>
  <c r="AB70" s="1"/>
  <c r="V70"/>
  <c r="X70"/>
  <c r="O70"/>
  <c r="AN70" s="1"/>
  <c r="N70"/>
  <c r="AK69"/>
  <c r="AJ69"/>
  <c r="AI69"/>
  <c r="AH69"/>
  <c r="AG69"/>
  <c r="AL69" s="1"/>
  <c r="AF69"/>
  <c r="AE69"/>
  <c r="AD69"/>
  <c r="AC69"/>
  <c r="AA69"/>
  <c r="AB69" s="1"/>
  <c r="O69"/>
  <c r="N69"/>
  <c r="AK68"/>
  <c r="AJ68"/>
  <c r="AI68"/>
  <c r="AH68"/>
  <c r="AG68"/>
  <c r="AL68" s="1"/>
  <c r="AF68"/>
  <c r="AE68"/>
  <c r="AD68"/>
  <c r="AC68"/>
  <c r="AA68"/>
  <c r="AB68" s="1"/>
  <c r="U68"/>
  <c r="O68"/>
  <c r="N68"/>
  <c r="AK67"/>
  <c r="AJ67"/>
  <c r="AI67"/>
  <c r="AH67"/>
  <c r="AG67"/>
  <c r="AL67" s="1"/>
  <c r="AF67"/>
  <c r="AE67"/>
  <c r="AD67"/>
  <c r="AC67"/>
  <c r="AA67"/>
  <c r="AB67" s="1"/>
  <c r="O67"/>
  <c r="N67"/>
  <c r="AK66"/>
  <c r="AJ66"/>
  <c r="AI66"/>
  <c r="AH66"/>
  <c r="AG66"/>
  <c r="AL66" s="1"/>
  <c r="AF66"/>
  <c r="AE66"/>
  <c r="AD66"/>
  <c r="AC66"/>
  <c r="AA66"/>
  <c r="AB66" s="1"/>
  <c r="Y66"/>
  <c r="V66"/>
  <c r="X66"/>
  <c r="O66"/>
  <c r="P66" s="1"/>
  <c r="N66"/>
  <c r="AK65"/>
  <c r="AJ65"/>
  <c r="AI65"/>
  <c r="AH65"/>
  <c r="AG65"/>
  <c r="AL65" s="1"/>
  <c r="AF65"/>
  <c r="AE65"/>
  <c r="AD65"/>
  <c r="AC65"/>
  <c r="AA65"/>
  <c r="AB65" s="1"/>
  <c r="O65"/>
  <c r="P65" s="1"/>
  <c r="N65"/>
  <c r="AK64"/>
  <c r="AJ64"/>
  <c r="AI64"/>
  <c r="AH64"/>
  <c r="AG64"/>
  <c r="AL64" s="1"/>
  <c r="AF64"/>
  <c r="AE64"/>
  <c r="AM64" s="1"/>
  <c r="AD64"/>
  <c r="AC64"/>
  <c r="AA64"/>
  <c r="AB64" s="1"/>
  <c r="O64"/>
  <c r="N64"/>
  <c r="AK63"/>
  <c r="AJ63"/>
  <c r="AI63"/>
  <c r="AH63"/>
  <c r="AG63"/>
  <c r="AL63" s="1"/>
  <c r="AF63"/>
  <c r="AE63"/>
  <c r="AD63"/>
  <c r="AC63"/>
  <c r="AA63"/>
  <c r="AB63" s="1"/>
  <c r="O63"/>
  <c r="P63" s="1"/>
  <c r="N63"/>
  <c r="AK62"/>
  <c r="AJ62"/>
  <c r="AI62"/>
  <c r="AH62"/>
  <c r="AG62"/>
  <c r="AL62" s="1"/>
  <c r="AF62"/>
  <c r="AE62"/>
  <c r="AD62"/>
  <c r="AC62"/>
  <c r="AA62"/>
  <c r="AB62" s="1"/>
  <c r="Y62"/>
  <c r="V62"/>
  <c r="O62"/>
  <c r="N62"/>
  <c r="AK61"/>
  <c r="AJ61"/>
  <c r="AI61"/>
  <c r="AH61"/>
  <c r="AG61"/>
  <c r="AL61" s="1"/>
  <c r="AF61"/>
  <c r="AE61"/>
  <c r="AD61"/>
  <c r="AC61"/>
  <c r="AM61" s="1"/>
  <c r="AA61"/>
  <c r="AB61" s="1"/>
  <c r="O61"/>
  <c r="AN61" s="1"/>
  <c r="N61"/>
  <c r="AK60"/>
  <c r="AJ60"/>
  <c r="AI60"/>
  <c r="AH60"/>
  <c r="AG60"/>
  <c r="AL60" s="1"/>
  <c r="AF60"/>
  <c r="AE60"/>
  <c r="AD60"/>
  <c r="AC60"/>
  <c r="AA60"/>
  <c r="AB60" s="1"/>
  <c r="X60"/>
  <c r="O60"/>
  <c r="N60"/>
  <c r="AK59"/>
  <c r="AJ59"/>
  <c r="AI59"/>
  <c r="AH59"/>
  <c r="AG59"/>
  <c r="AL59" s="1"/>
  <c r="AF59"/>
  <c r="AE59"/>
  <c r="AD59"/>
  <c r="AC59"/>
  <c r="AA59"/>
  <c r="AB59" s="1"/>
  <c r="O59"/>
  <c r="N59"/>
  <c r="AK58"/>
  <c r="AJ58"/>
  <c r="AI58"/>
  <c r="AH58"/>
  <c r="AG58"/>
  <c r="AL58" s="1"/>
  <c r="AF58"/>
  <c r="AE58"/>
  <c r="AD58"/>
  <c r="AC58"/>
  <c r="AA58"/>
  <c r="AB58" s="1"/>
  <c r="Y58"/>
  <c r="U58"/>
  <c r="X58"/>
  <c r="O58"/>
  <c r="AN58" s="1"/>
  <c r="N58"/>
  <c r="AK57"/>
  <c r="AJ57"/>
  <c r="AI57"/>
  <c r="AH57"/>
  <c r="AG57"/>
  <c r="AL57" s="1"/>
  <c r="AF57"/>
  <c r="AE57"/>
  <c r="AD57"/>
  <c r="AC57"/>
  <c r="AM57" s="1"/>
  <c r="AA57"/>
  <c r="AB57" s="1"/>
  <c r="O57"/>
  <c r="N57"/>
  <c r="AK56"/>
  <c r="AJ56"/>
  <c r="AI56"/>
  <c r="AH56"/>
  <c r="AG56"/>
  <c r="AL56" s="1"/>
  <c r="AF56"/>
  <c r="AE56"/>
  <c r="AD56"/>
  <c r="AC56"/>
  <c r="AA56"/>
  <c r="AB56" s="1"/>
  <c r="O56"/>
  <c r="AN56" s="1"/>
  <c r="N56"/>
  <c r="AK55"/>
  <c r="AJ55"/>
  <c r="AI55"/>
  <c r="AH55"/>
  <c r="AG55"/>
  <c r="AL55" s="1"/>
  <c r="AF55"/>
  <c r="AE55"/>
  <c r="AD55"/>
  <c r="AC55"/>
  <c r="AA55"/>
  <c r="AB55" s="1"/>
  <c r="O55"/>
  <c r="P55" s="1"/>
  <c r="N55"/>
  <c r="AK54"/>
  <c r="AJ54"/>
  <c r="AI54"/>
  <c r="AH54"/>
  <c r="AG54"/>
  <c r="AL54" s="1"/>
  <c r="AF54"/>
  <c r="AE54"/>
  <c r="AD54"/>
  <c r="AC54"/>
  <c r="AA54"/>
  <c r="AB54" s="1"/>
  <c r="Y54"/>
  <c r="U54"/>
  <c r="X54"/>
  <c r="O54"/>
  <c r="Q54" s="1"/>
  <c r="N54"/>
  <c r="AK53"/>
  <c r="AJ53"/>
  <c r="AI53"/>
  <c r="AH53"/>
  <c r="AG53"/>
  <c r="AL53" s="1"/>
  <c r="AF53"/>
  <c r="AE53"/>
  <c r="AD53"/>
  <c r="AC53"/>
  <c r="AA53"/>
  <c r="AB53" s="1"/>
  <c r="O53"/>
  <c r="AN53" s="1"/>
  <c r="N53"/>
  <c r="AK52"/>
  <c r="AJ52"/>
  <c r="AI52"/>
  <c r="AH52"/>
  <c r="AG52"/>
  <c r="AL52" s="1"/>
  <c r="AF52"/>
  <c r="AE52"/>
  <c r="AD52"/>
  <c r="AC52"/>
  <c r="AA52"/>
  <c r="AB52" s="1"/>
  <c r="O52"/>
  <c r="N52"/>
  <c r="AK51"/>
  <c r="AJ51"/>
  <c r="AI51"/>
  <c r="AH51"/>
  <c r="AG51"/>
  <c r="AL51" s="1"/>
  <c r="AF51"/>
  <c r="AE51"/>
  <c r="AD51"/>
  <c r="AC51"/>
  <c r="AA51"/>
  <c r="AB51" s="1"/>
  <c r="Y51"/>
  <c r="O51"/>
  <c r="N51"/>
  <c r="AK50"/>
  <c r="AJ50"/>
  <c r="AI50"/>
  <c r="AH50"/>
  <c r="AG50"/>
  <c r="AL50" s="1"/>
  <c r="AF50"/>
  <c r="AE50"/>
  <c r="AD50"/>
  <c r="AC50"/>
  <c r="AA50"/>
  <c r="AB50" s="1"/>
  <c r="Y50"/>
  <c r="V50"/>
  <c r="X50"/>
  <c r="O50"/>
  <c r="P50" s="1"/>
  <c r="N50"/>
  <c r="AK49"/>
  <c r="AJ49"/>
  <c r="AI49"/>
  <c r="AH49"/>
  <c r="AG49"/>
  <c r="AL49" s="1"/>
  <c r="AF49"/>
  <c r="AE49"/>
  <c r="AD49"/>
  <c r="AC49"/>
  <c r="AA49"/>
  <c r="AB49" s="1"/>
  <c r="O49"/>
  <c r="P49" s="1"/>
  <c r="N49"/>
  <c r="AK48"/>
  <c r="AJ48"/>
  <c r="AI48"/>
  <c r="AH48"/>
  <c r="AG48"/>
  <c r="AL48" s="1"/>
  <c r="AF48"/>
  <c r="AE48"/>
  <c r="AD48"/>
  <c r="AC48"/>
  <c r="AA48"/>
  <c r="AB48" s="1"/>
  <c r="U48"/>
  <c r="O48"/>
  <c r="N48"/>
  <c r="AK47"/>
  <c r="AJ47"/>
  <c r="AI47"/>
  <c r="AH47"/>
  <c r="AG47"/>
  <c r="AL47" s="1"/>
  <c r="AF47"/>
  <c r="AE47"/>
  <c r="AD47"/>
  <c r="AC47"/>
  <c r="AA47"/>
  <c r="AB47" s="1"/>
  <c r="O47"/>
  <c r="P47" s="1"/>
  <c r="N47"/>
  <c r="AK46"/>
  <c r="AJ46"/>
  <c r="AI46"/>
  <c r="AH46"/>
  <c r="AG46"/>
  <c r="AL46" s="1"/>
  <c r="AF46"/>
  <c r="AE46"/>
  <c r="AD46"/>
  <c r="AC46"/>
  <c r="AA46"/>
  <c r="AB46" s="1"/>
  <c r="V46"/>
  <c r="U46"/>
  <c r="X46"/>
  <c r="O46"/>
  <c r="Q46" s="1"/>
  <c r="N46"/>
  <c r="AK45"/>
  <c r="AJ45"/>
  <c r="AI45"/>
  <c r="AH45"/>
  <c r="AG45"/>
  <c r="AL45" s="1"/>
  <c r="AF45"/>
  <c r="AE45"/>
  <c r="AD45"/>
  <c r="AC45"/>
  <c r="AA45"/>
  <c r="AB45" s="1"/>
  <c r="O45"/>
  <c r="P45" s="1"/>
  <c r="N45"/>
  <c r="AK44"/>
  <c r="AJ44"/>
  <c r="AI44"/>
  <c r="AH44"/>
  <c r="AG44"/>
  <c r="AL44" s="1"/>
  <c r="AF44"/>
  <c r="AE44"/>
  <c r="AD44"/>
  <c r="AC44"/>
  <c r="AA44"/>
  <c r="AB44" s="1"/>
  <c r="U44"/>
  <c r="O44"/>
  <c r="N44"/>
  <c r="AK43"/>
  <c r="AJ43"/>
  <c r="AI43"/>
  <c r="AH43"/>
  <c r="AG43"/>
  <c r="AL43" s="1"/>
  <c r="AF43"/>
  <c r="AE43"/>
  <c r="AD43"/>
  <c r="AC43"/>
  <c r="AA43"/>
  <c r="AB43" s="1"/>
  <c r="O43"/>
  <c r="N43"/>
  <c r="AK42"/>
  <c r="AJ42"/>
  <c r="AI42"/>
  <c r="AH42"/>
  <c r="AG42"/>
  <c r="AL42" s="1"/>
  <c r="AF42"/>
  <c r="AE42"/>
  <c r="AD42"/>
  <c r="AC42"/>
  <c r="AA42"/>
  <c r="AB42" s="1"/>
  <c r="Y42"/>
  <c r="X42"/>
  <c r="O42"/>
  <c r="AN42" s="1"/>
  <c r="N42"/>
  <c r="AK41"/>
  <c r="AJ41"/>
  <c r="AI41"/>
  <c r="AH41"/>
  <c r="AG41"/>
  <c r="AL41" s="1"/>
  <c r="AF41"/>
  <c r="AE41"/>
  <c r="AD41"/>
  <c r="AC41"/>
  <c r="AA41"/>
  <c r="AB41" s="1"/>
  <c r="X41"/>
  <c r="O41"/>
  <c r="N41"/>
  <c r="AK40"/>
  <c r="AJ40"/>
  <c r="AI40"/>
  <c r="AH40"/>
  <c r="AG40"/>
  <c r="AL40" s="1"/>
  <c r="AF40"/>
  <c r="AE40"/>
  <c r="AD40"/>
  <c r="AC40"/>
  <c r="AA40"/>
  <c r="AB40" s="1"/>
  <c r="X40"/>
  <c r="O40"/>
  <c r="AN40" s="1"/>
  <c r="N40"/>
  <c r="AK39"/>
  <c r="AJ39"/>
  <c r="AI39"/>
  <c r="AH39"/>
  <c r="AG39"/>
  <c r="AL39" s="1"/>
  <c r="AF39"/>
  <c r="AE39"/>
  <c r="AD39"/>
  <c r="AC39"/>
  <c r="AA39"/>
  <c r="AB39" s="1"/>
  <c r="O39"/>
  <c r="N39"/>
  <c r="AK38"/>
  <c r="AJ38"/>
  <c r="AI38"/>
  <c r="AH38"/>
  <c r="AG38"/>
  <c r="AL38" s="1"/>
  <c r="AF38"/>
  <c r="AE38"/>
  <c r="AD38"/>
  <c r="AC38"/>
  <c r="AA38"/>
  <c r="AB38" s="1"/>
  <c r="V38"/>
  <c r="X38"/>
  <c r="O38"/>
  <c r="AN38" s="1"/>
  <c r="N38"/>
  <c r="AK37"/>
  <c r="AJ37"/>
  <c r="AI37"/>
  <c r="AH37"/>
  <c r="AG37"/>
  <c r="AL37" s="1"/>
  <c r="AF37"/>
  <c r="AE37"/>
  <c r="AD37"/>
  <c r="AC37"/>
  <c r="AA37"/>
  <c r="AB37" s="1"/>
  <c r="P37"/>
  <c r="O37"/>
  <c r="AN37" s="1"/>
  <c r="N37"/>
  <c r="AK36"/>
  <c r="AJ36"/>
  <c r="AI36"/>
  <c r="AH36"/>
  <c r="AG36"/>
  <c r="AL36" s="1"/>
  <c r="AF36"/>
  <c r="AE36"/>
  <c r="AD36"/>
  <c r="AC36"/>
  <c r="AA36"/>
  <c r="AB36" s="1"/>
  <c r="O36"/>
  <c r="N36"/>
  <c r="AK35"/>
  <c r="AJ35"/>
  <c r="AI35"/>
  <c r="AH35"/>
  <c r="AG35"/>
  <c r="AL35" s="1"/>
  <c r="AF35"/>
  <c r="AE35"/>
  <c r="AD35"/>
  <c r="AC35"/>
  <c r="AA35"/>
  <c r="AB35" s="1"/>
  <c r="O35"/>
  <c r="N35"/>
  <c r="AK34"/>
  <c r="AJ34"/>
  <c r="AI34"/>
  <c r="AH34"/>
  <c r="AG34"/>
  <c r="AL34" s="1"/>
  <c r="AF34"/>
  <c r="AE34"/>
  <c r="AD34"/>
  <c r="AC34"/>
  <c r="AA34"/>
  <c r="AB34" s="1"/>
  <c r="Y34"/>
  <c r="X34"/>
  <c r="O34"/>
  <c r="Q34" s="1"/>
  <c r="N34"/>
  <c r="AK33"/>
  <c r="AJ33"/>
  <c r="AI33"/>
  <c r="AH33"/>
  <c r="AG33"/>
  <c r="AL33" s="1"/>
  <c r="AF33"/>
  <c r="AE33"/>
  <c r="AD33"/>
  <c r="AC33"/>
  <c r="AA33"/>
  <c r="AB33" s="1"/>
  <c r="V33"/>
  <c r="O33"/>
  <c r="P33" s="1"/>
  <c r="N33"/>
  <c r="AK32"/>
  <c r="AJ32"/>
  <c r="AI32"/>
  <c r="AH32"/>
  <c r="AG32"/>
  <c r="AL32" s="1"/>
  <c r="AF32"/>
  <c r="AE32"/>
  <c r="AD32"/>
  <c r="AC32"/>
  <c r="AA32"/>
  <c r="AB32" s="1"/>
  <c r="O32"/>
  <c r="N32"/>
  <c r="AK31"/>
  <c r="AJ31"/>
  <c r="AI31"/>
  <c r="AH31"/>
  <c r="AG31"/>
  <c r="AL31" s="1"/>
  <c r="AF31"/>
  <c r="AE31"/>
  <c r="AD31"/>
  <c r="AC31"/>
  <c r="AA31"/>
  <c r="AB31" s="1"/>
  <c r="O31"/>
  <c r="P31" s="1"/>
  <c r="N31"/>
  <c r="AK30"/>
  <c r="AJ30"/>
  <c r="AI30"/>
  <c r="AH30"/>
  <c r="AG30"/>
  <c r="AL30" s="1"/>
  <c r="AF30"/>
  <c r="AE30"/>
  <c r="AD30"/>
  <c r="AC30"/>
  <c r="AA30"/>
  <c r="AB30" s="1"/>
  <c r="Y30"/>
  <c r="V30"/>
  <c r="U30"/>
  <c r="O30"/>
  <c r="Q30" s="1"/>
  <c r="N30"/>
  <c r="AK29"/>
  <c r="AJ29"/>
  <c r="AI29"/>
  <c r="AH29"/>
  <c r="AG29"/>
  <c r="AL29" s="1"/>
  <c r="AF29"/>
  <c r="AE29"/>
  <c r="AD29"/>
  <c r="AC29"/>
  <c r="AA29"/>
  <c r="AB29" s="1"/>
  <c r="X29"/>
  <c r="O29"/>
  <c r="P29" s="1"/>
  <c r="N29"/>
  <c r="AK28"/>
  <c r="AJ28"/>
  <c r="AI28"/>
  <c r="AH28"/>
  <c r="AG28"/>
  <c r="AL28" s="1"/>
  <c r="AF28"/>
  <c r="AE28"/>
  <c r="AD28"/>
  <c r="AC28"/>
  <c r="AA28"/>
  <c r="AB28" s="1"/>
  <c r="X28"/>
  <c r="O28"/>
  <c r="N28"/>
  <c r="AK27"/>
  <c r="AJ27"/>
  <c r="AI27"/>
  <c r="AH27"/>
  <c r="AG27"/>
  <c r="AL27" s="1"/>
  <c r="AF27"/>
  <c r="AE27"/>
  <c r="AD27"/>
  <c r="AC27"/>
  <c r="AA27"/>
  <c r="AB27" s="1"/>
  <c r="Y27"/>
  <c r="O27"/>
  <c r="N27"/>
  <c r="AK26"/>
  <c r="AJ26"/>
  <c r="AI26"/>
  <c r="AH26"/>
  <c r="AG26"/>
  <c r="AL26" s="1"/>
  <c r="AF26"/>
  <c r="AE26"/>
  <c r="AD26"/>
  <c r="AC26"/>
  <c r="AA26"/>
  <c r="AB26" s="1"/>
  <c r="Y26"/>
  <c r="V26"/>
  <c r="X26"/>
  <c r="O26"/>
  <c r="Q26" s="1"/>
  <c r="N26"/>
  <c r="AK25"/>
  <c r="AJ25"/>
  <c r="AI25"/>
  <c r="AH25"/>
  <c r="AG25"/>
  <c r="AL25" s="1"/>
  <c r="AF25"/>
  <c r="AE25"/>
  <c r="AD25"/>
  <c r="AC25"/>
  <c r="AA25"/>
  <c r="AB25" s="1"/>
  <c r="Y25"/>
  <c r="O25"/>
  <c r="N25"/>
  <c r="AK24"/>
  <c r="AJ24"/>
  <c r="AI24"/>
  <c r="AH24"/>
  <c r="AG24"/>
  <c r="AL24" s="1"/>
  <c r="AF24"/>
  <c r="AE24"/>
  <c r="AD24"/>
  <c r="AC24"/>
  <c r="AA24"/>
  <c r="AB24" s="1"/>
  <c r="X24"/>
  <c r="O24"/>
  <c r="AN24" s="1"/>
  <c r="N24"/>
  <c r="AK23"/>
  <c r="AJ23"/>
  <c r="AI23"/>
  <c r="AH23"/>
  <c r="AG23"/>
  <c r="AL23" s="1"/>
  <c r="AF23"/>
  <c r="AE23"/>
  <c r="AD23"/>
  <c r="AC23"/>
  <c r="AA23"/>
  <c r="AB23" s="1"/>
  <c r="O23"/>
  <c r="N23"/>
  <c r="AK22"/>
  <c r="AJ22"/>
  <c r="AI22"/>
  <c r="AH22"/>
  <c r="AG22"/>
  <c r="AL22" s="1"/>
  <c r="AF22"/>
  <c r="AE22"/>
  <c r="AD22"/>
  <c r="AC22"/>
  <c r="AA22"/>
  <c r="AB22" s="1"/>
  <c r="V22"/>
  <c r="U22"/>
  <c r="O22"/>
  <c r="Q22" s="1"/>
  <c r="N22"/>
  <c r="AK21"/>
  <c r="AJ21"/>
  <c r="AI21"/>
  <c r="AH21"/>
  <c r="AG21"/>
  <c r="AL21" s="1"/>
  <c r="AF21"/>
  <c r="AE21"/>
  <c r="AD21"/>
  <c r="AC21"/>
  <c r="AA21"/>
  <c r="AB21" s="1"/>
  <c r="X21"/>
  <c r="O21"/>
  <c r="N21"/>
  <c r="AK20"/>
  <c r="AJ20"/>
  <c r="AI20"/>
  <c r="AH20"/>
  <c r="AG20"/>
  <c r="AL20" s="1"/>
  <c r="AF20"/>
  <c r="AE20"/>
  <c r="AD20"/>
  <c r="AC20"/>
  <c r="AA20"/>
  <c r="AB20" s="1"/>
  <c r="X20"/>
  <c r="O20"/>
  <c r="Q20" s="1"/>
  <c r="N20"/>
  <c r="AK19"/>
  <c r="AJ19"/>
  <c r="AI19"/>
  <c r="AH19"/>
  <c r="AG19"/>
  <c r="AL19" s="1"/>
  <c r="AF19"/>
  <c r="AE19"/>
  <c r="AD19"/>
  <c r="AC19"/>
  <c r="AA19"/>
  <c r="AB19" s="1"/>
  <c r="O19"/>
  <c r="N19"/>
  <c r="AK18"/>
  <c r="AJ18"/>
  <c r="AI18"/>
  <c r="AH18"/>
  <c r="AG18"/>
  <c r="AL18" s="1"/>
  <c r="AF18"/>
  <c r="AE18"/>
  <c r="AD18"/>
  <c r="AC18"/>
  <c r="AM18" s="1"/>
  <c r="AA18"/>
  <c r="AB18" s="1"/>
  <c r="Y18"/>
  <c r="U18"/>
  <c r="X18"/>
  <c r="O18"/>
  <c r="AN18" s="1"/>
  <c r="N18"/>
  <c r="AK17"/>
  <c r="AJ17"/>
  <c r="AI17"/>
  <c r="AH17"/>
  <c r="AG17"/>
  <c r="AL17" s="1"/>
  <c r="AF17"/>
  <c r="AE17"/>
  <c r="AD17"/>
  <c r="AC17"/>
  <c r="AA17"/>
  <c r="AB17" s="1"/>
  <c r="Y17"/>
  <c r="O17"/>
  <c r="P17" s="1"/>
  <c r="N17"/>
  <c r="AK16"/>
  <c r="AJ16"/>
  <c r="AI16"/>
  <c r="AH16"/>
  <c r="AG16"/>
  <c r="AL16" s="1"/>
  <c r="AF16"/>
  <c r="AE16"/>
  <c r="AD16"/>
  <c r="AC16"/>
  <c r="AA16"/>
  <c r="AB16" s="1"/>
  <c r="O16"/>
  <c r="Q16" s="1"/>
  <c r="N16"/>
  <c r="AK15"/>
  <c r="AJ15"/>
  <c r="AI15"/>
  <c r="AH15"/>
  <c r="AG15"/>
  <c r="AL15" s="1"/>
  <c r="AF15"/>
  <c r="AE15"/>
  <c r="AD15"/>
  <c r="AC15"/>
  <c r="AA15"/>
  <c r="AB15" s="1"/>
  <c r="O15"/>
  <c r="N15"/>
  <c r="AK14"/>
  <c r="AJ14"/>
  <c r="AI14"/>
  <c r="AH14"/>
  <c r="AG14"/>
  <c r="AL14" s="1"/>
  <c r="AF14"/>
  <c r="AE14"/>
  <c r="AD14"/>
  <c r="AC14"/>
  <c r="AA14"/>
  <c r="AB14" s="1"/>
  <c r="V14"/>
  <c r="X14"/>
  <c r="O14"/>
  <c r="AN14" s="1"/>
  <c r="N14"/>
  <c r="AK13"/>
  <c r="AJ13"/>
  <c r="AI13"/>
  <c r="AH13"/>
  <c r="AG13"/>
  <c r="AL13" s="1"/>
  <c r="AF13"/>
  <c r="AE13"/>
  <c r="AD13"/>
  <c r="AC13"/>
  <c r="AA13"/>
  <c r="AB13" s="1"/>
  <c r="O13"/>
  <c r="P13" s="1"/>
  <c r="N13"/>
  <c r="AK12"/>
  <c r="AJ12"/>
  <c r="AI12"/>
  <c r="AH12"/>
  <c r="AG12"/>
  <c r="AL12" s="1"/>
  <c r="AF12"/>
  <c r="AE12"/>
  <c r="AD12"/>
  <c r="AC12"/>
  <c r="AA12"/>
  <c r="AB12" s="1"/>
  <c r="V12"/>
  <c r="O12"/>
  <c r="Q12" s="1"/>
  <c r="N12"/>
  <c r="AK11"/>
  <c r="AJ11"/>
  <c r="AI11"/>
  <c r="AH11"/>
  <c r="AG11"/>
  <c r="AL11" s="1"/>
  <c r="AF11"/>
  <c r="AE11"/>
  <c r="AD11"/>
  <c r="AC11"/>
  <c r="AA11"/>
  <c r="AB11" s="1"/>
  <c r="O11"/>
  <c r="N11"/>
  <c r="AK10"/>
  <c r="AJ10"/>
  <c r="AI10"/>
  <c r="AH10"/>
  <c r="AG10"/>
  <c r="AL10" s="1"/>
  <c r="AF10"/>
  <c r="AE10"/>
  <c r="AD10"/>
  <c r="AC10"/>
  <c r="AA10"/>
  <c r="AB10" s="1"/>
  <c r="Y10"/>
  <c r="V10"/>
  <c r="X10"/>
  <c r="O10"/>
  <c r="AN10" s="1"/>
  <c r="N10"/>
  <c r="AK9"/>
  <c r="AJ9"/>
  <c r="AI9"/>
  <c r="AH9"/>
  <c r="AG9"/>
  <c r="AL9" s="1"/>
  <c r="AF9"/>
  <c r="AE9"/>
  <c r="AD9"/>
  <c r="AC9"/>
  <c r="AA9"/>
  <c r="AB9" s="1"/>
  <c r="O9"/>
  <c r="N9"/>
  <c r="AK8"/>
  <c r="AJ8"/>
  <c r="AI8"/>
  <c r="AH8"/>
  <c r="AG8"/>
  <c r="AL8" s="1"/>
  <c r="AF8"/>
  <c r="AE8"/>
  <c r="AD8"/>
  <c r="AC8"/>
  <c r="AA8"/>
  <c r="AB8" s="1"/>
  <c r="V8"/>
  <c r="O8"/>
  <c r="Q8" s="1"/>
  <c r="N8"/>
  <c r="AA7"/>
  <c r="AB7" s="1"/>
  <c r="U7"/>
  <c r="O7"/>
  <c r="N7"/>
  <c r="AK149" i="17"/>
  <c r="AJ149"/>
  <c r="AI149"/>
  <c r="AH149"/>
  <c r="AG149"/>
  <c r="AL149" s="1"/>
  <c r="AF149"/>
  <c r="AE149"/>
  <c r="AD149"/>
  <c r="AC149"/>
  <c r="AK148"/>
  <c r="AJ148"/>
  <c r="AI148"/>
  <c r="AH148"/>
  <c r="AG148"/>
  <c r="AL148" s="1"/>
  <c r="AF148"/>
  <c r="AE148"/>
  <c r="AD148"/>
  <c r="AC148"/>
  <c r="AK147"/>
  <c r="AJ147"/>
  <c r="AI147"/>
  <c r="AH147"/>
  <c r="AG147"/>
  <c r="AL147" s="1"/>
  <c r="AF147"/>
  <c r="AE147"/>
  <c r="AD147"/>
  <c r="AC147"/>
  <c r="AK146"/>
  <c r="AJ146"/>
  <c r="AI146"/>
  <c r="AH146"/>
  <c r="AG146"/>
  <c r="AL146" s="1"/>
  <c r="AF146"/>
  <c r="AE146"/>
  <c r="AD146"/>
  <c r="AC146"/>
  <c r="AK145"/>
  <c r="AJ145"/>
  <c r="AI145"/>
  <c r="AH145"/>
  <c r="AG145"/>
  <c r="AL145" s="1"/>
  <c r="AF145"/>
  <c r="AE145"/>
  <c r="AD145"/>
  <c r="AC145"/>
  <c r="AK144"/>
  <c r="AJ144"/>
  <c r="AI144"/>
  <c r="AH144"/>
  <c r="AG144"/>
  <c r="AL144" s="1"/>
  <c r="AF144"/>
  <c r="AE144"/>
  <c r="AD144"/>
  <c r="AC144"/>
  <c r="AK143"/>
  <c r="AJ143"/>
  <c r="AI143"/>
  <c r="AH143"/>
  <c r="AG143"/>
  <c r="AL143" s="1"/>
  <c r="AF143"/>
  <c r="AE143"/>
  <c r="AD143"/>
  <c r="AC143"/>
  <c r="AK142"/>
  <c r="AJ142"/>
  <c r="AI142"/>
  <c r="AH142"/>
  <c r="AG142"/>
  <c r="AL142" s="1"/>
  <c r="AF142"/>
  <c r="AE142"/>
  <c r="AD142"/>
  <c r="AC142"/>
  <c r="AK141"/>
  <c r="AJ141"/>
  <c r="AI141"/>
  <c r="AH141"/>
  <c r="AG141"/>
  <c r="AL141" s="1"/>
  <c r="AF141"/>
  <c r="AE141"/>
  <c r="AD141"/>
  <c r="AC141"/>
  <c r="AK140"/>
  <c r="AJ140"/>
  <c r="AI140"/>
  <c r="AH140"/>
  <c r="AG140"/>
  <c r="AL140" s="1"/>
  <c r="AF140"/>
  <c r="AE140"/>
  <c r="AD140"/>
  <c r="AC140"/>
  <c r="AK139"/>
  <c r="AJ139"/>
  <c r="AI139"/>
  <c r="AH139"/>
  <c r="AG139"/>
  <c r="AL139" s="1"/>
  <c r="AF139"/>
  <c r="AE139"/>
  <c r="AD139"/>
  <c r="AC139"/>
  <c r="AK138"/>
  <c r="AJ138"/>
  <c r="AI138"/>
  <c r="AH138"/>
  <c r="AG138"/>
  <c r="AL138" s="1"/>
  <c r="AF138"/>
  <c r="AE138"/>
  <c r="AD138"/>
  <c r="AC138"/>
  <c r="AK137"/>
  <c r="AJ137"/>
  <c r="AI137"/>
  <c r="AH137"/>
  <c r="AG137"/>
  <c r="AL137" s="1"/>
  <c r="AF137"/>
  <c r="AE137"/>
  <c r="AD137"/>
  <c r="AC137"/>
  <c r="AK136"/>
  <c r="AJ136"/>
  <c r="AI136"/>
  <c r="AH136"/>
  <c r="AG136"/>
  <c r="AL136" s="1"/>
  <c r="AF136"/>
  <c r="AE136"/>
  <c r="AD136"/>
  <c r="AC136"/>
  <c r="AK135"/>
  <c r="AJ135"/>
  <c r="AI135"/>
  <c r="AH135"/>
  <c r="AG135"/>
  <c r="AL135" s="1"/>
  <c r="AF135"/>
  <c r="AE135"/>
  <c r="AD135"/>
  <c r="AC135"/>
  <c r="AK134"/>
  <c r="AJ134"/>
  <c r="AI134"/>
  <c r="AH134"/>
  <c r="AG134"/>
  <c r="AL134" s="1"/>
  <c r="AF134"/>
  <c r="AE134"/>
  <c r="AD134"/>
  <c r="AC134"/>
  <c r="AK133"/>
  <c r="AJ133"/>
  <c r="AI133"/>
  <c r="AH133"/>
  <c r="AG133"/>
  <c r="AL133" s="1"/>
  <c r="AF133"/>
  <c r="AE133"/>
  <c r="AD133"/>
  <c r="AC133"/>
  <c r="AK132"/>
  <c r="AJ132"/>
  <c r="AI132"/>
  <c r="AH132"/>
  <c r="AG132"/>
  <c r="AL132" s="1"/>
  <c r="AF132"/>
  <c r="AE132"/>
  <c r="AD132"/>
  <c r="AC132"/>
  <c r="AK131"/>
  <c r="AJ131"/>
  <c r="AI131"/>
  <c r="AH131"/>
  <c r="AG131"/>
  <c r="AL131" s="1"/>
  <c r="AF131"/>
  <c r="AE131"/>
  <c r="AD131"/>
  <c r="AC131"/>
  <c r="AK130"/>
  <c r="AJ130"/>
  <c r="AI130"/>
  <c r="AH130"/>
  <c r="AG130"/>
  <c r="AL130" s="1"/>
  <c r="AF130"/>
  <c r="AE130"/>
  <c r="AD130"/>
  <c r="AC130"/>
  <c r="AK129"/>
  <c r="AJ129"/>
  <c r="AI129"/>
  <c r="AH129"/>
  <c r="AG129"/>
  <c r="AL129" s="1"/>
  <c r="AF129"/>
  <c r="AE129"/>
  <c r="AD129"/>
  <c r="AC129"/>
  <c r="AK128"/>
  <c r="AJ128"/>
  <c r="AI128"/>
  <c r="AH128"/>
  <c r="AG128"/>
  <c r="AL128" s="1"/>
  <c r="AF128"/>
  <c r="AE128"/>
  <c r="AD128"/>
  <c r="AC128"/>
  <c r="AK127"/>
  <c r="AJ127"/>
  <c r="AI127"/>
  <c r="AH127"/>
  <c r="AG127"/>
  <c r="AL127" s="1"/>
  <c r="AF127"/>
  <c r="AE127"/>
  <c r="AD127"/>
  <c r="AC127"/>
  <c r="AK126"/>
  <c r="AJ126"/>
  <c r="AI126"/>
  <c r="AH126"/>
  <c r="AG126"/>
  <c r="AL126" s="1"/>
  <c r="AF126"/>
  <c r="AE126"/>
  <c r="AD126"/>
  <c r="AC126"/>
  <c r="AK125"/>
  <c r="AJ125"/>
  <c r="AI125"/>
  <c r="AH125"/>
  <c r="AG125"/>
  <c r="AL125" s="1"/>
  <c r="AF125"/>
  <c r="AE125"/>
  <c r="AD125"/>
  <c r="AC125"/>
  <c r="AK124"/>
  <c r="AJ124"/>
  <c r="AI124"/>
  <c r="AH124"/>
  <c r="AG124"/>
  <c r="AL124" s="1"/>
  <c r="AF124"/>
  <c r="AE124"/>
  <c r="AD124"/>
  <c r="AC124"/>
  <c r="AK123"/>
  <c r="AJ123"/>
  <c r="AI123"/>
  <c r="AH123"/>
  <c r="AG123"/>
  <c r="AL123" s="1"/>
  <c r="AF123"/>
  <c r="AE123"/>
  <c r="AD123"/>
  <c r="AC123"/>
  <c r="AK122"/>
  <c r="AJ122"/>
  <c r="AI122"/>
  <c r="AH122"/>
  <c r="AG122"/>
  <c r="AL122" s="1"/>
  <c r="AF122"/>
  <c r="AE122"/>
  <c r="AD122"/>
  <c r="AC122"/>
  <c r="AK121"/>
  <c r="AJ121"/>
  <c r="AI121"/>
  <c r="AH121"/>
  <c r="AG121"/>
  <c r="AL121" s="1"/>
  <c r="AF121"/>
  <c r="AE121"/>
  <c r="AD121"/>
  <c r="AC121"/>
  <c r="AK120"/>
  <c r="AJ120"/>
  <c r="AI120"/>
  <c r="AH120"/>
  <c r="AG120"/>
  <c r="AL120" s="1"/>
  <c r="AF120"/>
  <c r="AE120"/>
  <c r="AD120"/>
  <c r="AC120"/>
  <c r="AK119"/>
  <c r="AJ119"/>
  <c r="AI119"/>
  <c r="AH119"/>
  <c r="AG119"/>
  <c r="AL119" s="1"/>
  <c r="AF119"/>
  <c r="AE119"/>
  <c r="AD119"/>
  <c r="AC119"/>
  <c r="AK118"/>
  <c r="AJ118"/>
  <c r="AI118"/>
  <c r="AH118"/>
  <c r="AG118"/>
  <c r="AL118" s="1"/>
  <c r="AF118"/>
  <c r="AE118"/>
  <c r="AD118"/>
  <c r="AC118"/>
  <c r="AK117"/>
  <c r="AJ117"/>
  <c r="AI117"/>
  <c r="AH117"/>
  <c r="AG117"/>
  <c r="AL117" s="1"/>
  <c r="AF117"/>
  <c r="AE117"/>
  <c r="AD117"/>
  <c r="AC117"/>
  <c r="AK116"/>
  <c r="AJ116"/>
  <c r="AI116"/>
  <c r="AH116"/>
  <c r="AG116"/>
  <c r="AL116" s="1"/>
  <c r="AF116"/>
  <c r="AE116"/>
  <c r="AD116"/>
  <c r="AC116"/>
  <c r="AK115"/>
  <c r="AJ115"/>
  <c r="AI115"/>
  <c r="AH115"/>
  <c r="AG115"/>
  <c r="AL115" s="1"/>
  <c r="AF115"/>
  <c r="AE115"/>
  <c r="AD115"/>
  <c r="AC115"/>
  <c r="AK114"/>
  <c r="AJ114"/>
  <c r="AI114"/>
  <c r="AH114"/>
  <c r="AG114"/>
  <c r="AL114" s="1"/>
  <c r="AF114"/>
  <c r="AE114"/>
  <c r="AD114"/>
  <c r="AC114"/>
  <c r="AK113"/>
  <c r="AJ113"/>
  <c r="AI113"/>
  <c r="AH113"/>
  <c r="AG113"/>
  <c r="AL113" s="1"/>
  <c r="AF113"/>
  <c r="AE113"/>
  <c r="AD113"/>
  <c r="AC113"/>
  <c r="AK112"/>
  <c r="AJ112"/>
  <c r="AI112"/>
  <c r="AH112"/>
  <c r="AG112"/>
  <c r="AL112" s="1"/>
  <c r="AF112"/>
  <c r="AE112"/>
  <c r="AD112"/>
  <c r="AC112"/>
  <c r="AK111"/>
  <c r="AJ111"/>
  <c r="AI111"/>
  <c r="AH111"/>
  <c r="AG111"/>
  <c r="AL111" s="1"/>
  <c r="AF111"/>
  <c r="AE111"/>
  <c r="AD111"/>
  <c r="AC111"/>
  <c r="AK110"/>
  <c r="AJ110"/>
  <c r="AI110"/>
  <c r="AH110"/>
  <c r="AG110"/>
  <c r="AL110" s="1"/>
  <c r="AF110"/>
  <c r="AE110"/>
  <c r="AD110"/>
  <c r="AC110"/>
  <c r="AK109"/>
  <c r="AJ109"/>
  <c r="AI109"/>
  <c r="AH109"/>
  <c r="AG109"/>
  <c r="AL109" s="1"/>
  <c r="AF109"/>
  <c r="AE109"/>
  <c r="AD109"/>
  <c r="AC109"/>
  <c r="AK108"/>
  <c r="AJ108"/>
  <c r="AI108"/>
  <c r="AH108"/>
  <c r="AG108"/>
  <c r="AL108" s="1"/>
  <c r="AF108"/>
  <c r="AE108"/>
  <c r="AD108"/>
  <c r="AC108"/>
  <c r="AK107"/>
  <c r="AJ107"/>
  <c r="AI107"/>
  <c r="AH107"/>
  <c r="AG107"/>
  <c r="AL107" s="1"/>
  <c r="AF107"/>
  <c r="AE107"/>
  <c r="AD107"/>
  <c r="AC107"/>
  <c r="AK106"/>
  <c r="AJ106"/>
  <c r="AI106"/>
  <c r="AH106"/>
  <c r="AG106"/>
  <c r="AL106" s="1"/>
  <c r="AF106"/>
  <c r="AE106"/>
  <c r="AD106"/>
  <c r="AC106"/>
  <c r="AK105"/>
  <c r="AJ105"/>
  <c r="AI105"/>
  <c r="AH105"/>
  <c r="AG105"/>
  <c r="AL105" s="1"/>
  <c r="AF105"/>
  <c r="AE105"/>
  <c r="AD105"/>
  <c r="AC105"/>
  <c r="AK104"/>
  <c r="AJ104"/>
  <c r="AI104"/>
  <c r="AH104"/>
  <c r="AG104"/>
  <c r="AL104" s="1"/>
  <c r="AF104"/>
  <c r="AE104"/>
  <c r="AD104"/>
  <c r="AC104"/>
  <c r="AK103"/>
  <c r="AJ103"/>
  <c r="AI103"/>
  <c r="AH103"/>
  <c r="AG103"/>
  <c r="AL103" s="1"/>
  <c r="AF103"/>
  <c r="AE103"/>
  <c r="AD103"/>
  <c r="AC103"/>
  <c r="AK102"/>
  <c r="AJ102"/>
  <c r="AI102"/>
  <c r="AH102"/>
  <c r="AG102"/>
  <c r="AL102" s="1"/>
  <c r="AF102"/>
  <c r="AE102"/>
  <c r="AD102"/>
  <c r="AC102"/>
  <c r="AK101"/>
  <c r="AJ101"/>
  <c r="AI101"/>
  <c r="AH101"/>
  <c r="AG101"/>
  <c r="AL101" s="1"/>
  <c r="AF101"/>
  <c r="AE101"/>
  <c r="AD101"/>
  <c r="AC101"/>
  <c r="AK100"/>
  <c r="AJ100"/>
  <c r="AI100"/>
  <c r="AH100"/>
  <c r="AG100"/>
  <c r="AL100" s="1"/>
  <c r="AF100"/>
  <c r="AE100"/>
  <c r="AD100"/>
  <c r="AC100"/>
  <c r="AK99"/>
  <c r="AJ99"/>
  <c r="AI99"/>
  <c r="AH99"/>
  <c r="AG99"/>
  <c r="AL99" s="1"/>
  <c r="AF99"/>
  <c r="AE99"/>
  <c r="AD99"/>
  <c r="AC99"/>
  <c r="AK98"/>
  <c r="AJ98"/>
  <c r="AI98"/>
  <c r="AH98"/>
  <c r="AG98"/>
  <c r="AL98" s="1"/>
  <c r="AF98"/>
  <c r="AE98"/>
  <c r="AD98"/>
  <c r="AC98"/>
  <c r="AK97"/>
  <c r="AJ97"/>
  <c r="AI97"/>
  <c r="AH97"/>
  <c r="AG97"/>
  <c r="AL97" s="1"/>
  <c r="AF97"/>
  <c r="AE97"/>
  <c r="AD97"/>
  <c r="AC97"/>
  <c r="AK96"/>
  <c r="AJ96"/>
  <c r="AI96"/>
  <c r="AH96"/>
  <c r="AG96"/>
  <c r="AL96" s="1"/>
  <c r="AF96"/>
  <c r="AE96"/>
  <c r="AD96"/>
  <c r="AC96"/>
  <c r="AK95"/>
  <c r="AJ95"/>
  <c r="AI95"/>
  <c r="AH95"/>
  <c r="AG95"/>
  <c r="AL95" s="1"/>
  <c r="AF95"/>
  <c r="AE95"/>
  <c r="AD95"/>
  <c r="AC95"/>
  <c r="AK94"/>
  <c r="AJ94"/>
  <c r="AI94"/>
  <c r="AH94"/>
  <c r="AG94"/>
  <c r="AL94" s="1"/>
  <c r="AF94"/>
  <c r="AE94"/>
  <c r="AD94"/>
  <c r="AC94"/>
  <c r="AK93"/>
  <c r="AJ93"/>
  <c r="AI93"/>
  <c r="AH93"/>
  <c r="AG93"/>
  <c r="AL93" s="1"/>
  <c r="AF93"/>
  <c r="AE93"/>
  <c r="AD93"/>
  <c r="AC93"/>
  <c r="AK92"/>
  <c r="AJ92"/>
  <c r="AI92"/>
  <c r="AH92"/>
  <c r="AG92"/>
  <c r="AL92" s="1"/>
  <c r="AF92"/>
  <c r="AE92"/>
  <c r="AD92"/>
  <c r="AC92"/>
  <c r="AK91"/>
  <c r="AJ91"/>
  <c r="AI91"/>
  <c r="AH91"/>
  <c r="AG91"/>
  <c r="AL91" s="1"/>
  <c r="AF91"/>
  <c r="AE91"/>
  <c r="AD91"/>
  <c r="AC91"/>
  <c r="AK90"/>
  <c r="AJ90"/>
  <c r="AI90"/>
  <c r="AH90"/>
  <c r="AG90"/>
  <c r="AL90" s="1"/>
  <c r="AF90"/>
  <c r="AE90"/>
  <c r="AD90"/>
  <c r="AC90"/>
  <c r="AK89"/>
  <c r="AJ89"/>
  <c r="AI89"/>
  <c r="AH89"/>
  <c r="AG89"/>
  <c r="AL89" s="1"/>
  <c r="AF89"/>
  <c r="AE89"/>
  <c r="AD89"/>
  <c r="AC89"/>
  <c r="AK88"/>
  <c r="AJ88"/>
  <c r="AI88"/>
  <c r="AH88"/>
  <c r="AG88"/>
  <c r="AL88" s="1"/>
  <c r="AF88"/>
  <c r="AE88"/>
  <c r="AD88"/>
  <c r="AC88"/>
  <c r="AK87"/>
  <c r="AJ87"/>
  <c r="AI87"/>
  <c r="AH87"/>
  <c r="AG87"/>
  <c r="AL87" s="1"/>
  <c r="AF87"/>
  <c r="AE87"/>
  <c r="AD87"/>
  <c r="AC87"/>
  <c r="AK86"/>
  <c r="AJ86"/>
  <c r="AI86"/>
  <c r="AH86"/>
  <c r="AG86"/>
  <c r="AL86" s="1"/>
  <c r="AF86"/>
  <c r="AE86"/>
  <c r="AD86"/>
  <c r="AC86"/>
  <c r="AK85"/>
  <c r="AJ85"/>
  <c r="AI85"/>
  <c r="AH85"/>
  <c r="AG85"/>
  <c r="AL85" s="1"/>
  <c r="AF85"/>
  <c r="AE85"/>
  <c r="AD85"/>
  <c r="AC85"/>
  <c r="AK84"/>
  <c r="AJ84"/>
  <c r="AI84"/>
  <c r="AH84"/>
  <c r="AG84"/>
  <c r="AL84" s="1"/>
  <c r="AF84"/>
  <c r="AE84"/>
  <c r="AD84"/>
  <c r="AC84"/>
  <c r="AK83"/>
  <c r="AJ83"/>
  <c r="AI83"/>
  <c r="AH83"/>
  <c r="AG83"/>
  <c r="AL83" s="1"/>
  <c r="AF83"/>
  <c r="AE83"/>
  <c r="AD83"/>
  <c r="AC83"/>
  <c r="AK82"/>
  <c r="AJ82"/>
  <c r="AI82"/>
  <c r="AH82"/>
  <c r="AG82"/>
  <c r="AL82" s="1"/>
  <c r="AF82"/>
  <c r="AE82"/>
  <c r="AD82"/>
  <c r="AC82"/>
  <c r="AK81"/>
  <c r="AJ81"/>
  <c r="AI81"/>
  <c r="AH81"/>
  <c r="AG81"/>
  <c r="AL81" s="1"/>
  <c r="AF81"/>
  <c r="AE81"/>
  <c r="AD81"/>
  <c r="AC81"/>
  <c r="AK80"/>
  <c r="AJ80"/>
  <c r="AI80"/>
  <c r="AH80"/>
  <c r="AG80"/>
  <c r="AL80" s="1"/>
  <c r="AF80"/>
  <c r="AE80"/>
  <c r="AD80"/>
  <c r="AC80"/>
  <c r="AK79"/>
  <c r="AJ79"/>
  <c r="AI79"/>
  <c r="AH79"/>
  <c r="AG79"/>
  <c r="AL79" s="1"/>
  <c r="AF79"/>
  <c r="AE79"/>
  <c r="AD79"/>
  <c r="AC79"/>
  <c r="AK78"/>
  <c r="AJ78"/>
  <c r="AI78"/>
  <c r="AH78"/>
  <c r="AG78"/>
  <c r="AL78" s="1"/>
  <c r="AF78"/>
  <c r="AE78"/>
  <c r="AD78"/>
  <c r="AC78"/>
  <c r="AK77"/>
  <c r="AJ77"/>
  <c r="AI77"/>
  <c r="AH77"/>
  <c r="AG77"/>
  <c r="AL77" s="1"/>
  <c r="AF77"/>
  <c r="AE77"/>
  <c r="AD77"/>
  <c r="AC77"/>
  <c r="AK76"/>
  <c r="AJ76"/>
  <c r="AI76"/>
  <c r="AH76"/>
  <c r="AG76"/>
  <c r="AL76" s="1"/>
  <c r="AF76"/>
  <c r="AE76"/>
  <c r="AD76"/>
  <c r="AC76"/>
  <c r="AK75"/>
  <c r="AJ75"/>
  <c r="AI75"/>
  <c r="AH75"/>
  <c r="AG75"/>
  <c r="AL75" s="1"/>
  <c r="AF75"/>
  <c r="AE75"/>
  <c r="AD75"/>
  <c r="AC75"/>
  <c r="AK74"/>
  <c r="AJ74"/>
  <c r="AI74"/>
  <c r="AH74"/>
  <c r="AG74"/>
  <c r="AL74" s="1"/>
  <c r="AF74"/>
  <c r="AE74"/>
  <c r="AD74"/>
  <c r="AC74"/>
  <c r="AK73"/>
  <c r="AJ73"/>
  <c r="AI73"/>
  <c r="AH73"/>
  <c r="AG73"/>
  <c r="AL73" s="1"/>
  <c r="AF73"/>
  <c r="AE73"/>
  <c r="AD73"/>
  <c r="AC73"/>
  <c r="AK72"/>
  <c r="AJ72"/>
  <c r="AI72"/>
  <c r="AH72"/>
  <c r="AG72"/>
  <c r="AL72" s="1"/>
  <c r="AF72"/>
  <c r="AE72"/>
  <c r="AD72"/>
  <c r="AC72"/>
  <c r="AK71"/>
  <c r="AJ71"/>
  <c r="AI71"/>
  <c r="AH71"/>
  <c r="AG71"/>
  <c r="AL71" s="1"/>
  <c r="AF71"/>
  <c r="AE71"/>
  <c r="AD71"/>
  <c r="AC71"/>
  <c r="AK70"/>
  <c r="AJ70"/>
  <c r="AI70"/>
  <c r="AH70"/>
  <c r="AG70"/>
  <c r="AL70" s="1"/>
  <c r="AF70"/>
  <c r="AE70"/>
  <c r="AD70"/>
  <c r="AC70"/>
  <c r="AK69"/>
  <c r="AJ69"/>
  <c r="AI69"/>
  <c r="AH69"/>
  <c r="AG69"/>
  <c r="AL69" s="1"/>
  <c r="AF69"/>
  <c r="AE69"/>
  <c r="AD69"/>
  <c r="AC69"/>
  <c r="AK68"/>
  <c r="AJ68"/>
  <c r="AI68"/>
  <c r="AH68"/>
  <c r="AG68"/>
  <c r="AL68" s="1"/>
  <c r="AF68"/>
  <c r="AE68"/>
  <c r="AD68"/>
  <c r="AC68"/>
  <c r="AK67"/>
  <c r="AJ67"/>
  <c r="AI67"/>
  <c r="AH67"/>
  <c r="AG67"/>
  <c r="AL67" s="1"/>
  <c r="AF67"/>
  <c r="AE67"/>
  <c r="AD67"/>
  <c r="AC67"/>
  <c r="AK66"/>
  <c r="AJ66"/>
  <c r="AI66"/>
  <c r="AH66"/>
  <c r="AG66"/>
  <c r="AL66" s="1"/>
  <c r="AF66"/>
  <c r="AE66"/>
  <c r="AD66"/>
  <c r="AC66"/>
  <c r="AK65"/>
  <c r="AJ65"/>
  <c r="AI65"/>
  <c r="AH65"/>
  <c r="AG65"/>
  <c r="AL65" s="1"/>
  <c r="AF65"/>
  <c r="AE65"/>
  <c r="AD65"/>
  <c r="AC65"/>
  <c r="AK64"/>
  <c r="AJ64"/>
  <c r="AI64"/>
  <c r="AH64"/>
  <c r="AG64"/>
  <c r="AL64" s="1"/>
  <c r="AF64"/>
  <c r="AE64"/>
  <c r="AD64"/>
  <c r="AC64"/>
  <c r="AK63"/>
  <c r="AJ63"/>
  <c r="AI63"/>
  <c r="AH63"/>
  <c r="AG63"/>
  <c r="AL63" s="1"/>
  <c r="AF63"/>
  <c r="AE63"/>
  <c r="AD63"/>
  <c r="AC63"/>
  <c r="AK62"/>
  <c r="AJ62"/>
  <c r="AI62"/>
  <c r="AH62"/>
  <c r="AG62"/>
  <c r="AL62" s="1"/>
  <c r="AF62"/>
  <c r="AE62"/>
  <c r="AD62"/>
  <c r="AC62"/>
  <c r="AK61"/>
  <c r="AJ61"/>
  <c r="AI61"/>
  <c r="AH61"/>
  <c r="AG61"/>
  <c r="AL61" s="1"/>
  <c r="AF61"/>
  <c r="AE61"/>
  <c r="AD61"/>
  <c r="AC61"/>
  <c r="AK60"/>
  <c r="AJ60"/>
  <c r="AI60"/>
  <c r="AH60"/>
  <c r="AG60"/>
  <c r="AL60" s="1"/>
  <c r="AF60"/>
  <c r="AE60"/>
  <c r="AD60"/>
  <c r="AC60"/>
  <c r="AK59"/>
  <c r="AJ59"/>
  <c r="AI59"/>
  <c r="AH59"/>
  <c r="AG59"/>
  <c r="AL59" s="1"/>
  <c r="AF59"/>
  <c r="AE59"/>
  <c r="AD59"/>
  <c r="AC59"/>
  <c r="AK58"/>
  <c r="AJ58"/>
  <c r="AI58"/>
  <c r="AH58"/>
  <c r="AG58"/>
  <c r="AL58" s="1"/>
  <c r="AF58"/>
  <c r="AE58"/>
  <c r="AD58"/>
  <c r="AC58"/>
  <c r="AK57"/>
  <c r="AJ57"/>
  <c r="AI57"/>
  <c r="AH57"/>
  <c r="AG57"/>
  <c r="AL57" s="1"/>
  <c r="AF57"/>
  <c r="AE57"/>
  <c r="AD57"/>
  <c r="AC57"/>
  <c r="AK56"/>
  <c r="AJ56"/>
  <c r="AI56"/>
  <c r="AH56"/>
  <c r="AG56"/>
  <c r="AL56" s="1"/>
  <c r="AF56"/>
  <c r="AE56"/>
  <c r="AD56"/>
  <c r="AC56"/>
  <c r="AK55"/>
  <c r="AJ55"/>
  <c r="AI55"/>
  <c r="AH55"/>
  <c r="AG55"/>
  <c r="AL55" s="1"/>
  <c r="AF55"/>
  <c r="AE55"/>
  <c r="AD55"/>
  <c r="AC55"/>
  <c r="AK54"/>
  <c r="AJ54"/>
  <c r="AI54"/>
  <c r="AH54"/>
  <c r="AG54"/>
  <c r="AL54" s="1"/>
  <c r="AF54"/>
  <c r="AE54"/>
  <c r="AD54"/>
  <c r="AC54"/>
  <c r="AK53"/>
  <c r="AJ53"/>
  <c r="AI53"/>
  <c r="AH53"/>
  <c r="AG53"/>
  <c r="AL53" s="1"/>
  <c r="AF53"/>
  <c r="AE53"/>
  <c r="AD53"/>
  <c r="AC53"/>
  <c r="AK52"/>
  <c r="AJ52"/>
  <c r="AI52"/>
  <c r="AH52"/>
  <c r="AG52"/>
  <c r="AL52" s="1"/>
  <c r="AF52"/>
  <c r="AE52"/>
  <c r="AD52"/>
  <c r="AC52"/>
  <c r="AK51"/>
  <c r="AJ51"/>
  <c r="AI51"/>
  <c r="AH51"/>
  <c r="AG51"/>
  <c r="AL51" s="1"/>
  <c r="AF51"/>
  <c r="AE51"/>
  <c r="AD51"/>
  <c r="AC51"/>
  <c r="AK50"/>
  <c r="AJ50"/>
  <c r="AI50"/>
  <c r="AH50"/>
  <c r="AG50"/>
  <c r="AL50" s="1"/>
  <c r="AF50"/>
  <c r="AE50"/>
  <c r="AD50"/>
  <c r="AC50"/>
  <c r="AK49"/>
  <c r="AJ49"/>
  <c r="AI49"/>
  <c r="AH49"/>
  <c r="AG49"/>
  <c r="AL49" s="1"/>
  <c r="AF49"/>
  <c r="AE49"/>
  <c r="AD49"/>
  <c r="AC49"/>
  <c r="AK48"/>
  <c r="AJ48"/>
  <c r="AI48"/>
  <c r="AH48"/>
  <c r="AG48"/>
  <c r="AL48" s="1"/>
  <c r="AF48"/>
  <c r="AE48"/>
  <c r="AD48"/>
  <c r="AC48"/>
  <c r="AK47"/>
  <c r="AJ47"/>
  <c r="AI47"/>
  <c r="AH47"/>
  <c r="AG47"/>
  <c r="AL47" s="1"/>
  <c r="AF47"/>
  <c r="AE47"/>
  <c r="AD47"/>
  <c r="AC47"/>
  <c r="AK46"/>
  <c r="AJ46"/>
  <c r="AI46"/>
  <c r="AH46"/>
  <c r="AG46"/>
  <c r="AL46" s="1"/>
  <c r="AF46"/>
  <c r="AE46"/>
  <c r="AD46"/>
  <c r="AC46"/>
  <c r="AK45"/>
  <c r="AJ45"/>
  <c r="AI45"/>
  <c r="AH45"/>
  <c r="AG45"/>
  <c r="AL45" s="1"/>
  <c r="AF45"/>
  <c r="AE45"/>
  <c r="AD45"/>
  <c r="AC45"/>
  <c r="AK44"/>
  <c r="AJ44"/>
  <c r="AI44"/>
  <c r="AH44"/>
  <c r="AG44"/>
  <c r="AL44" s="1"/>
  <c r="AF44"/>
  <c r="AE44"/>
  <c r="AD44"/>
  <c r="AC44"/>
  <c r="AK43"/>
  <c r="AJ43"/>
  <c r="AI43"/>
  <c r="AH43"/>
  <c r="AG43"/>
  <c r="AL43" s="1"/>
  <c r="AF43"/>
  <c r="AE43"/>
  <c r="AD43"/>
  <c r="AC43"/>
  <c r="AK42"/>
  <c r="AJ42"/>
  <c r="AI42"/>
  <c r="AH42"/>
  <c r="AG42"/>
  <c r="AL42" s="1"/>
  <c r="AF42"/>
  <c r="AE42"/>
  <c r="AD42"/>
  <c r="AC42"/>
  <c r="AK41"/>
  <c r="AJ41"/>
  <c r="AI41"/>
  <c r="AH41"/>
  <c r="AG41"/>
  <c r="AL41" s="1"/>
  <c r="AF41"/>
  <c r="AE41"/>
  <c r="AD41"/>
  <c r="AC41"/>
  <c r="AK40"/>
  <c r="AJ40"/>
  <c r="AI40"/>
  <c r="AH40"/>
  <c r="AG40"/>
  <c r="AL40" s="1"/>
  <c r="AF40"/>
  <c r="AE40"/>
  <c r="AD40"/>
  <c r="AC40"/>
  <c r="AK39"/>
  <c r="AJ39"/>
  <c r="AI39"/>
  <c r="AH39"/>
  <c r="AG39"/>
  <c r="AL39" s="1"/>
  <c r="AF39"/>
  <c r="AE39"/>
  <c r="AD39"/>
  <c r="AC39"/>
  <c r="AK38"/>
  <c r="AJ38"/>
  <c r="AI38"/>
  <c r="AH38"/>
  <c r="AG38"/>
  <c r="AL38" s="1"/>
  <c r="AF38"/>
  <c r="AE38"/>
  <c r="AD38"/>
  <c r="AC38"/>
  <c r="AK37"/>
  <c r="AJ37"/>
  <c r="AI37"/>
  <c r="AH37"/>
  <c r="AG37"/>
  <c r="AL37" s="1"/>
  <c r="AF37"/>
  <c r="AE37"/>
  <c r="AD37"/>
  <c r="AC37"/>
  <c r="AK36"/>
  <c r="AJ36"/>
  <c r="AI36"/>
  <c r="AH36"/>
  <c r="AG36"/>
  <c r="AL36" s="1"/>
  <c r="AF36"/>
  <c r="AE36"/>
  <c r="AD36"/>
  <c r="AC36"/>
  <c r="AK35"/>
  <c r="AJ35"/>
  <c r="AI35"/>
  <c r="AH35"/>
  <c r="AG35"/>
  <c r="AL35" s="1"/>
  <c r="AF35"/>
  <c r="AE35"/>
  <c r="AD35"/>
  <c r="AC35"/>
  <c r="AK34"/>
  <c r="AJ34"/>
  <c r="AI34"/>
  <c r="AH34"/>
  <c r="AG34"/>
  <c r="AL34" s="1"/>
  <c r="AF34"/>
  <c r="AE34"/>
  <c r="AD34"/>
  <c r="AC34"/>
  <c r="AK33"/>
  <c r="AJ33"/>
  <c r="AI33"/>
  <c r="AH33"/>
  <c r="AG33"/>
  <c r="AL33" s="1"/>
  <c r="AF33"/>
  <c r="AE33"/>
  <c r="AD33"/>
  <c r="AC33"/>
  <c r="AK32"/>
  <c r="AJ32"/>
  <c r="AI32"/>
  <c r="AH32"/>
  <c r="AG32"/>
  <c r="AL32" s="1"/>
  <c r="AF32"/>
  <c r="AE32"/>
  <c r="AD32"/>
  <c r="AC32"/>
  <c r="AK31"/>
  <c r="AJ31"/>
  <c r="AI31"/>
  <c r="AH31"/>
  <c r="AG31"/>
  <c r="AL31" s="1"/>
  <c r="AF31"/>
  <c r="AE31"/>
  <c r="AD31"/>
  <c r="AC31"/>
  <c r="AK30"/>
  <c r="AJ30"/>
  <c r="AI30"/>
  <c r="AH30"/>
  <c r="AG30"/>
  <c r="AL30" s="1"/>
  <c r="AF30"/>
  <c r="AE30"/>
  <c r="AD30"/>
  <c r="AC30"/>
  <c r="AK29"/>
  <c r="AJ29"/>
  <c r="AI29"/>
  <c r="AH29"/>
  <c r="AG29"/>
  <c r="AL29" s="1"/>
  <c r="AF29"/>
  <c r="AE29"/>
  <c r="AD29"/>
  <c r="AC29"/>
  <c r="AK28"/>
  <c r="AJ28"/>
  <c r="AI28"/>
  <c r="AH28"/>
  <c r="AG28"/>
  <c r="AL28" s="1"/>
  <c r="AF28"/>
  <c r="AE28"/>
  <c r="AD28"/>
  <c r="AC28"/>
  <c r="AK27"/>
  <c r="AJ27"/>
  <c r="AI27"/>
  <c r="AH27"/>
  <c r="AG27"/>
  <c r="AL27" s="1"/>
  <c r="AF27"/>
  <c r="AE27"/>
  <c r="AD27"/>
  <c r="AC27"/>
  <c r="AK26"/>
  <c r="AJ26"/>
  <c r="AI26"/>
  <c r="AH26"/>
  <c r="AG26"/>
  <c r="AL26" s="1"/>
  <c r="AF26"/>
  <c r="AE26"/>
  <c r="AD26"/>
  <c r="AC26"/>
  <c r="AK25"/>
  <c r="AJ25"/>
  <c r="AI25"/>
  <c r="AH25"/>
  <c r="AG25"/>
  <c r="AL25" s="1"/>
  <c r="AF25"/>
  <c r="AE25"/>
  <c r="AD25"/>
  <c r="AC25"/>
  <c r="AK24"/>
  <c r="AJ24"/>
  <c r="AI24"/>
  <c r="AH24"/>
  <c r="AG24"/>
  <c r="AL24" s="1"/>
  <c r="AF24"/>
  <c r="AE24"/>
  <c r="AD24"/>
  <c r="AC24"/>
  <c r="AK23"/>
  <c r="AJ23"/>
  <c r="AI23"/>
  <c r="AH23"/>
  <c r="AG23"/>
  <c r="AL23" s="1"/>
  <c r="AF23"/>
  <c r="AE23"/>
  <c r="AD23"/>
  <c r="AC23"/>
  <c r="AK22"/>
  <c r="AJ22"/>
  <c r="AI22"/>
  <c r="AH22"/>
  <c r="AG22"/>
  <c r="AL22" s="1"/>
  <c r="AF22"/>
  <c r="AE22"/>
  <c r="AD22"/>
  <c r="AC22"/>
  <c r="AK21"/>
  <c r="AJ21"/>
  <c r="AI21"/>
  <c r="AH21"/>
  <c r="AG21"/>
  <c r="AL21" s="1"/>
  <c r="AF21"/>
  <c r="AE21"/>
  <c r="AD21"/>
  <c r="AC21"/>
  <c r="AK20"/>
  <c r="AJ20"/>
  <c r="AI20"/>
  <c r="AH20"/>
  <c r="AG20"/>
  <c r="AL20" s="1"/>
  <c r="AF20"/>
  <c r="AE20"/>
  <c r="AD20"/>
  <c r="AC20"/>
  <c r="AK19"/>
  <c r="AJ19"/>
  <c r="AI19"/>
  <c r="AH19"/>
  <c r="AG19"/>
  <c r="AL19" s="1"/>
  <c r="AF19"/>
  <c r="AE19"/>
  <c r="AD19"/>
  <c r="AC19"/>
  <c r="AK18"/>
  <c r="AJ18"/>
  <c r="AI18"/>
  <c r="AH18"/>
  <c r="AG18"/>
  <c r="AL18" s="1"/>
  <c r="AF18"/>
  <c r="AE18"/>
  <c r="AD18"/>
  <c r="AC18"/>
  <c r="AK17"/>
  <c r="AJ17"/>
  <c r="AI17"/>
  <c r="AH17"/>
  <c r="AG17"/>
  <c r="AL17" s="1"/>
  <c r="AF17"/>
  <c r="AE17"/>
  <c r="AD17"/>
  <c r="AC17"/>
  <c r="AK16"/>
  <c r="AJ16"/>
  <c r="AI16"/>
  <c r="AH16"/>
  <c r="AG16"/>
  <c r="AL16" s="1"/>
  <c r="AF16"/>
  <c r="AE16"/>
  <c r="AD16"/>
  <c r="AC16"/>
  <c r="AK15"/>
  <c r="AJ15"/>
  <c r="AI15"/>
  <c r="AH15"/>
  <c r="AG15"/>
  <c r="AL15" s="1"/>
  <c r="AF15"/>
  <c r="AE15"/>
  <c r="AD15"/>
  <c r="AC15"/>
  <c r="AK14"/>
  <c r="AJ14"/>
  <c r="AI14"/>
  <c r="AH14"/>
  <c r="AG14"/>
  <c r="AL14" s="1"/>
  <c r="AF14"/>
  <c r="AE14"/>
  <c r="AD14"/>
  <c r="AC14"/>
  <c r="AK13"/>
  <c r="AJ13"/>
  <c r="AI13"/>
  <c r="AH13"/>
  <c r="AG13"/>
  <c r="AL13" s="1"/>
  <c r="AF13"/>
  <c r="AE13"/>
  <c r="AD13"/>
  <c r="AC13"/>
  <c r="AK12"/>
  <c r="AJ12"/>
  <c r="AI12"/>
  <c r="AH12"/>
  <c r="AG12"/>
  <c r="AL12" s="1"/>
  <c r="AF12"/>
  <c r="AE12"/>
  <c r="AD12"/>
  <c r="AC12"/>
  <c r="AK11"/>
  <c r="AJ11"/>
  <c r="AI11"/>
  <c r="AH11"/>
  <c r="AG11"/>
  <c r="AL11" s="1"/>
  <c r="AF11"/>
  <c r="AE11"/>
  <c r="AD11"/>
  <c r="AC11"/>
  <c r="AK10"/>
  <c r="AJ10"/>
  <c r="AI10"/>
  <c r="AH10"/>
  <c r="AG10"/>
  <c r="AL10" s="1"/>
  <c r="AF10"/>
  <c r="AE10"/>
  <c r="AD10"/>
  <c r="AC10"/>
  <c r="AK9"/>
  <c r="AJ9"/>
  <c r="AI9"/>
  <c r="AH9"/>
  <c r="AG9"/>
  <c r="AL9" s="1"/>
  <c r="AF9"/>
  <c r="AE9"/>
  <c r="AD9"/>
  <c r="AC9"/>
  <c r="AK8"/>
  <c r="AJ8"/>
  <c r="AI8"/>
  <c r="AH8"/>
  <c r="AG8"/>
  <c r="AL8" s="1"/>
  <c r="AF8"/>
  <c r="AE8"/>
  <c r="AD8"/>
  <c r="AC8"/>
  <c r="N8"/>
  <c r="O8"/>
  <c r="AN8" s="1"/>
  <c r="N9"/>
  <c r="O9"/>
  <c r="AN9" s="1"/>
  <c r="N10"/>
  <c r="O10"/>
  <c r="AN10" s="1"/>
  <c r="N11"/>
  <c r="O11"/>
  <c r="AN11" s="1"/>
  <c r="N12"/>
  <c r="O12"/>
  <c r="AN12" s="1"/>
  <c r="N13"/>
  <c r="O13"/>
  <c r="AN13" s="1"/>
  <c r="N14"/>
  <c r="O14"/>
  <c r="AN14" s="1"/>
  <c r="N15"/>
  <c r="O15"/>
  <c r="AN15" s="1"/>
  <c r="N16"/>
  <c r="O16"/>
  <c r="AN16" s="1"/>
  <c r="N17"/>
  <c r="O17"/>
  <c r="AN17" s="1"/>
  <c r="N18"/>
  <c r="O18"/>
  <c r="AN18" s="1"/>
  <c r="N19"/>
  <c r="O19"/>
  <c r="AN19" s="1"/>
  <c r="N20"/>
  <c r="O20"/>
  <c r="AN20" s="1"/>
  <c r="N21"/>
  <c r="O21"/>
  <c r="AN21" s="1"/>
  <c r="N22"/>
  <c r="O22"/>
  <c r="AN22" s="1"/>
  <c r="N23"/>
  <c r="O23"/>
  <c r="AN23" s="1"/>
  <c r="N24"/>
  <c r="O24"/>
  <c r="AN24" s="1"/>
  <c r="N25"/>
  <c r="O25"/>
  <c r="AN25" s="1"/>
  <c r="N26"/>
  <c r="O26"/>
  <c r="AN26" s="1"/>
  <c r="N27"/>
  <c r="O27"/>
  <c r="AN27" s="1"/>
  <c r="N28"/>
  <c r="O28"/>
  <c r="AN28" s="1"/>
  <c r="N29"/>
  <c r="O29"/>
  <c r="AN29" s="1"/>
  <c r="N30"/>
  <c r="O30"/>
  <c r="AN30" s="1"/>
  <c r="N31"/>
  <c r="O31"/>
  <c r="AN31" s="1"/>
  <c r="N32"/>
  <c r="O32"/>
  <c r="AN32" s="1"/>
  <c r="N33"/>
  <c r="O33"/>
  <c r="AN33" s="1"/>
  <c r="N34"/>
  <c r="O34"/>
  <c r="AN34" s="1"/>
  <c r="N35"/>
  <c r="O35"/>
  <c r="AN35" s="1"/>
  <c r="N36"/>
  <c r="O36"/>
  <c r="AN36" s="1"/>
  <c r="N37"/>
  <c r="O37"/>
  <c r="AN37" s="1"/>
  <c r="N38"/>
  <c r="O38"/>
  <c r="AN38" s="1"/>
  <c r="N39"/>
  <c r="O39"/>
  <c r="AN39" s="1"/>
  <c r="N40"/>
  <c r="O40"/>
  <c r="AN40" s="1"/>
  <c r="N41"/>
  <c r="O41"/>
  <c r="AN41" s="1"/>
  <c r="N42"/>
  <c r="O42"/>
  <c r="AN42" s="1"/>
  <c r="N43"/>
  <c r="O43"/>
  <c r="AN43" s="1"/>
  <c r="N44"/>
  <c r="O44"/>
  <c r="AN44" s="1"/>
  <c r="N45"/>
  <c r="O45"/>
  <c r="AN45" s="1"/>
  <c r="N46"/>
  <c r="O46"/>
  <c r="AN46" s="1"/>
  <c r="N47"/>
  <c r="O47"/>
  <c r="AN47" s="1"/>
  <c r="N48"/>
  <c r="O48"/>
  <c r="AN48" s="1"/>
  <c r="N49"/>
  <c r="O49"/>
  <c r="AN49" s="1"/>
  <c r="N50"/>
  <c r="O50"/>
  <c r="AN50" s="1"/>
  <c r="N51"/>
  <c r="O51"/>
  <c r="AN51" s="1"/>
  <c r="N52"/>
  <c r="O52"/>
  <c r="AN52" s="1"/>
  <c r="N53"/>
  <c r="O53"/>
  <c r="AN53" s="1"/>
  <c r="N54"/>
  <c r="O54"/>
  <c r="AN54" s="1"/>
  <c r="N55"/>
  <c r="O55"/>
  <c r="AN55" s="1"/>
  <c r="N56"/>
  <c r="O56"/>
  <c r="AN56" s="1"/>
  <c r="N57"/>
  <c r="O57"/>
  <c r="AN57" s="1"/>
  <c r="N58"/>
  <c r="O58"/>
  <c r="AN58" s="1"/>
  <c r="N59"/>
  <c r="O59"/>
  <c r="AN59" s="1"/>
  <c r="N60"/>
  <c r="O60"/>
  <c r="AN60" s="1"/>
  <c r="N61"/>
  <c r="O61"/>
  <c r="AN61" s="1"/>
  <c r="N62"/>
  <c r="O62"/>
  <c r="AN62" s="1"/>
  <c r="N63"/>
  <c r="O63"/>
  <c r="AN63" s="1"/>
  <c r="N64"/>
  <c r="O64"/>
  <c r="AN64" s="1"/>
  <c r="N65"/>
  <c r="O65"/>
  <c r="AN65" s="1"/>
  <c r="N66"/>
  <c r="O66"/>
  <c r="AN66" s="1"/>
  <c r="N67"/>
  <c r="O67"/>
  <c r="AN67" s="1"/>
  <c r="N68"/>
  <c r="O68"/>
  <c r="AN68" s="1"/>
  <c r="N69"/>
  <c r="O69"/>
  <c r="AN69" s="1"/>
  <c r="N70"/>
  <c r="O70"/>
  <c r="AN70" s="1"/>
  <c r="N71"/>
  <c r="O71"/>
  <c r="AN71" s="1"/>
  <c r="N72"/>
  <c r="O72"/>
  <c r="AN72" s="1"/>
  <c r="N73"/>
  <c r="O73"/>
  <c r="AN73" s="1"/>
  <c r="N74"/>
  <c r="O74"/>
  <c r="AN74" s="1"/>
  <c r="N75"/>
  <c r="O75"/>
  <c r="AN75" s="1"/>
  <c r="N76"/>
  <c r="O76"/>
  <c r="AN76" s="1"/>
  <c r="N77"/>
  <c r="O77"/>
  <c r="AN77" s="1"/>
  <c r="N78"/>
  <c r="O78"/>
  <c r="AN78" s="1"/>
  <c r="N79"/>
  <c r="O79"/>
  <c r="AN79" s="1"/>
  <c r="N80"/>
  <c r="O80"/>
  <c r="AN80" s="1"/>
  <c r="N81"/>
  <c r="O81"/>
  <c r="AN81" s="1"/>
  <c r="N82"/>
  <c r="O82"/>
  <c r="AN82" s="1"/>
  <c r="N83"/>
  <c r="O83"/>
  <c r="AN83" s="1"/>
  <c r="N84"/>
  <c r="O84"/>
  <c r="AN84" s="1"/>
  <c r="N85"/>
  <c r="O85"/>
  <c r="AN85" s="1"/>
  <c r="N86"/>
  <c r="O86"/>
  <c r="AN86" s="1"/>
  <c r="N87"/>
  <c r="O87"/>
  <c r="AN87" s="1"/>
  <c r="N88"/>
  <c r="O88"/>
  <c r="AN88" s="1"/>
  <c r="N89"/>
  <c r="O89"/>
  <c r="AN89" s="1"/>
  <c r="N90"/>
  <c r="O90"/>
  <c r="AN90" s="1"/>
  <c r="N91"/>
  <c r="O91"/>
  <c r="AN91" s="1"/>
  <c r="N92"/>
  <c r="O92"/>
  <c r="AN92" s="1"/>
  <c r="N93"/>
  <c r="O93"/>
  <c r="AN93" s="1"/>
  <c r="N94"/>
  <c r="O94"/>
  <c r="AN94" s="1"/>
  <c r="N95"/>
  <c r="O95"/>
  <c r="AN95" s="1"/>
  <c r="N96"/>
  <c r="O96"/>
  <c r="AN96" s="1"/>
  <c r="N97"/>
  <c r="O97"/>
  <c r="AN97" s="1"/>
  <c r="N98"/>
  <c r="O98"/>
  <c r="AN98" s="1"/>
  <c r="N99"/>
  <c r="O99"/>
  <c r="AN99" s="1"/>
  <c r="N100"/>
  <c r="O100"/>
  <c r="AN100" s="1"/>
  <c r="N101"/>
  <c r="O101"/>
  <c r="AN101" s="1"/>
  <c r="N102"/>
  <c r="O102"/>
  <c r="AN102" s="1"/>
  <c r="N103"/>
  <c r="O103"/>
  <c r="AN103" s="1"/>
  <c r="N104"/>
  <c r="O104"/>
  <c r="AN104" s="1"/>
  <c r="N105"/>
  <c r="O105"/>
  <c r="AN105" s="1"/>
  <c r="N106"/>
  <c r="O106"/>
  <c r="AN106" s="1"/>
  <c r="N107"/>
  <c r="O107"/>
  <c r="AN107" s="1"/>
  <c r="N108"/>
  <c r="O108"/>
  <c r="AN108" s="1"/>
  <c r="N109"/>
  <c r="O109"/>
  <c r="AN109" s="1"/>
  <c r="N110"/>
  <c r="O110"/>
  <c r="AN110" s="1"/>
  <c r="N111"/>
  <c r="O111"/>
  <c r="AN111" s="1"/>
  <c r="N112"/>
  <c r="O112"/>
  <c r="AN112" s="1"/>
  <c r="N113"/>
  <c r="O113"/>
  <c r="AN113" s="1"/>
  <c r="N114"/>
  <c r="O114"/>
  <c r="AN114" s="1"/>
  <c r="N115"/>
  <c r="O115"/>
  <c r="AN115" s="1"/>
  <c r="N116"/>
  <c r="O116"/>
  <c r="AN116" s="1"/>
  <c r="N117"/>
  <c r="O117"/>
  <c r="AN117" s="1"/>
  <c r="N118"/>
  <c r="O118"/>
  <c r="AN118" s="1"/>
  <c r="N119"/>
  <c r="O119"/>
  <c r="AN119" s="1"/>
  <c r="N120"/>
  <c r="O120"/>
  <c r="AN120" s="1"/>
  <c r="N121"/>
  <c r="O121"/>
  <c r="AN121" s="1"/>
  <c r="N122"/>
  <c r="O122"/>
  <c r="AN122" s="1"/>
  <c r="N123"/>
  <c r="O123"/>
  <c r="AN123" s="1"/>
  <c r="N124"/>
  <c r="O124"/>
  <c r="AN124" s="1"/>
  <c r="N125"/>
  <c r="O125"/>
  <c r="AN125" s="1"/>
  <c r="N126"/>
  <c r="O126"/>
  <c r="AN126" s="1"/>
  <c r="N127"/>
  <c r="O127"/>
  <c r="AN127" s="1"/>
  <c r="N128"/>
  <c r="O128"/>
  <c r="AN128" s="1"/>
  <c r="N129"/>
  <c r="O129"/>
  <c r="AN129" s="1"/>
  <c r="N130"/>
  <c r="O130"/>
  <c r="AN130" s="1"/>
  <c r="N131"/>
  <c r="O131"/>
  <c r="AN131" s="1"/>
  <c r="N132"/>
  <c r="O132"/>
  <c r="AN132" s="1"/>
  <c r="N133"/>
  <c r="O133"/>
  <c r="AN133" s="1"/>
  <c r="N134"/>
  <c r="O134"/>
  <c r="AN134" s="1"/>
  <c r="N135"/>
  <c r="O135"/>
  <c r="AN135" s="1"/>
  <c r="N136"/>
  <c r="O136"/>
  <c r="AN136" s="1"/>
  <c r="N137"/>
  <c r="O137"/>
  <c r="AN137" s="1"/>
  <c r="N138"/>
  <c r="O138"/>
  <c r="AN138" s="1"/>
  <c r="N139"/>
  <c r="O139"/>
  <c r="AN139" s="1"/>
  <c r="N140"/>
  <c r="O140"/>
  <c r="AN140" s="1"/>
  <c r="N141"/>
  <c r="O141"/>
  <c r="AN141" s="1"/>
  <c r="N142"/>
  <c r="O142"/>
  <c r="AN142" s="1"/>
  <c r="N143"/>
  <c r="O143"/>
  <c r="AN143" s="1"/>
  <c r="N144"/>
  <c r="O144"/>
  <c r="AN144" s="1"/>
  <c r="N145"/>
  <c r="O145"/>
  <c r="AN145" s="1"/>
  <c r="N146"/>
  <c r="O146"/>
  <c r="AN146" s="1"/>
  <c r="N147"/>
  <c r="O147"/>
  <c r="AN147" s="1"/>
  <c r="N148"/>
  <c r="O148"/>
  <c r="AN148" s="1"/>
  <c r="N149"/>
  <c r="O149"/>
  <c r="AN149" s="1"/>
  <c r="S8"/>
  <c r="U8" s="1"/>
  <c r="T8"/>
  <c r="S9"/>
  <c r="U9" s="1"/>
  <c r="T9"/>
  <c r="W9" s="1"/>
  <c r="S10"/>
  <c r="U10" s="1"/>
  <c r="T10"/>
  <c r="S11"/>
  <c r="U11" s="1"/>
  <c r="T11"/>
  <c r="S12"/>
  <c r="U12" s="1"/>
  <c r="T12"/>
  <c r="S13"/>
  <c r="U13" s="1"/>
  <c r="T13"/>
  <c r="W13" s="1"/>
  <c r="S14"/>
  <c r="U14" s="1"/>
  <c r="T14"/>
  <c r="S15"/>
  <c r="U15" s="1"/>
  <c r="T15"/>
  <c r="S16"/>
  <c r="U16" s="1"/>
  <c r="T16"/>
  <c r="S17"/>
  <c r="U17" s="1"/>
  <c r="T17"/>
  <c r="W17" s="1"/>
  <c r="S18"/>
  <c r="U18" s="1"/>
  <c r="T18"/>
  <c r="S19"/>
  <c r="U19" s="1"/>
  <c r="T19"/>
  <c r="V19" s="1"/>
  <c r="S20"/>
  <c r="U20" s="1"/>
  <c r="T20"/>
  <c r="S21"/>
  <c r="U21" s="1"/>
  <c r="T21"/>
  <c r="W21" s="1"/>
  <c r="S22"/>
  <c r="U22" s="1"/>
  <c r="T22"/>
  <c r="S23"/>
  <c r="U23" s="1"/>
  <c r="T23"/>
  <c r="S24"/>
  <c r="U24" s="1"/>
  <c r="T24"/>
  <c r="S25"/>
  <c r="U25" s="1"/>
  <c r="T25"/>
  <c r="S26"/>
  <c r="U26" s="1"/>
  <c r="T26"/>
  <c r="S27"/>
  <c r="U27" s="1"/>
  <c r="T27"/>
  <c r="S28"/>
  <c r="U28" s="1"/>
  <c r="T28"/>
  <c r="S29"/>
  <c r="U29" s="1"/>
  <c r="T29"/>
  <c r="W29" s="1"/>
  <c r="S30"/>
  <c r="U30" s="1"/>
  <c r="T30"/>
  <c r="S31"/>
  <c r="U31" s="1"/>
  <c r="T31"/>
  <c r="S32"/>
  <c r="U32" s="1"/>
  <c r="T32"/>
  <c r="S33"/>
  <c r="U33" s="1"/>
  <c r="T33"/>
  <c r="W33" s="1"/>
  <c r="S34"/>
  <c r="U34" s="1"/>
  <c r="T34"/>
  <c r="S35"/>
  <c r="U35" s="1"/>
  <c r="T35"/>
  <c r="V35" s="1"/>
  <c r="S36"/>
  <c r="U36" s="1"/>
  <c r="T36"/>
  <c r="S37"/>
  <c r="U37" s="1"/>
  <c r="T37"/>
  <c r="W37" s="1"/>
  <c r="S38"/>
  <c r="U38" s="1"/>
  <c r="T38"/>
  <c r="V38" s="1"/>
  <c r="S39"/>
  <c r="U39" s="1"/>
  <c r="T39"/>
  <c r="S40"/>
  <c r="U40" s="1"/>
  <c r="T40"/>
  <c r="S41"/>
  <c r="U41" s="1"/>
  <c r="T41"/>
  <c r="S42"/>
  <c r="U42" s="1"/>
  <c r="T42"/>
  <c r="S43"/>
  <c r="U43" s="1"/>
  <c r="T43"/>
  <c r="X43" s="1"/>
  <c r="S44"/>
  <c r="U44" s="1"/>
  <c r="T44"/>
  <c r="S45"/>
  <c r="U45" s="1"/>
  <c r="T45"/>
  <c r="W45" s="1"/>
  <c r="S46"/>
  <c r="U46" s="1"/>
  <c r="T46"/>
  <c r="S47"/>
  <c r="U47" s="1"/>
  <c r="T47"/>
  <c r="S48"/>
  <c r="U48" s="1"/>
  <c r="T48"/>
  <c r="S49"/>
  <c r="U49" s="1"/>
  <c r="T49"/>
  <c r="S50"/>
  <c r="U50" s="1"/>
  <c r="T50"/>
  <c r="S51"/>
  <c r="U51" s="1"/>
  <c r="T51"/>
  <c r="S52"/>
  <c r="U52" s="1"/>
  <c r="T52"/>
  <c r="S53"/>
  <c r="U53" s="1"/>
  <c r="T53"/>
  <c r="W53" s="1"/>
  <c r="S54"/>
  <c r="U54" s="1"/>
  <c r="T54"/>
  <c r="S55"/>
  <c r="U55" s="1"/>
  <c r="T55"/>
  <c r="Y55" s="1"/>
  <c r="S56"/>
  <c r="U56" s="1"/>
  <c r="T56"/>
  <c r="S57"/>
  <c r="U57" s="1"/>
  <c r="T57"/>
  <c r="W57" s="1"/>
  <c r="S58"/>
  <c r="U58" s="1"/>
  <c r="T58"/>
  <c r="S59"/>
  <c r="U59" s="1"/>
  <c r="T59"/>
  <c r="X59" s="1"/>
  <c r="S60"/>
  <c r="U60" s="1"/>
  <c r="T60"/>
  <c r="S61"/>
  <c r="U61" s="1"/>
  <c r="T61"/>
  <c r="S62"/>
  <c r="U62" s="1"/>
  <c r="T62"/>
  <c r="X62" s="1"/>
  <c r="S63"/>
  <c r="U63" s="1"/>
  <c r="T63"/>
  <c r="S64"/>
  <c r="U64" s="1"/>
  <c r="T64"/>
  <c r="S65"/>
  <c r="U65" s="1"/>
  <c r="T65"/>
  <c r="W65" s="1"/>
  <c r="S66"/>
  <c r="U66" s="1"/>
  <c r="T66"/>
  <c r="S67"/>
  <c r="U67" s="1"/>
  <c r="T67"/>
  <c r="S68"/>
  <c r="U68" s="1"/>
  <c r="T68"/>
  <c r="S69"/>
  <c r="U69" s="1"/>
  <c r="T69"/>
  <c r="W69" s="1"/>
  <c r="S70"/>
  <c r="U70" s="1"/>
  <c r="T70"/>
  <c r="S71"/>
  <c r="U71" s="1"/>
  <c r="T71"/>
  <c r="S72"/>
  <c r="U72" s="1"/>
  <c r="T72"/>
  <c r="S73"/>
  <c r="U73" s="1"/>
  <c r="T73"/>
  <c r="W73" s="1"/>
  <c r="S74"/>
  <c r="U74" s="1"/>
  <c r="T74"/>
  <c r="S75"/>
  <c r="U75" s="1"/>
  <c r="T75"/>
  <c r="S76"/>
  <c r="U76" s="1"/>
  <c r="T76"/>
  <c r="S77"/>
  <c r="U77" s="1"/>
  <c r="T77"/>
  <c r="W77" s="1"/>
  <c r="S78"/>
  <c r="U78" s="1"/>
  <c r="T78"/>
  <c r="S79"/>
  <c r="U79" s="1"/>
  <c r="T79"/>
  <c r="S80"/>
  <c r="U80" s="1"/>
  <c r="T80"/>
  <c r="S81"/>
  <c r="U81" s="1"/>
  <c r="T81"/>
  <c r="W81" s="1"/>
  <c r="S82"/>
  <c r="U82" s="1"/>
  <c r="T82"/>
  <c r="S83"/>
  <c r="U83" s="1"/>
  <c r="T83"/>
  <c r="S84"/>
  <c r="U84" s="1"/>
  <c r="T84"/>
  <c r="S85"/>
  <c r="U85" s="1"/>
  <c r="T85"/>
  <c r="W85" s="1"/>
  <c r="S86"/>
  <c r="U86" s="1"/>
  <c r="T86"/>
  <c r="S87"/>
  <c r="U87" s="1"/>
  <c r="T87"/>
  <c r="S88"/>
  <c r="U88" s="1"/>
  <c r="T88"/>
  <c r="S89"/>
  <c r="U89" s="1"/>
  <c r="T89"/>
  <c r="W89" s="1"/>
  <c r="S90"/>
  <c r="U90" s="1"/>
  <c r="T90"/>
  <c r="V90" s="1"/>
  <c r="S91"/>
  <c r="U91" s="1"/>
  <c r="T91"/>
  <c r="S92"/>
  <c r="U92" s="1"/>
  <c r="T92"/>
  <c r="S93"/>
  <c r="U93" s="1"/>
  <c r="T93"/>
  <c r="S94"/>
  <c r="U94" s="1"/>
  <c r="T94"/>
  <c r="W94" s="1"/>
  <c r="S95"/>
  <c r="U95" s="1"/>
  <c r="T95"/>
  <c r="V95" s="1"/>
  <c r="S96"/>
  <c r="U96" s="1"/>
  <c r="T96"/>
  <c r="S97"/>
  <c r="U97" s="1"/>
  <c r="T97"/>
  <c r="W97" s="1"/>
  <c r="S98"/>
  <c r="U98" s="1"/>
  <c r="T98"/>
  <c r="W98" s="1"/>
  <c r="S99"/>
  <c r="U99" s="1"/>
  <c r="T99"/>
  <c r="V99" s="1"/>
  <c r="S100"/>
  <c r="U100" s="1"/>
  <c r="T100"/>
  <c r="S101"/>
  <c r="U101" s="1"/>
  <c r="T101"/>
  <c r="W101" s="1"/>
  <c r="S102"/>
  <c r="U102" s="1"/>
  <c r="T102"/>
  <c r="W102" s="1"/>
  <c r="S103"/>
  <c r="U103" s="1"/>
  <c r="T103"/>
  <c r="S104"/>
  <c r="U104" s="1"/>
  <c r="T104"/>
  <c r="S105"/>
  <c r="U105" s="1"/>
  <c r="T105"/>
  <c r="W105" s="1"/>
  <c r="S106"/>
  <c r="U106" s="1"/>
  <c r="T106"/>
  <c r="Y106" s="1"/>
  <c r="S107"/>
  <c r="U107" s="1"/>
  <c r="T107"/>
  <c r="S108"/>
  <c r="U108" s="1"/>
  <c r="T108"/>
  <c r="S109"/>
  <c r="U109" s="1"/>
  <c r="T109"/>
  <c r="W109" s="1"/>
  <c r="S110"/>
  <c r="U110" s="1"/>
  <c r="T110"/>
  <c r="Y110" s="1"/>
  <c r="S111"/>
  <c r="U111" s="1"/>
  <c r="T111"/>
  <c r="Y111" s="1"/>
  <c r="S112"/>
  <c r="U112" s="1"/>
  <c r="T112"/>
  <c r="S113"/>
  <c r="U113" s="1"/>
  <c r="T113"/>
  <c r="W113" s="1"/>
  <c r="S114"/>
  <c r="U114" s="1"/>
  <c r="T114"/>
  <c r="X114" s="1"/>
  <c r="S115"/>
  <c r="U115" s="1"/>
  <c r="T115"/>
  <c r="X115" s="1"/>
  <c r="S116"/>
  <c r="U116" s="1"/>
  <c r="T116"/>
  <c r="S117"/>
  <c r="U117" s="1"/>
  <c r="T117"/>
  <c r="W117" s="1"/>
  <c r="S118"/>
  <c r="U118" s="1"/>
  <c r="T118"/>
  <c r="W118" s="1"/>
  <c r="S119"/>
  <c r="U119" s="1"/>
  <c r="T119"/>
  <c r="V119" s="1"/>
  <c r="S120"/>
  <c r="U120" s="1"/>
  <c r="T120"/>
  <c r="S121"/>
  <c r="U121" s="1"/>
  <c r="T121"/>
  <c r="S122"/>
  <c r="U122" s="1"/>
  <c r="T122"/>
  <c r="V122" s="1"/>
  <c r="S123"/>
  <c r="U123" s="1"/>
  <c r="T123"/>
  <c r="S124"/>
  <c r="U124" s="1"/>
  <c r="T124"/>
  <c r="S125"/>
  <c r="U125" s="1"/>
  <c r="T125"/>
  <c r="W125" s="1"/>
  <c r="S126"/>
  <c r="U126" s="1"/>
  <c r="T126"/>
  <c r="Y126" s="1"/>
  <c r="S127"/>
  <c r="U127" s="1"/>
  <c r="T127"/>
  <c r="X127" s="1"/>
  <c r="S128"/>
  <c r="U128" s="1"/>
  <c r="T128"/>
  <c r="S129"/>
  <c r="U129" s="1"/>
  <c r="T129"/>
  <c r="W129" s="1"/>
  <c r="S130"/>
  <c r="U130" s="1"/>
  <c r="T130"/>
  <c r="X130" s="1"/>
  <c r="S131"/>
  <c r="U131" s="1"/>
  <c r="T131"/>
  <c r="S132"/>
  <c r="U132" s="1"/>
  <c r="T132"/>
  <c r="S133"/>
  <c r="U133" s="1"/>
  <c r="T133"/>
  <c r="S134"/>
  <c r="U134" s="1"/>
  <c r="T134"/>
  <c r="V134" s="1"/>
  <c r="S135"/>
  <c r="U135" s="1"/>
  <c r="T135"/>
  <c r="Y135" s="1"/>
  <c r="S136"/>
  <c r="U136" s="1"/>
  <c r="T136"/>
  <c r="S137"/>
  <c r="U137" s="1"/>
  <c r="T137"/>
  <c r="S138"/>
  <c r="U138" s="1"/>
  <c r="T138"/>
  <c r="V138" s="1"/>
  <c r="S139"/>
  <c r="U139" s="1"/>
  <c r="T139"/>
  <c r="S140"/>
  <c r="U140" s="1"/>
  <c r="T140"/>
  <c r="S141"/>
  <c r="U141" s="1"/>
  <c r="T141"/>
  <c r="S142"/>
  <c r="U142" s="1"/>
  <c r="T142"/>
  <c r="Y142" s="1"/>
  <c r="S143"/>
  <c r="U143" s="1"/>
  <c r="T143"/>
  <c r="S144"/>
  <c r="U144" s="1"/>
  <c r="T144"/>
  <c r="S145"/>
  <c r="U145" s="1"/>
  <c r="T145"/>
  <c r="W145" s="1"/>
  <c r="S146"/>
  <c r="U146" s="1"/>
  <c r="T146"/>
  <c r="X146" s="1"/>
  <c r="S147"/>
  <c r="U147" s="1"/>
  <c r="T147"/>
  <c r="S148"/>
  <c r="U148" s="1"/>
  <c r="T148"/>
  <c r="S149"/>
  <c r="U149" s="1"/>
  <c r="T149"/>
  <c r="T7"/>
  <c r="O7"/>
  <c r="N7"/>
  <c r="P146" i="18" l="1"/>
  <c r="P144"/>
  <c r="AM21"/>
  <c r="Q137"/>
  <c r="W143" i="17"/>
  <c r="W91"/>
  <c r="W79"/>
  <c r="W51"/>
  <c r="W39"/>
  <c r="W27"/>
  <c r="W15"/>
  <c r="W11"/>
  <c r="W147"/>
  <c r="W139"/>
  <c r="W131"/>
  <c r="W83"/>
  <c r="W71"/>
  <c r="W67"/>
  <c r="W31"/>
  <c r="W23"/>
  <c r="N150"/>
  <c r="D59" i="19" s="1"/>
  <c r="AM9" i="17"/>
  <c r="AM13"/>
  <c r="AM17"/>
  <c r="AM21"/>
  <c r="AM25"/>
  <c r="AM29"/>
  <c r="AM33"/>
  <c r="AM37"/>
  <c r="AM41"/>
  <c r="AM45"/>
  <c r="AM49"/>
  <c r="AM53"/>
  <c r="AM57"/>
  <c r="AM61"/>
  <c r="AM65"/>
  <c r="AM69"/>
  <c r="AM73"/>
  <c r="AM77"/>
  <c r="AM81"/>
  <c r="AM85"/>
  <c r="AM89"/>
  <c r="AM93"/>
  <c r="AM97"/>
  <c r="AM101"/>
  <c r="W123"/>
  <c r="W107"/>
  <c r="W103"/>
  <c r="W87"/>
  <c r="W75"/>
  <c r="W63"/>
  <c r="W47"/>
  <c r="AM132" i="18"/>
  <c r="Q33"/>
  <c r="AN33"/>
  <c r="AM41"/>
  <c r="P58"/>
  <c r="W12"/>
  <c r="AM14"/>
  <c r="W16"/>
  <c r="W18"/>
  <c r="W28"/>
  <c r="P42"/>
  <c r="W68"/>
  <c r="Q70"/>
  <c r="W80"/>
  <c r="P110"/>
  <c r="P132"/>
  <c r="W84"/>
  <c r="W88"/>
  <c r="W96"/>
  <c r="W120"/>
  <c r="Z120" s="1"/>
  <c r="Q132"/>
  <c r="W14"/>
  <c r="P38"/>
  <c r="AM38"/>
  <c r="W44"/>
  <c r="W45"/>
  <c r="W60"/>
  <c r="AM62"/>
  <c r="Q76"/>
  <c r="W76"/>
  <c r="Q84"/>
  <c r="Q88"/>
  <c r="W92"/>
  <c r="AM93"/>
  <c r="P109"/>
  <c r="W124"/>
  <c r="AM134"/>
  <c r="P137"/>
  <c r="P149"/>
  <c r="W8"/>
  <c r="W52"/>
  <c r="AM63"/>
  <c r="W112"/>
  <c r="W116"/>
  <c r="W136"/>
  <c r="AM9"/>
  <c r="AM34"/>
  <c r="AM94"/>
  <c r="AN105"/>
  <c r="Q105"/>
  <c r="AM118"/>
  <c r="AN141"/>
  <c r="Q141"/>
  <c r="W148" i="17"/>
  <c r="W144"/>
  <c r="W136"/>
  <c r="W128"/>
  <c r="W124"/>
  <c r="W120"/>
  <c r="W104"/>
  <c r="W100"/>
  <c r="W92"/>
  <c r="W88"/>
  <c r="W86"/>
  <c r="W84"/>
  <c r="W82"/>
  <c r="W80"/>
  <c r="W78"/>
  <c r="W76"/>
  <c r="W74"/>
  <c r="W72"/>
  <c r="W70"/>
  <c r="W68"/>
  <c r="W66"/>
  <c r="W64"/>
  <c r="W60"/>
  <c r="W58"/>
  <c r="W56"/>
  <c r="W54"/>
  <c r="W52"/>
  <c r="W50"/>
  <c r="W48"/>
  <c r="W46"/>
  <c r="W44"/>
  <c r="W42"/>
  <c r="W40"/>
  <c r="W36"/>
  <c r="W34"/>
  <c r="W32"/>
  <c r="W30"/>
  <c r="W28"/>
  <c r="W26"/>
  <c r="W24"/>
  <c r="W22"/>
  <c r="W20"/>
  <c r="W18"/>
  <c r="W16"/>
  <c r="W14"/>
  <c r="W12"/>
  <c r="W10"/>
  <c r="W8"/>
  <c r="Q53" i="18"/>
  <c r="P53"/>
  <c r="Q73"/>
  <c r="Q92"/>
  <c r="AN102"/>
  <c r="Q102"/>
  <c r="P105"/>
  <c r="AN121"/>
  <c r="P121"/>
  <c r="P136"/>
  <c r="V136"/>
  <c r="Y136"/>
  <c r="V132"/>
  <c r="W132"/>
  <c r="Z132" s="1"/>
  <c r="W128"/>
  <c r="V128"/>
  <c r="Z128" s="1"/>
  <c r="AM10" i="17"/>
  <c r="AM14"/>
  <c r="AM18"/>
  <c r="AM22"/>
  <c r="AM26"/>
  <c r="AM30"/>
  <c r="AM34"/>
  <c r="AM38"/>
  <c r="AM42"/>
  <c r="AM46"/>
  <c r="AM50"/>
  <c r="AM54"/>
  <c r="AM58"/>
  <c r="AM62"/>
  <c r="AM66"/>
  <c r="AM70"/>
  <c r="AM74"/>
  <c r="AM78"/>
  <c r="AM82"/>
  <c r="AM86"/>
  <c r="AM90"/>
  <c r="AN25" i="18"/>
  <c r="Q25"/>
  <c r="AN41"/>
  <c r="P41"/>
  <c r="AN106"/>
  <c r="Q106"/>
  <c r="P119"/>
  <c r="Q119"/>
  <c r="Y13" i="17"/>
  <c r="P106" i="18"/>
  <c r="AM122"/>
  <c r="AM141"/>
  <c r="P145"/>
  <c r="Y37"/>
  <c r="X37"/>
  <c r="X31"/>
  <c r="Y31"/>
  <c r="V13"/>
  <c r="Y13"/>
  <c r="AM94" i="17"/>
  <c r="AM98"/>
  <c r="AM102"/>
  <c r="AM106"/>
  <c r="AM110"/>
  <c r="AM114"/>
  <c r="AM118"/>
  <c r="AM122"/>
  <c r="AM126"/>
  <c r="AM130"/>
  <c r="AM134"/>
  <c r="AM138"/>
  <c r="AM142"/>
  <c r="AM146"/>
  <c r="W10" i="18"/>
  <c r="Z10" s="1"/>
  <c r="AM26"/>
  <c r="AM29"/>
  <c r="W36"/>
  <c r="W72"/>
  <c r="AM110"/>
  <c r="AM136"/>
  <c r="AM143"/>
  <c r="W144"/>
  <c r="AM11" i="17"/>
  <c r="AM15"/>
  <c r="AM19"/>
  <c r="AM23"/>
  <c r="AM27"/>
  <c r="AM31"/>
  <c r="AM35"/>
  <c r="AM39"/>
  <c r="AM43"/>
  <c r="AM47"/>
  <c r="AM51"/>
  <c r="AM55"/>
  <c r="AM59"/>
  <c r="AM63"/>
  <c r="AM67"/>
  <c r="AM71"/>
  <c r="AM75"/>
  <c r="AM79"/>
  <c r="AM83"/>
  <c r="AM87"/>
  <c r="AM91"/>
  <c r="AM95"/>
  <c r="AM99"/>
  <c r="AM103"/>
  <c r="AM105"/>
  <c r="AM107"/>
  <c r="AM109"/>
  <c r="AM111"/>
  <c r="AM113"/>
  <c r="AM115"/>
  <c r="AM117"/>
  <c r="AM119"/>
  <c r="AM121"/>
  <c r="AM123"/>
  <c r="AM125"/>
  <c r="AM127"/>
  <c r="AM129"/>
  <c r="AM131"/>
  <c r="AM133"/>
  <c r="AM135"/>
  <c r="AM137"/>
  <c r="AM139"/>
  <c r="AM141"/>
  <c r="AM143"/>
  <c r="AM145"/>
  <c r="AM147"/>
  <c r="AM149"/>
  <c r="W115"/>
  <c r="W99"/>
  <c r="W59"/>
  <c r="W43"/>
  <c r="W35"/>
  <c r="W19"/>
  <c r="AM8"/>
  <c r="AM12"/>
  <c r="AM16"/>
  <c r="AM20"/>
  <c r="AM24"/>
  <c r="AM28"/>
  <c r="AM32"/>
  <c r="AM36"/>
  <c r="AM40"/>
  <c r="AM44"/>
  <c r="AM48"/>
  <c r="AM52"/>
  <c r="AM56"/>
  <c r="AM60"/>
  <c r="AM64"/>
  <c r="AM68"/>
  <c r="AM72"/>
  <c r="AM76"/>
  <c r="AM80"/>
  <c r="AM84"/>
  <c r="AM88"/>
  <c r="AM92"/>
  <c r="AM96"/>
  <c r="AM100"/>
  <c r="AM104"/>
  <c r="AM108"/>
  <c r="AM112"/>
  <c r="AM116"/>
  <c r="AM120"/>
  <c r="AM124"/>
  <c r="AM128"/>
  <c r="AM132"/>
  <c r="AM136"/>
  <c r="AM140"/>
  <c r="AM144"/>
  <c r="AM148"/>
  <c r="W146"/>
  <c r="W138"/>
  <c r="W130"/>
  <c r="W122"/>
  <c r="W114"/>
  <c r="W106"/>
  <c r="W90"/>
  <c r="V140"/>
  <c r="W140"/>
  <c r="X132"/>
  <c r="W132"/>
  <c r="X116"/>
  <c r="W116"/>
  <c r="X112"/>
  <c r="W112"/>
  <c r="Y108"/>
  <c r="W108"/>
  <c r="V96"/>
  <c r="W96"/>
  <c r="W135"/>
  <c r="W127"/>
  <c r="W119"/>
  <c r="W111"/>
  <c r="W95"/>
  <c r="W55"/>
  <c r="X149"/>
  <c r="W149"/>
  <c r="V141"/>
  <c r="W141"/>
  <c r="X137"/>
  <c r="W137"/>
  <c r="X133"/>
  <c r="W133"/>
  <c r="X121"/>
  <c r="W121"/>
  <c r="V93"/>
  <c r="W93"/>
  <c r="Y61"/>
  <c r="W61"/>
  <c r="X49"/>
  <c r="W49"/>
  <c r="V41"/>
  <c r="W41"/>
  <c r="V25"/>
  <c r="W25"/>
  <c r="V44"/>
  <c r="W142"/>
  <c r="W134"/>
  <c r="W126"/>
  <c r="W110"/>
  <c r="W62"/>
  <c r="W38"/>
  <c r="P9" i="18"/>
  <c r="Q9"/>
  <c r="AM23"/>
  <c r="AM24"/>
  <c r="Q29"/>
  <c r="AN29"/>
  <c r="AN34"/>
  <c r="P34"/>
  <c r="Q10"/>
  <c r="P10"/>
  <c r="Q18"/>
  <c r="P18"/>
  <c r="AN22"/>
  <c r="P22"/>
  <c r="AM25"/>
  <c r="Q57"/>
  <c r="P57"/>
  <c r="AN21"/>
  <c r="P21"/>
  <c r="AN30"/>
  <c r="P30"/>
  <c r="Q14"/>
  <c r="P14"/>
  <c r="AN26"/>
  <c r="P26"/>
  <c r="AN140"/>
  <c r="W123"/>
  <c r="W117"/>
  <c r="N150"/>
  <c r="D70" i="19" s="1"/>
  <c r="AN12" i="18"/>
  <c r="AN16"/>
  <c r="Q37"/>
  <c r="Q38"/>
  <c r="Q41"/>
  <c r="Q42"/>
  <c r="AM58"/>
  <c r="AM87"/>
  <c r="AM88"/>
  <c r="AM96"/>
  <c r="P101"/>
  <c r="AM102"/>
  <c r="Q109"/>
  <c r="Q110"/>
  <c r="P133"/>
  <c r="Q136"/>
  <c r="AM138"/>
  <c r="P140"/>
  <c r="Y140"/>
  <c r="X144"/>
  <c r="AN144"/>
  <c r="Q145"/>
  <c r="AM145"/>
  <c r="X146"/>
  <c r="V148"/>
  <c r="AM65"/>
  <c r="AM69"/>
  <c r="AM85"/>
  <c r="AM89"/>
  <c r="AM90"/>
  <c r="AM107"/>
  <c r="AM108"/>
  <c r="AM114"/>
  <c r="AM121"/>
  <c r="Q133"/>
  <c r="AM133"/>
  <c r="P70"/>
  <c r="P73"/>
  <c r="W140"/>
  <c r="Z140" s="1"/>
  <c r="P141"/>
  <c r="P142"/>
  <c r="W148"/>
  <c r="Q149"/>
  <c r="AM13"/>
  <c r="AM17"/>
  <c r="AM37"/>
  <c r="AM42"/>
  <c r="Q61"/>
  <c r="AN77"/>
  <c r="Q77"/>
  <c r="Q93"/>
  <c r="AN93"/>
  <c r="P93"/>
  <c r="AN94"/>
  <c r="Q94"/>
  <c r="AN117"/>
  <c r="Q117"/>
  <c r="AN128"/>
  <c r="Q128"/>
  <c r="P128"/>
  <c r="AN134"/>
  <c r="P134"/>
  <c r="V125"/>
  <c r="Y125"/>
  <c r="W113"/>
  <c r="X87"/>
  <c r="W87"/>
  <c r="W79"/>
  <c r="X79"/>
  <c r="W25"/>
  <c r="W21"/>
  <c r="W17"/>
  <c r="AN8"/>
  <c r="V9"/>
  <c r="AN9"/>
  <c r="Q13"/>
  <c r="AN13"/>
  <c r="Q17"/>
  <c r="AN17"/>
  <c r="AM20"/>
  <c r="Q21"/>
  <c r="P25"/>
  <c r="AM28"/>
  <c r="X35"/>
  <c r="AN46"/>
  <c r="P46"/>
  <c r="AM49"/>
  <c r="AN50"/>
  <c r="Q50"/>
  <c r="AN57"/>
  <c r="Q58"/>
  <c r="AN65"/>
  <c r="Q65"/>
  <c r="P77"/>
  <c r="AN81"/>
  <c r="Q81"/>
  <c r="P81"/>
  <c r="AN85"/>
  <c r="Q85"/>
  <c r="AN89"/>
  <c r="Q89"/>
  <c r="P94"/>
  <c r="AN97"/>
  <c r="Q97"/>
  <c r="AN101"/>
  <c r="P117"/>
  <c r="AN118"/>
  <c r="Q118"/>
  <c r="P120"/>
  <c r="AN129"/>
  <c r="Q129"/>
  <c r="P129"/>
  <c r="AN138"/>
  <c r="P138"/>
  <c r="AN62"/>
  <c r="Q62"/>
  <c r="P80"/>
  <c r="AN80"/>
  <c r="Q113"/>
  <c r="AN113"/>
  <c r="P113"/>
  <c r="AN114"/>
  <c r="Q114"/>
  <c r="AN124"/>
  <c r="Q124"/>
  <c r="AN125"/>
  <c r="Q125"/>
  <c r="AM147"/>
  <c r="Z18"/>
  <c r="Q45"/>
  <c r="AN45"/>
  <c r="AN49"/>
  <c r="Q49"/>
  <c r="AN54"/>
  <c r="P54"/>
  <c r="P61"/>
  <c r="P62"/>
  <c r="AN66"/>
  <c r="Q66"/>
  <c r="Q69"/>
  <c r="P69"/>
  <c r="AN69"/>
  <c r="Q80"/>
  <c r="AN98"/>
  <c r="Q98"/>
  <c r="Y99"/>
  <c r="P114"/>
  <c r="AN120"/>
  <c r="P124"/>
  <c r="P125"/>
  <c r="P130"/>
  <c r="P148"/>
  <c r="AM35"/>
  <c r="AM36"/>
  <c r="AM45"/>
  <c r="AM46"/>
  <c r="AM53"/>
  <c r="AM54"/>
  <c r="AM59"/>
  <c r="AN76"/>
  <c r="AN84"/>
  <c r="AN88"/>
  <c r="AM104"/>
  <c r="AM129"/>
  <c r="AM70"/>
  <c r="AM73"/>
  <c r="AM74"/>
  <c r="AM86"/>
  <c r="AN92"/>
  <c r="AM95"/>
  <c r="AM97"/>
  <c r="AM103"/>
  <c r="AM105"/>
  <c r="AM109"/>
  <c r="AM124"/>
  <c r="AM135"/>
  <c r="AM139"/>
  <c r="AM149"/>
  <c r="X149"/>
  <c r="Y149"/>
  <c r="W119"/>
  <c r="V119"/>
  <c r="Y115"/>
  <c r="X115"/>
  <c r="Y105"/>
  <c r="W105"/>
  <c r="Y67"/>
  <c r="X67"/>
  <c r="W65"/>
  <c r="V65"/>
  <c r="V61"/>
  <c r="X61"/>
  <c r="X57"/>
  <c r="Y57"/>
  <c r="X53"/>
  <c r="Y53"/>
  <c r="V49"/>
  <c r="X49"/>
  <c r="X45"/>
  <c r="Y45"/>
  <c r="W9"/>
  <c r="V17"/>
  <c r="X25"/>
  <c r="V29"/>
  <c r="V37"/>
  <c r="V41"/>
  <c r="W61"/>
  <c r="X65"/>
  <c r="W69"/>
  <c r="V81"/>
  <c r="W13"/>
  <c r="AM16"/>
  <c r="V21"/>
  <c r="Z21" s="1"/>
  <c r="AM22"/>
  <c r="V25"/>
  <c r="W29"/>
  <c r="AM30"/>
  <c r="Y33"/>
  <c r="AM33"/>
  <c r="W37"/>
  <c r="W41"/>
  <c r="W49"/>
  <c r="W53"/>
  <c r="V57"/>
  <c r="Y61"/>
  <c r="X63"/>
  <c r="Y65"/>
  <c r="AM72"/>
  <c r="V77"/>
  <c r="Y81"/>
  <c r="X103"/>
  <c r="V121"/>
  <c r="Y129"/>
  <c r="X133"/>
  <c r="AM137"/>
  <c r="X145"/>
  <c r="Y145"/>
  <c r="X141"/>
  <c r="Y141"/>
  <c r="Y137"/>
  <c r="V137"/>
  <c r="X117"/>
  <c r="Y117"/>
  <c r="X113"/>
  <c r="Y113"/>
  <c r="W109"/>
  <c r="V109"/>
  <c r="X101"/>
  <c r="Y101"/>
  <c r="W97"/>
  <c r="V97"/>
  <c r="X93"/>
  <c r="Y93"/>
  <c r="Y89"/>
  <c r="V89"/>
  <c r="X85"/>
  <c r="Y85"/>
  <c r="Y73"/>
  <c r="V73"/>
  <c r="V69"/>
  <c r="X69"/>
  <c r="Y47"/>
  <c r="X47"/>
  <c r="W33"/>
  <c r="V53"/>
  <c r="W85"/>
  <c r="W89"/>
  <c r="X97"/>
  <c r="X109"/>
  <c r="V113"/>
  <c r="V129"/>
  <c r="V141"/>
  <c r="AM10"/>
  <c r="AM11"/>
  <c r="AM15"/>
  <c r="AM19"/>
  <c r="AM27"/>
  <c r="AM31"/>
  <c r="AM32"/>
  <c r="AM43"/>
  <c r="V45"/>
  <c r="Y49"/>
  <c r="W57"/>
  <c r="X73"/>
  <c r="Y77"/>
  <c r="V85"/>
  <c r="W93"/>
  <c r="W101"/>
  <c r="X105"/>
  <c r="V117"/>
  <c r="Y119"/>
  <c r="Y121"/>
  <c r="X125"/>
  <c r="Y133"/>
  <c r="V149"/>
  <c r="AM47"/>
  <c r="AM48"/>
  <c r="AM60"/>
  <c r="AM66"/>
  <c r="AM67"/>
  <c r="AM68"/>
  <c r="AM71"/>
  <c r="AM76"/>
  <c r="AM80"/>
  <c r="AM92"/>
  <c r="AM98"/>
  <c r="AM101"/>
  <c r="AM106"/>
  <c r="AM111"/>
  <c r="AM113"/>
  <c r="AM115"/>
  <c r="AM117"/>
  <c r="AM120"/>
  <c r="AM123"/>
  <c r="AM128"/>
  <c r="AM130"/>
  <c r="AM131"/>
  <c r="AM39"/>
  <c r="AM40"/>
  <c r="AM44"/>
  <c r="AM50"/>
  <c r="AM51"/>
  <c r="AM52"/>
  <c r="AM55"/>
  <c r="AM56"/>
  <c r="AM78"/>
  <c r="AM79"/>
  <c r="AM81"/>
  <c r="W81"/>
  <c r="AM82"/>
  <c r="AM84"/>
  <c r="AM99"/>
  <c r="AM100"/>
  <c r="AM112"/>
  <c r="AM116"/>
  <c r="AM119"/>
  <c r="Z124"/>
  <c r="AM125"/>
  <c r="AM126"/>
  <c r="AM127"/>
  <c r="AM140"/>
  <c r="AM142"/>
  <c r="AM144"/>
  <c r="AM146"/>
  <c r="AM148"/>
  <c r="W15"/>
  <c r="Y15"/>
  <c r="V15"/>
  <c r="W23"/>
  <c r="V23"/>
  <c r="Y23"/>
  <c r="X23"/>
  <c r="V32"/>
  <c r="Y32"/>
  <c r="W32"/>
  <c r="X32"/>
  <c r="AN67"/>
  <c r="Q67"/>
  <c r="P67"/>
  <c r="AN11"/>
  <c r="P11"/>
  <c r="Q11"/>
  <c r="Q72"/>
  <c r="P72"/>
  <c r="AN72"/>
  <c r="AN126"/>
  <c r="Q126"/>
  <c r="P126"/>
  <c r="Y7"/>
  <c r="AM8"/>
  <c r="AN15"/>
  <c r="Q15"/>
  <c r="P15"/>
  <c r="X15"/>
  <c r="Q24"/>
  <c r="P24"/>
  <c r="AN35"/>
  <c r="Q35"/>
  <c r="P35"/>
  <c r="W55"/>
  <c r="V55"/>
  <c r="Y55"/>
  <c r="X55"/>
  <c r="V64"/>
  <c r="Y64"/>
  <c r="W64"/>
  <c r="X64"/>
  <c r="AN90"/>
  <c r="Q90"/>
  <c r="P90"/>
  <c r="Q7"/>
  <c r="P7" s="1"/>
  <c r="AI7"/>
  <c r="AJ7" s="1"/>
  <c r="AE7"/>
  <c r="AF7" s="1"/>
  <c r="AG7"/>
  <c r="AL7" s="1"/>
  <c r="Q56"/>
  <c r="P56"/>
  <c r="Q79"/>
  <c r="P79"/>
  <c r="AN79"/>
  <c r="AN143"/>
  <c r="Q143"/>
  <c r="P143"/>
  <c r="AN147"/>
  <c r="Q147"/>
  <c r="P147"/>
  <c r="AC7"/>
  <c r="W19"/>
  <c r="V19"/>
  <c r="Y19"/>
  <c r="W39"/>
  <c r="V39"/>
  <c r="Y39"/>
  <c r="X39"/>
  <c r="V48"/>
  <c r="Y48"/>
  <c r="W48"/>
  <c r="X48"/>
  <c r="W86"/>
  <c r="V86"/>
  <c r="X86"/>
  <c r="Y86"/>
  <c r="V91"/>
  <c r="Y91"/>
  <c r="X91"/>
  <c r="W91"/>
  <c r="V7"/>
  <c r="AK7"/>
  <c r="W11"/>
  <c r="V11"/>
  <c r="Y11"/>
  <c r="AM12"/>
  <c r="Z14"/>
  <c r="AN19"/>
  <c r="Q19"/>
  <c r="P19"/>
  <c r="X19"/>
  <c r="Q40"/>
  <c r="P40"/>
  <c r="AN51"/>
  <c r="Q51"/>
  <c r="P51"/>
  <c r="W71"/>
  <c r="V71"/>
  <c r="Y71"/>
  <c r="X71"/>
  <c r="W111"/>
  <c r="V111"/>
  <c r="X111"/>
  <c r="Y111"/>
  <c r="X12"/>
  <c r="AN23"/>
  <c r="Q23"/>
  <c r="W59"/>
  <c r="V59"/>
  <c r="Q60"/>
  <c r="P60"/>
  <c r="AN82"/>
  <c r="Q82"/>
  <c r="V83"/>
  <c r="Y83"/>
  <c r="X83"/>
  <c r="W83"/>
  <c r="W95"/>
  <c r="V95"/>
  <c r="X95"/>
  <c r="Y95"/>
  <c r="P8"/>
  <c r="P12"/>
  <c r="Y16"/>
  <c r="X17"/>
  <c r="P20"/>
  <c r="AN20"/>
  <c r="P23"/>
  <c r="V24"/>
  <c r="Y24"/>
  <c r="AN27"/>
  <c r="Q27"/>
  <c r="W31"/>
  <c r="V31"/>
  <c r="AN43"/>
  <c r="Q43"/>
  <c r="W47"/>
  <c r="V47"/>
  <c r="Q48"/>
  <c r="P48"/>
  <c r="AN48"/>
  <c r="V56"/>
  <c r="Y56"/>
  <c r="AN59"/>
  <c r="Q59"/>
  <c r="W63"/>
  <c r="V63"/>
  <c r="Q64"/>
  <c r="P64"/>
  <c r="AN64"/>
  <c r="AN74"/>
  <c r="Q74"/>
  <c r="V75"/>
  <c r="Y75"/>
  <c r="X75"/>
  <c r="W75"/>
  <c r="P82"/>
  <c r="V100"/>
  <c r="Y100"/>
  <c r="X100"/>
  <c r="X8"/>
  <c r="X16"/>
  <c r="W27"/>
  <c r="V27"/>
  <c r="Q28"/>
  <c r="P28"/>
  <c r="AN28"/>
  <c r="V36"/>
  <c r="Y36"/>
  <c r="AN39"/>
  <c r="Q39"/>
  <c r="W43"/>
  <c r="V43"/>
  <c r="Q44"/>
  <c r="P44"/>
  <c r="AN44"/>
  <c r="V52"/>
  <c r="Y52"/>
  <c r="AN55"/>
  <c r="Q55"/>
  <c r="AN60"/>
  <c r="V68"/>
  <c r="Y68"/>
  <c r="AN71"/>
  <c r="Q71"/>
  <c r="W78"/>
  <c r="V78"/>
  <c r="X78"/>
  <c r="V104"/>
  <c r="Y104"/>
  <c r="X104"/>
  <c r="W104"/>
  <c r="W107"/>
  <c r="V107"/>
  <c r="Y107"/>
  <c r="X107"/>
  <c r="AN139"/>
  <c r="Q139"/>
  <c r="P139"/>
  <c r="Y8"/>
  <c r="X9"/>
  <c r="Y12"/>
  <c r="X13"/>
  <c r="P16"/>
  <c r="V20"/>
  <c r="Q32"/>
  <c r="P32"/>
  <c r="AN32"/>
  <c r="P39"/>
  <c r="V40"/>
  <c r="Y40"/>
  <c r="W20"/>
  <c r="X22"/>
  <c r="W22"/>
  <c r="W24"/>
  <c r="P27"/>
  <c r="X27"/>
  <c r="V28"/>
  <c r="Y28"/>
  <c r="AN31"/>
  <c r="Q31"/>
  <c r="W35"/>
  <c r="V35"/>
  <c r="Q36"/>
  <c r="P36"/>
  <c r="X36"/>
  <c r="AN36"/>
  <c r="W40"/>
  <c r="P43"/>
  <c r="X43"/>
  <c r="V44"/>
  <c r="Y44"/>
  <c r="AN47"/>
  <c r="Q47"/>
  <c r="W51"/>
  <c r="V51"/>
  <c r="Q52"/>
  <c r="P52"/>
  <c r="X52"/>
  <c r="AN52"/>
  <c r="W56"/>
  <c r="P59"/>
  <c r="X59"/>
  <c r="V60"/>
  <c r="Y60"/>
  <c r="AN63"/>
  <c r="Q63"/>
  <c r="W67"/>
  <c r="V67"/>
  <c r="Q68"/>
  <c r="P68"/>
  <c r="X68"/>
  <c r="AN68"/>
  <c r="P74"/>
  <c r="Y78"/>
  <c r="Q87"/>
  <c r="P87"/>
  <c r="AN87"/>
  <c r="Q96"/>
  <c r="P96"/>
  <c r="AN96"/>
  <c r="W100"/>
  <c r="W26"/>
  <c r="Z26" s="1"/>
  <c r="W30"/>
  <c r="Z30" s="1"/>
  <c r="W34"/>
  <c r="Z34" s="1"/>
  <c r="W38"/>
  <c r="Z38" s="1"/>
  <c r="W42"/>
  <c r="Z42" s="1"/>
  <c r="W46"/>
  <c r="Z46" s="1"/>
  <c r="W50"/>
  <c r="Z50" s="1"/>
  <c r="W54"/>
  <c r="Z54" s="1"/>
  <c r="W58"/>
  <c r="Z58" s="1"/>
  <c r="W62"/>
  <c r="Z62" s="1"/>
  <c r="W66"/>
  <c r="Z66" s="1"/>
  <c r="W70"/>
  <c r="Z70" s="1"/>
  <c r="AM75"/>
  <c r="AN78"/>
  <c r="Q78"/>
  <c r="AM83"/>
  <c r="AN86"/>
  <c r="Q86"/>
  <c r="AM91"/>
  <c r="AN119"/>
  <c r="W74"/>
  <c r="V74"/>
  <c r="Q75"/>
  <c r="P75"/>
  <c r="AN75"/>
  <c r="V79"/>
  <c r="Y79"/>
  <c r="W82"/>
  <c r="V82"/>
  <c r="Q83"/>
  <c r="P83"/>
  <c r="AN83"/>
  <c r="V87"/>
  <c r="Y87"/>
  <c r="W90"/>
  <c r="V90"/>
  <c r="Q91"/>
  <c r="P91"/>
  <c r="AN91"/>
  <c r="AN103"/>
  <c r="Q103"/>
  <c r="AN107"/>
  <c r="Q107"/>
  <c r="P107"/>
  <c r="Q108"/>
  <c r="P108"/>
  <c r="Q112"/>
  <c r="P112"/>
  <c r="V116"/>
  <c r="Y116"/>
  <c r="X116"/>
  <c r="X72"/>
  <c r="W73"/>
  <c r="X76"/>
  <c r="Z76" s="1"/>
  <c r="W77"/>
  <c r="X80"/>
  <c r="Z80" s="1"/>
  <c r="X84"/>
  <c r="Z84" s="1"/>
  <c r="X88"/>
  <c r="X92"/>
  <c r="Z92" s="1"/>
  <c r="AN95"/>
  <c r="Q95"/>
  <c r="W99"/>
  <c r="V99"/>
  <c r="Q100"/>
  <c r="P100"/>
  <c r="AN100"/>
  <c r="V108"/>
  <c r="Y108"/>
  <c r="AN111"/>
  <c r="Q111"/>
  <c r="W115"/>
  <c r="V115"/>
  <c r="Q116"/>
  <c r="P116"/>
  <c r="AN116"/>
  <c r="V123"/>
  <c r="Y123"/>
  <c r="X123"/>
  <c r="V127"/>
  <c r="Y127"/>
  <c r="X127"/>
  <c r="W127"/>
  <c r="AN135"/>
  <c r="Q135"/>
  <c r="P135"/>
  <c r="P95"/>
  <c r="V96"/>
  <c r="Y96"/>
  <c r="AN99"/>
  <c r="Q99"/>
  <c r="W103"/>
  <c r="V103"/>
  <c r="Q104"/>
  <c r="P104"/>
  <c r="AN104"/>
  <c r="W108"/>
  <c r="P111"/>
  <c r="V112"/>
  <c r="Y112"/>
  <c r="AN115"/>
  <c r="Q115"/>
  <c r="AN131"/>
  <c r="Q131"/>
  <c r="P131"/>
  <c r="W94"/>
  <c r="Z94" s="1"/>
  <c r="W98"/>
  <c r="Z98" s="1"/>
  <c r="W102"/>
  <c r="Z102" s="1"/>
  <c r="W106"/>
  <c r="Z106" s="1"/>
  <c r="W110"/>
  <c r="Z110" s="1"/>
  <c r="W114"/>
  <c r="Z114" s="1"/>
  <c r="W118"/>
  <c r="Z118" s="1"/>
  <c r="X119"/>
  <c r="W122"/>
  <c r="V122"/>
  <c r="Q123"/>
  <c r="P123"/>
  <c r="AN123"/>
  <c r="W131"/>
  <c r="V131"/>
  <c r="Y131"/>
  <c r="W135"/>
  <c r="V135"/>
  <c r="Y135"/>
  <c r="W139"/>
  <c r="V139"/>
  <c r="Y139"/>
  <c r="W143"/>
  <c r="V143"/>
  <c r="Y143"/>
  <c r="W147"/>
  <c r="V147"/>
  <c r="Y147"/>
  <c r="AN122"/>
  <c r="Q122"/>
  <c r="W126"/>
  <c r="V126"/>
  <c r="AN127"/>
  <c r="Q127"/>
  <c r="P127"/>
  <c r="X131"/>
  <c r="X135"/>
  <c r="X139"/>
  <c r="Z144"/>
  <c r="W121"/>
  <c r="Z121" s="1"/>
  <c r="W125"/>
  <c r="W129"/>
  <c r="Q130"/>
  <c r="V130"/>
  <c r="W133"/>
  <c r="Q134"/>
  <c r="V134"/>
  <c r="W137"/>
  <c r="Q138"/>
  <c r="V138"/>
  <c r="W141"/>
  <c r="Q142"/>
  <c r="V142"/>
  <c r="W145"/>
  <c r="Q146"/>
  <c r="V146"/>
  <c r="W149"/>
  <c r="Z149" s="1"/>
  <c r="W130"/>
  <c r="W134"/>
  <c r="W138"/>
  <c r="W142"/>
  <c r="W146"/>
  <c r="Y7" i="17"/>
  <c r="X7"/>
  <c r="AK7"/>
  <c r="Y132"/>
  <c r="V7"/>
  <c r="Y141"/>
  <c r="Y138"/>
  <c r="X147"/>
  <c r="Y147"/>
  <c r="Y143"/>
  <c r="V143"/>
  <c r="V139"/>
  <c r="X135"/>
  <c r="X131"/>
  <c r="Y131"/>
  <c r="V131"/>
  <c r="Y127"/>
  <c r="V127"/>
  <c r="Z127" s="1"/>
  <c r="V123"/>
  <c r="X123"/>
  <c r="X119"/>
  <c r="Y119"/>
  <c r="Y115"/>
  <c r="V115"/>
  <c r="V109"/>
  <c r="X109"/>
  <c r="X105"/>
  <c r="V105"/>
  <c r="Y105"/>
  <c r="V101"/>
  <c r="X101"/>
  <c r="Y101"/>
  <c r="X97"/>
  <c r="Y97"/>
  <c r="Y93"/>
  <c r="X93"/>
  <c r="V89"/>
  <c r="X89"/>
  <c r="Y89"/>
  <c r="V85"/>
  <c r="X85"/>
  <c r="Y85"/>
  <c r="X81"/>
  <c r="V81"/>
  <c r="Y81"/>
  <c r="X77"/>
  <c r="Y77"/>
  <c r="V77"/>
  <c r="Y73"/>
  <c r="V73"/>
  <c r="X73"/>
  <c r="Y67"/>
  <c r="X67"/>
  <c r="Y65"/>
  <c r="V65"/>
  <c r="X65"/>
  <c r="X143"/>
  <c r="V97"/>
  <c r="Z97" s="1"/>
  <c r="V148"/>
  <c r="X144"/>
  <c r="Y144"/>
  <c r="X140"/>
  <c r="Y140"/>
  <c r="V136"/>
  <c r="V132"/>
  <c r="X128"/>
  <c r="Y128"/>
  <c r="V128"/>
  <c r="X124"/>
  <c r="Y124"/>
  <c r="V124"/>
  <c r="V120"/>
  <c r="X120"/>
  <c r="Y116"/>
  <c r="V116"/>
  <c r="Y112"/>
  <c r="V112"/>
  <c r="V108"/>
  <c r="X108"/>
  <c r="Y104"/>
  <c r="V104"/>
  <c r="X104"/>
  <c r="V100"/>
  <c r="X100"/>
  <c r="Y100"/>
  <c r="Y96"/>
  <c r="X96"/>
  <c r="V92"/>
  <c r="X92"/>
  <c r="Y92"/>
  <c r="V88"/>
  <c r="X88"/>
  <c r="Y88"/>
  <c r="X84"/>
  <c r="V84"/>
  <c r="Y84"/>
  <c r="X80"/>
  <c r="Y80"/>
  <c r="V80"/>
  <c r="Y76"/>
  <c r="V76"/>
  <c r="X76"/>
  <c r="V72"/>
  <c r="X72"/>
  <c r="Y68"/>
  <c r="V68"/>
  <c r="X68"/>
  <c r="V64"/>
  <c r="X64"/>
  <c r="Y64"/>
  <c r="X60"/>
  <c r="Y60"/>
  <c r="V60"/>
  <c r="X56"/>
  <c r="Y56"/>
  <c r="V56"/>
  <c r="Y52"/>
  <c r="V52"/>
  <c r="X52"/>
  <c r="V48"/>
  <c r="X48"/>
  <c r="Y48"/>
  <c r="X44"/>
  <c r="Y44"/>
  <c r="X40"/>
  <c r="Y40"/>
  <c r="V40"/>
  <c r="X38"/>
  <c r="Y38"/>
  <c r="X34"/>
  <c r="Y34"/>
  <c r="V34"/>
  <c r="V32"/>
  <c r="X32"/>
  <c r="Y32"/>
  <c r="Y30"/>
  <c r="V30"/>
  <c r="X30"/>
  <c r="X28"/>
  <c r="Y28"/>
  <c r="V28"/>
  <c r="V26"/>
  <c r="X26"/>
  <c r="Y26"/>
  <c r="X24"/>
  <c r="Y24"/>
  <c r="V24"/>
  <c r="X22"/>
  <c r="Y22"/>
  <c r="V22"/>
  <c r="Y20"/>
  <c r="V20"/>
  <c r="X20"/>
  <c r="X18"/>
  <c r="Y18"/>
  <c r="V18"/>
  <c r="X16"/>
  <c r="Y16"/>
  <c r="V16"/>
  <c r="Y14"/>
  <c r="V14"/>
  <c r="X14"/>
  <c r="X12"/>
  <c r="Y12"/>
  <c r="V12"/>
  <c r="V10"/>
  <c r="X10"/>
  <c r="Y10"/>
  <c r="Y8"/>
  <c r="V8"/>
  <c r="X8"/>
  <c r="Y148"/>
  <c r="Y139"/>
  <c r="Y136"/>
  <c r="V135"/>
  <c r="Z135" s="1"/>
  <c r="Y123"/>
  <c r="Y72"/>
  <c r="Y149"/>
  <c r="V149"/>
  <c r="X145"/>
  <c r="X141"/>
  <c r="Y137"/>
  <c r="V137"/>
  <c r="Y133"/>
  <c r="V133"/>
  <c r="X129"/>
  <c r="Y129"/>
  <c r="X125"/>
  <c r="Y125"/>
  <c r="Y121"/>
  <c r="V121"/>
  <c r="V117"/>
  <c r="Y117"/>
  <c r="X113"/>
  <c r="V113"/>
  <c r="V111"/>
  <c r="X111"/>
  <c r="Y107"/>
  <c r="V107"/>
  <c r="X107"/>
  <c r="V103"/>
  <c r="X103"/>
  <c r="Y103"/>
  <c r="Y99"/>
  <c r="X99"/>
  <c r="X95"/>
  <c r="Y95"/>
  <c r="X91"/>
  <c r="Y91"/>
  <c r="Y87"/>
  <c r="X87"/>
  <c r="V83"/>
  <c r="X83"/>
  <c r="Y83"/>
  <c r="V79"/>
  <c r="X79"/>
  <c r="Y79"/>
  <c r="X75"/>
  <c r="V75"/>
  <c r="Y75"/>
  <c r="V71"/>
  <c r="X71"/>
  <c r="Y71"/>
  <c r="X69"/>
  <c r="V69"/>
  <c r="Y69"/>
  <c r="X63"/>
  <c r="Y63"/>
  <c r="V63"/>
  <c r="V145"/>
  <c r="V125"/>
  <c r="V67"/>
  <c r="Z67" s="1"/>
  <c r="Y146"/>
  <c r="V146"/>
  <c r="Z146" s="1"/>
  <c r="V142"/>
  <c r="X138"/>
  <c r="X134"/>
  <c r="Y134"/>
  <c r="Y130"/>
  <c r="V130"/>
  <c r="V126"/>
  <c r="X126"/>
  <c r="X122"/>
  <c r="Y122"/>
  <c r="X118"/>
  <c r="Y118"/>
  <c r="V118"/>
  <c r="V114"/>
  <c r="Z114" s="1"/>
  <c r="Y114"/>
  <c r="X110"/>
  <c r="V110"/>
  <c r="V106"/>
  <c r="Z106" s="1"/>
  <c r="X106"/>
  <c r="X102"/>
  <c r="V102"/>
  <c r="Y102"/>
  <c r="V98"/>
  <c r="X98"/>
  <c r="Y98"/>
  <c r="X94"/>
  <c r="Y94"/>
  <c r="Y90"/>
  <c r="X90"/>
  <c r="V86"/>
  <c r="X86"/>
  <c r="Y86"/>
  <c r="V82"/>
  <c r="X82"/>
  <c r="Y82"/>
  <c r="X78"/>
  <c r="V78"/>
  <c r="Y78"/>
  <c r="X74"/>
  <c r="Y74"/>
  <c r="V74"/>
  <c r="Y70"/>
  <c r="X70"/>
  <c r="X66"/>
  <c r="V66"/>
  <c r="Y66"/>
  <c r="Y62"/>
  <c r="V62"/>
  <c r="Z62" s="1"/>
  <c r="V58"/>
  <c r="X58"/>
  <c r="Y58"/>
  <c r="X54"/>
  <c r="Y54"/>
  <c r="V54"/>
  <c r="X50"/>
  <c r="Y50"/>
  <c r="V50"/>
  <c r="Y46"/>
  <c r="V46"/>
  <c r="X46"/>
  <c r="V42"/>
  <c r="X42"/>
  <c r="Y42"/>
  <c r="Y36"/>
  <c r="V36"/>
  <c r="X36"/>
  <c r="X148"/>
  <c r="V147"/>
  <c r="Y145"/>
  <c r="V144"/>
  <c r="Z144" s="1"/>
  <c r="X142"/>
  <c r="X139"/>
  <c r="X136"/>
  <c r="V129"/>
  <c r="Y120"/>
  <c r="X117"/>
  <c r="Y113"/>
  <c r="Y109"/>
  <c r="V94"/>
  <c r="V91"/>
  <c r="V87"/>
  <c r="Z87" s="1"/>
  <c r="V70"/>
  <c r="V61"/>
  <c r="X61"/>
  <c r="Y59"/>
  <c r="V59"/>
  <c r="X57"/>
  <c r="Y57"/>
  <c r="V57"/>
  <c r="V55"/>
  <c r="Z55" s="1"/>
  <c r="X55"/>
  <c r="X53"/>
  <c r="Y53"/>
  <c r="V53"/>
  <c r="X51"/>
  <c r="Y51"/>
  <c r="V51"/>
  <c r="Y49"/>
  <c r="V49"/>
  <c r="X47"/>
  <c r="Y47"/>
  <c r="V47"/>
  <c r="V45"/>
  <c r="X45"/>
  <c r="Y45"/>
  <c r="Y43"/>
  <c r="V43"/>
  <c r="X41"/>
  <c r="Y41"/>
  <c r="V39"/>
  <c r="X39"/>
  <c r="Y39"/>
  <c r="X37"/>
  <c r="Y37"/>
  <c r="V37"/>
  <c r="X35"/>
  <c r="Y35"/>
  <c r="Y33"/>
  <c r="V33"/>
  <c r="X33"/>
  <c r="X31"/>
  <c r="Y31"/>
  <c r="V31"/>
  <c r="V29"/>
  <c r="X29"/>
  <c r="Y29"/>
  <c r="Y27"/>
  <c r="V27"/>
  <c r="X27"/>
  <c r="X25"/>
  <c r="Y25"/>
  <c r="V23"/>
  <c r="X23"/>
  <c r="Y23"/>
  <c r="X21"/>
  <c r="Y21"/>
  <c r="V21"/>
  <c r="X19"/>
  <c r="Y19"/>
  <c r="V17"/>
  <c r="X17"/>
  <c r="Y17"/>
  <c r="X15"/>
  <c r="Y15"/>
  <c r="V15"/>
  <c r="V13"/>
  <c r="Z13" s="1"/>
  <c r="X13"/>
  <c r="Y11"/>
  <c r="V11"/>
  <c r="X11"/>
  <c r="X9"/>
  <c r="Y9"/>
  <c r="V9"/>
  <c r="I150" i="14"/>
  <c r="D48" i="19" s="1"/>
  <c r="H150" i="14"/>
  <c r="D47" i="19" s="1"/>
  <c r="J150" i="2"/>
  <c r="D39" i="19" s="1"/>
  <c r="I150" i="2"/>
  <c r="D38" i="19" s="1"/>
  <c r="J150" i="1"/>
  <c r="D28" i="19" s="1"/>
  <c r="I150" i="1"/>
  <c r="D27" i="19" s="1"/>
  <c r="Z9" i="17" l="1"/>
  <c r="Z11"/>
  <c r="Z15"/>
  <c r="Z21"/>
  <c r="Z51"/>
  <c r="Z57"/>
  <c r="Z36"/>
  <c r="Z42"/>
  <c r="Z50"/>
  <c r="Z58"/>
  <c r="Z66"/>
  <c r="Z74"/>
  <c r="Z78"/>
  <c r="Z82"/>
  <c r="Z102"/>
  <c r="Z110"/>
  <c r="Z118"/>
  <c r="Z122"/>
  <c r="Z125"/>
  <c r="Z75"/>
  <c r="Z91"/>
  <c r="Z147"/>
  <c r="Z22"/>
  <c r="W7" i="18"/>
  <c r="Z7" s="1"/>
  <c r="Z88"/>
  <c r="AL150"/>
  <c r="D67" i="19" s="1"/>
  <c r="Z64" i="18"/>
  <c r="Z143"/>
  <c r="Z105"/>
  <c r="Z148"/>
  <c r="Z136"/>
  <c r="Z142" i="17"/>
  <c r="Z79"/>
  <c r="Z107"/>
  <c r="Z121"/>
  <c r="Z137"/>
  <c r="Z149"/>
  <c r="Z16"/>
  <c r="Z24"/>
  <c r="Z40"/>
  <c r="Z72"/>
  <c r="Z80"/>
  <c r="Z84"/>
  <c r="Z88"/>
  <c r="Z100"/>
  <c r="Z116"/>
  <c r="Z124"/>
  <c r="Z148"/>
  <c r="Z65"/>
  <c r="Z123"/>
  <c r="Z143"/>
  <c r="Z38"/>
  <c r="Z134"/>
  <c r="Z25"/>
  <c r="Z141"/>
  <c r="Z19"/>
  <c r="Z99"/>
  <c r="Z17"/>
  <c r="Z23"/>
  <c r="Z29"/>
  <c r="Z41"/>
  <c r="Z10"/>
  <c r="Z26"/>
  <c r="Z52"/>
  <c r="Z73"/>
  <c r="Z101"/>
  <c r="Z90"/>
  <c r="Z35"/>
  <c r="Z31"/>
  <c r="Z33"/>
  <c r="Z37"/>
  <c r="Z43"/>
  <c r="Z45"/>
  <c r="Z49"/>
  <c r="Z61"/>
  <c r="Z94"/>
  <c r="Z46"/>
  <c r="Z98"/>
  <c r="Z126"/>
  <c r="Z63"/>
  <c r="Z69"/>
  <c r="Z71"/>
  <c r="Z103"/>
  <c r="Z133"/>
  <c r="Z12"/>
  <c r="Z14"/>
  <c r="Z28"/>
  <c r="Z30"/>
  <c r="Z32"/>
  <c r="Z60"/>
  <c r="Z76"/>
  <c r="Z104"/>
  <c r="Z112"/>
  <c r="Z132"/>
  <c r="Z89"/>
  <c r="Z109"/>
  <c r="Z103" i="18"/>
  <c r="Z51"/>
  <c r="Z37"/>
  <c r="Z119" i="17"/>
  <c r="Z96"/>
  <c r="Z113"/>
  <c r="Z93"/>
  <c r="Z95"/>
  <c r="Z27"/>
  <c r="Z145"/>
  <c r="Z8"/>
  <c r="Z68"/>
  <c r="Z108"/>
  <c r="Z39"/>
  <c r="Z47"/>
  <c r="Z53"/>
  <c r="Z59"/>
  <c r="Z70"/>
  <c r="Z129"/>
  <c r="Z54"/>
  <c r="Z86"/>
  <c r="Z130"/>
  <c r="Z138"/>
  <c r="Z83"/>
  <c r="Z111"/>
  <c r="Z117"/>
  <c r="Z18"/>
  <c r="Z20"/>
  <c r="Z34"/>
  <c r="Z44"/>
  <c r="Z48"/>
  <c r="Z56"/>
  <c r="Z64"/>
  <c r="Z92"/>
  <c r="Z120"/>
  <c r="Z128"/>
  <c r="Z136"/>
  <c r="Z77"/>
  <c r="Z81"/>
  <c r="Z85"/>
  <c r="Z105"/>
  <c r="Z115"/>
  <c r="Z131"/>
  <c r="Z139"/>
  <c r="Z72" i="18"/>
  <c r="Z13"/>
  <c r="Z140" i="17"/>
  <c r="Z81" i="18"/>
  <c r="Z53"/>
  <c r="Z41"/>
  <c r="Z86"/>
  <c r="Z90"/>
  <c r="Z63"/>
  <c r="AH7"/>
  <c r="AG150"/>
  <c r="Z33"/>
  <c r="Z133"/>
  <c r="Z99"/>
  <c r="Z22"/>
  <c r="Z31"/>
  <c r="Z134"/>
  <c r="Z113"/>
  <c r="Z73"/>
  <c r="Z43"/>
  <c r="Z104"/>
  <c r="Z68"/>
  <c r="Z16"/>
  <c r="Z100"/>
  <c r="Z71"/>
  <c r="Z93"/>
  <c r="Z47"/>
  <c r="Z89"/>
  <c r="Z97"/>
  <c r="Z109"/>
  <c r="Z65"/>
  <c r="Z29"/>
  <c r="Z119"/>
  <c r="Z95"/>
  <c r="Z101"/>
  <c r="Z69"/>
  <c r="Z85"/>
  <c r="Z57"/>
  <c r="Z28"/>
  <c r="Z142"/>
  <c r="Z125"/>
  <c r="Z122"/>
  <c r="Z96"/>
  <c r="Z127"/>
  <c r="Z115"/>
  <c r="Z87"/>
  <c r="Z9"/>
  <c r="Z8"/>
  <c r="Z17"/>
  <c r="Z59"/>
  <c r="Z12"/>
  <c r="Z55"/>
  <c r="Z23"/>
  <c r="Z15"/>
  <c r="Z25"/>
  <c r="Z45"/>
  <c r="Z61"/>
  <c r="Z137"/>
  <c r="Z135"/>
  <c r="Z108"/>
  <c r="Z82"/>
  <c r="Z91"/>
  <c r="Z139"/>
  <c r="Z123"/>
  <c r="Z77"/>
  <c r="Z116"/>
  <c r="Z67"/>
  <c r="Z20"/>
  <c r="Z78"/>
  <c r="Z36"/>
  <c r="Z27"/>
  <c r="Z75"/>
  <c r="Z56"/>
  <c r="Z83"/>
  <c r="Z111"/>
  <c r="Z39"/>
  <c r="Z117"/>
  <c r="Z49"/>
  <c r="Z131"/>
  <c r="Z60"/>
  <c r="Z107"/>
  <c r="Z52"/>
  <c r="Z11"/>
  <c r="Z141"/>
  <c r="Z146"/>
  <c r="Z130"/>
  <c r="Z145"/>
  <c r="Z138"/>
  <c r="Z129"/>
  <c r="Z126"/>
  <c r="Z147"/>
  <c r="Z112"/>
  <c r="Z79"/>
  <c r="Z74"/>
  <c r="Z44"/>
  <c r="Z35"/>
  <c r="Z40"/>
  <c r="Z24"/>
  <c r="Z48"/>
  <c r="Z19"/>
  <c r="Z32"/>
  <c r="AM7"/>
  <c r="AM150" s="1"/>
  <c r="D66" i="19" s="1"/>
  <c r="AD7" i="18"/>
  <c r="Q11" i="17"/>
  <c r="Q18"/>
  <c r="Q30"/>
  <c r="Q42"/>
  <c r="P50"/>
  <c r="Q58"/>
  <c r="Q59"/>
  <c r="P66"/>
  <c r="P71"/>
  <c r="Q86"/>
  <c r="Q87"/>
  <c r="Q91"/>
  <c r="Q7"/>
  <c r="P7" s="1"/>
  <c r="AA149"/>
  <c r="AB149" s="1"/>
  <c r="Q149"/>
  <c r="AA148"/>
  <c r="AB148" s="1"/>
  <c r="AA147"/>
  <c r="AB147" s="1"/>
  <c r="AA146"/>
  <c r="AB146" s="1"/>
  <c r="AA145"/>
  <c r="AB145" s="1"/>
  <c r="P145"/>
  <c r="AA144"/>
  <c r="AB144" s="1"/>
  <c r="AA143"/>
  <c r="AB143" s="1"/>
  <c r="AA142"/>
  <c r="AB142" s="1"/>
  <c r="AA141"/>
  <c r="AB141" s="1"/>
  <c r="P141"/>
  <c r="AA140"/>
  <c r="AB140" s="1"/>
  <c r="Q140"/>
  <c r="AA139"/>
  <c r="AB139" s="1"/>
  <c r="AA138"/>
  <c r="AB138" s="1"/>
  <c r="AA137"/>
  <c r="AB137" s="1"/>
  <c r="P137"/>
  <c r="AA136"/>
  <c r="AB136" s="1"/>
  <c r="AA135"/>
  <c r="AB135" s="1"/>
  <c r="AA134"/>
  <c r="AB134" s="1"/>
  <c r="AA133"/>
  <c r="AB133" s="1"/>
  <c r="P133"/>
  <c r="AA132"/>
  <c r="AB132" s="1"/>
  <c r="AA131"/>
  <c r="AB131" s="1"/>
  <c r="AA130"/>
  <c r="AB130" s="1"/>
  <c r="AA129"/>
  <c r="AB129" s="1"/>
  <c r="P129"/>
  <c r="AA128"/>
  <c r="AB128" s="1"/>
  <c r="AA127"/>
  <c r="AB127" s="1"/>
  <c r="AA126"/>
  <c r="AB126" s="1"/>
  <c r="AA125"/>
  <c r="AB125" s="1"/>
  <c r="P125"/>
  <c r="AA124"/>
  <c r="AB124" s="1"/>
  <c r="AA123"/>
  <c r="AB123" s="1"/>
  <c r="AA122"/>
  <c r="AB122" s="1"/>
  <c r="AA121"/>
  <c r="AB121" s="1"/>
  <c r="P121"/>
  <c r="AA120"/>
  <c r="AB120" s="1"/>
  <c r="P120"/>
  <c r="AA119"/>
  <c r="AB119" s="1"/>
  <c r="AA118"/>
  <c r="AB118" s="1"/>
  <c r="AA117"/>
  <c r="AB117" s="1"/>
  <c r="P117"/>
  <c r="AA116"/>
  <c r="AB116" s="1"/>
  <c r="AA115"/>
  <c r="AB115" s="1"/>
  <c r="AA114"/>
  <c r="AB114" s="1"/>
  <c r="AA113"/>
  <c r="AB113" s="1"/>
  <c r="P113"/>
  <c r="AA112"/>
  <c r="AB112" s="1"/>
  <c r="AA111"/>
  <c r="AB111" s="1"/>
  <c r="AA110"/>
  <c r="AB110" s="1"/>
  <c r="AA109"/>
  <c r="AB109" s="1"/>
  <c r="P109"/>
  <c r="AA108"/>
  <c r="AB108" s="1"/>
  <c r="Q108"/>
  <c r="AA107"/>
  <c r="AB107" s="1"/>
  <c r="AA106"/>
  <c r="AB106" s="1"/>
  <c r="AA105"/>
  <c r="AB105" s="1"/>
  <c r="Q105"/>
  <c r="P105"/>
  <c r="AA104"/>
  <c r="AB104" s="1"/>
  <c r="AA103"/>
  <c r="AB103" s="1"/>
  <c r="AA102"/>
  <c r="AB102" s="1"/>
  <c r="AA101"/>
  <c r="AB101" s="1"/>
  <c r="Q101"/>
  <c r="P101"/>
  <c r="AA100"/>
  <c r="AB100" s="1"/>
  <c r="AA99"/>
  <c r="AB99" s="1"/>
  <c r="AA98"/>
  <c r="AB98" s="1"/>
  <c r="P98"/>
  <c r="AA97"/>
  <c r="AB97" s="1"/>
  <c r="Q97"/>
  <c r="AA96"/>
  <c r="AB96" s="1"/>
  <c r="AA95"/>
  <c r="AB95" s="1"/>
  <c r="AA94"/>
  <c r="AB94" s="1"/>
  <c r="AA93"/>
  <c r="AB93" s="1"/>
  <c r="P93"/>
  <c r="AA92"/>
  <c r="AB92" s="1"/>
  <c r="AA91"/>
  <c r="AB91" s="1"/>
  <c r="AA90"/>
  <c r="AB90" s="1"/>
  <c r="P90"/>
  <c r="AA89"/>
  <c r="AB89" s="1"/>
  <c r="Q89"/>
  <c r="AA88"/>
  <c r="AB88" s="1"/>
  <c r="AA87"/>
  <c r="AB87" s="1"/>
  <c r="AA86"/>
  <c r="AB86" s="1"/>
  <c r="AA85"/>
  <c r="AB85" s="1"/>
  <c r="AA84"/>
  <c r="AB84" s="1"/>
  <c r="AA83"/>
  <c r="AB83" s="1"/>
  <c r="AA82"/>
  <c r="AB82" s="1"/>
  <c r="AA81"/>
  <c r="AB81" s="1"/>
  <c r="AA80"/>
  <c r="AB80" s="1"/>
  <c r="AA79"/>
  <c r="AB79" s="1"/>
  <c r="AA78"/>
  <c r="AB78" s="1"/>
  <c r="AA77"/>
  <c r="AB77" s="1"/>
  <c r="Q77"/>
  <c r="P77"/>
  <c r="AA76"/>
  <c r="AB76" s="1"/>
  <c r="AA75"/>
  <c r="AB75" s="1"/>
  <c r="AA74"/>
  <c r="AB74" s="1"/>
  <c r="AA73"/>
  <c r="AB73" s="1"/>
  <c r="Q73"/>
  <c r="AA72"/>
  <c r="AB72" s="1"/>
  <c r="AA71"/>
  <c r="AB71" s="1"/>
  <c r="AA70"/>
  <c r="AB70" s="1"/>
  <c r="AA69"/>
  <c r="AB69" s="1"/>
  <c r="AA68"/>
  <c r="AB68" s="1"/>
  <c r="AA67"/>
  <c r="AB67" s="1"/>
  <c r="AA66"/>
  <c r="AB66" s="1"/>
  <c r="AA65"/>
  <c r="AB65" s="1"/>
  <c r="P65"/>
  <c r="AA64"/>
  <c r="AB64" s="1"/>
  <c r="AA63"/>
  <c r="AB63" s="1"/>
  <c r="AA62"/>
  <c r="AB62" s="1"/>
  <c r="AA61"/>
  <c r="AB61" s="1"/>
  <c r="Q61"/>
  <c r="P61"/>
  <c r="AA60"/>
  <c r="AB60" s="1"/>
  <c r="AA59"/>
  <c r="AB59" s="1"/>
  <c r="AA58"/>
  <c r="AB58" s="1"/>
  <c r="AA57"/>
  <c r="AB57" s="1"/>
  <c r="AA56"/>
  <c r="AB56" s="1"/>
  <c r="AA55"/>
  <c r="AB55" s="1"/>
  <c r="AA54"/>
  <c r="AB54" s="1"/>
  <c r="AA53"/>
  <c r="AB53" s="1"/>
  <c r="AA52"/>
  <c r="AB52" s="1"/>
  <c r="AA51"/>
  <c r="AB51" s="1"/>
  <c r="AA50"/>
  <c r="AB50" s="1"/>
  <c r="AA49"/>
  <c r="AB49" s="1"/>
  <c r="P49"/>
  <c r="AA48"/>
  <c r="AB48" s="1"/>
  <c r="AA47"/>
  <c r="AB47" s="1"/>
  <c r="AA46"/>
  <c r="AB46" s="1"/>
  <c r="AA45"/>
  <c r="AB45" s="1"/>
  <c r="Q45"/>
  <c r="AA44"/>
  <c r="AB44" s="1"/>
  <c r="AA43"/>
  <c r="AB43" s="1"/>
  <c r="AA42"/>
  <c r="AB42" s="1"/>
  <c r="AA41"/>
  <c r="AB41" s="1"/>
  <c r="AA40"/>
  <c r="AB40" s="1"/>
  <c r="AA39"/>
  <c r="AB39" s="1"/>
  <c r="AA38"/>
  <c r="AB38" s="1"/>
  <c r="AA37"/>
  <c r="AB37" s="1"/>
  <c r="AA36"/>
  <c r="AB36" s="1"/>
  <c r="AA35"/>
  <c r="AB35" s="1"/>
  <c r="AA34"/>
  <c r="AB34" s="1"/>
  <c r="AA33"/>
  <c r="AB33" s="1"/>
  <c r="AA32"/>
  <c r="AB32" s="1"/>
  <c r="AA31"/>
  <c r="AB31" s="1"/>
  <c r="Q31"/>
  <c r="AA30"/>
  <c r="AB30" s="1"/>
  <c r="AA29"/>
  <c r="AB29" s="1"/>
  <c r="Q29"/>
  <c r="P29"/>
  <c r="AA28"/>
  <c r="AB28" s="1"/>
  <c r="AA27"/>
  <c r="AB27" s="1"/>
  <c r="AA26"/>
  <c r="AB26" s="1"/>
  <c r="AA25"/>
  <c r="AB25" s="1"/>
  <c r="Q25"/>
  <c r="AA24"/>
  <c r="AB24" s="1"/>
  <c r="AA23"/>
  <c r="AB23" s="1"/>
  <c r="AA22"/>
  <c r="AB22" s="1"/>
  <c r="AA21"/>
  <c r="AB21" s="1"/>
  <c r="P21"/>
  <c r="AA20"/>
  <c r="AB20" s="1"/>
  <c r="AA19"/>
  <c r="AB19" s="1"/>
  <c r="AA18"/>
  <c r="AB18" s="1"/>
  <c r="AA17"/>
  <c r="AB17" s="1"/>
  <c r="Q17"/>
  <c r="P17"/>
  <c r="AA16"/>
  <c r="AB16" s="1"/>
  <c r="AA15"/>
  <c r="AB15" s="1"/>
  <c r="AA14"/>
  <c r="AB14" s="1"/>
  <c r="P14"/>
  <c r="AA13"/>
  <c r="AB13" s="1"/>
  <c r="Q13"/>
  <c r="AA12"/>
  <c r="AB12" s="1"/>
  <c r="AA11"/>
  <c r="AB11" s="1"/>
  <c r="AA10"/>
  <c r="AB10" s="1"/>
  <c r="AA9"/>
  <c r="AB9" s="1"/>
  <c r="AA8"/>
  <c r="AB8" s="1"/>
  <c r="AA7"/>
  <c r="AB7" s="1"/>
  <c r="S7"/>
  <c r="AN7" i="18" l="1"/>
  <c r="AN150" s="1"/>
  <c r="D65" i="19" s="1"/>
  <c r="Z150" i="18"/>
  <c r="D64" i="19" s="1"/>
  <c r="AI7" i="17"/>
  <c r="AJ7" s="1"/>
  <c r="AG7"/>
  <c r="AE7"/>
  <c r="AF7" s="1"/>
  <c r="AC7"/>
  <c r="U7"/>
  <c r="P28"/>
  <c r="Q36"/>
  <c r="Q56"/>
  <c r="Q72"/>
  <c r="P80"/>
  <c r="P92"/>
  <c r="Q104"/>
  <c r="Q44"/>
  <c r="P88"/>
  <c r="Q100"/>
  <c r="Q124"/>
  <c r="P136"/>
  <c r="Q96"/>
  <c r="P32"/>
  <c r="P52"/>
  <c r="P60"/>
  <c r="P68"/>
  <c r="P132"/>
  <c r="Q136"/>
  <c r="Q24"/>
  <c r="Q32"/>
  <c r="Q40"/>
  <c r="P48"/>
  <c r="Q52"/>
  <c r="Q60"/>
  <c r="P64"/>
  <c r="Q68"/>
  <c r="P76"/>
  <c r="P84"/>
  <c r="P112"/>
  <c r="Q116"/>
  <c r="P128"/>
  <c r="Q132"/>
  <c r="P144"/>
  <c r="Q148"/>
  <c r="P24"/>
  <c r="Q28"/>
  <c r="P40"/>
  <c r="Q80"/>
  <c r="Q88"/>
  <c r="Q92"/>
  <c r="P116"/>
  <c r="Q120"/>
  <c r="P148"/>
  <c r="Q8"/>
  <c r="P8" s="1"/>
  <c r="P12"/>
  <c r="P16"/>
  <c r="P20"/>
  <c r="Q12"/>
  <c r="Q16"/>
  <c r="Q20"/>
  <c r="P36"/>
  <c r="P44"/>
  <c r="Q48"/>
  <c r="P56"/>
  <c r="Q64"/>
  <c r="P72"/>
  <c r="Q76"/>
  <c r="Q84"/>
  <c r="P96"/>
  <c r="P100"/>
  <c r="P104"/>
  <c r="P108"/>
  <c r="Q112"/>
  <c r="P124"/>
  <c r="Q128"/>
  <c r="P140"/>
  <c r="Q144"/>
  <c r="P46"/>
  <c r="P22"/>
  <c r="P33"/>
  <c r="Q49"/>
  <c r="P53"/>
  <c r="P57"/>
  <c r="Q65"/>
  <c r="P81"/>
  <c r="P85"/>
  <c r="Q93"/>
  <c r="P94"/>
  <c r="Q109"/>
  <c r="Q113"/>
  <c r="Q117"/>
  <c r="Q121"/>
  <c r="Q125"/>
  <c r="Q129"/>
  <c r="Q133"/>
  <c r="Q137"/>
  <c r="Q141"/>
  <c r="Q145"/>
  <c r="P146"/>
  <c r="P10"/>
  <c r="Q90"/>
  <c r="Q10"/>
  <c r="Q21"/>
  <c r="P37"/>
  <c r="P41"/>
  <c r="P69"/>
  <c r="P13"/>
  <c r="Q22"/>
  <c r="P25"/>
  <c r="Q33"/>
  <c r="Q37"/>
  <c r="Q41"/>
  <c r="P45"/>
  <c r="Q53"/>
  <c r="Q57"/>
  <c r="Q69"/>
  <c r="P73"/>
  <c r="Q81"/>
  <c r="Q85"/>
  <c r="P89"/>
  <c r="Q94"/>
  <c r="P97"/>
  <c r="P149"/>
  <c r="Q9"/>
  <c r="P9" s="1"/>
  <c r="P34"/>
  <c r="Q46"/>
  <c r="P47"/>
  <c r="P62"/>
  <c r="P134"/>
  <c r="P23"/>
  <c r="P95"/>
  <c r="P35"/>
  <c r="Q62"/>
  <c r="P63"/>
  <c r="P138"/>
  <c r="P135"/>
  <c r="Q135"/>
  <c r="Q143"/>
  <c r="P139"/>
  <c r="P131"/>
  <c r="P123"/>
  <c r="P103"/>
  <c r="Q99"/>
  <c r="P91"/>
  <c r="P87"/>
  <c r="Q83"/>
  <c r="P59"/>
  <c r="Q55"/>
  <c r="Q43"/>
  <c r="Q39"/>
  <c r="P31"/>
  <c r="P27"/>
  <c r="Q19"/>
  <c r="P15"/>
  <c r="P11"/>
  <c r="P142"/>
  <c r="P110"/>
  <c r="P102"/>
  <c r="Q98"/>
  <c r="P86"/>
  <c r="Q82"/>
  <c r="Q78"/>
  <c r="Q70"/>
  <c r="Q66"/>
  <c r="P58"/>
  <c r="Q54"/>
  <c r="Q50"/>
  <c r="P42"/>
  <c r="Q38"/>
  <c r="P30"/>
  <c r="Q26"/>
  <c r="P18"/>
  <c r="Q14"/>
  <c r="Q147"/>
  <c r="P147"/>
  <c r="P127"/>
  <c r="P111"/>
  <c r="Q23"/>
  <c r="P39"/>
  <c r="Q47"/>
  <c r="P51"/>
  <c r="Q63"/>
  <c r="Q95"/>
  <c r="Q139"/>
  <c r="Q130"/>
  <c r="Q15"/>
  <c r="Q27"/>
  <c r="Q34"/>
  <c r="P43"/>
  <c r="Q75"/>
  <c r="P78"/>
  <c r="Q103"/>
  <c r="Q107"/>
  <c r="P115"/>
  <c r="Q123"/>
  <c r="Q146"/>
  <c r="P143"/>
  <c r="Q35"/>
  <c r="P67"/>
  <c r="P75"/>
  <c r="P83"/>
  <c r="P107"/>
  <c r="Q142"/>
  <c r="Q138"/>
  <c r="Q134"/>
  <c r="Q126"/>
  <c r="Q122"/>
  <c r="Q118"/>
  <c r="P118"/>
  <c r="Q114"/>
  <c r="P114"/>
  <c r="Q110"/>
  <c r="P19"/>
  <c r="P26"/>
  <c r="P38"/>
  <c r="Q51"/>
  <c r="P54"/>
  <c r="P55"/>
  <c r="Q67"/>
  <c r="P70"/>
  <c r="Q71"/>
  <c r="P74"/>
  <c r="P79"/>
  <c r="P82"/>
  <c r="P106"/>
  <c r="Q111"/>
  <c r="P119"/>
  <c r="P122"/>
  <c r="Q74"/>
  <c r="Q79"/>
  <c r="P99"/>
  <c r="Q102"/>
  <c r="Q106"/>
  <c r="Q115"/>
  <c r="Q119"/>
  <c r="P126"/>
  <c r="Q127"/>
  <c r="P130"/>
  <c r="Q131"/>
  <c r="AL7" l="1"/>
  <c r="AL150" s="1"/>
  <c r="D56" i="19" s="1"/>
  <c r="AM7" i="17"/>
  <c r="AM150" s="1"/>
  <c r="D55" i="19" s="1"/>
  <c r="AH7" i="17"/>
  <c r="AG150"/>
  <c r="W7"/>
  <c r="AD7"/>
  <c r="AN7" s="1"/>
  <c r="AN150" s="1"/>
  <c r="D54" i="19" s="1"/>
  <c r="Z7" i="17" l="1"/>
  <c r="Z150" s="1"/>
  <c r="D53" i="19" s="1"/>
  <c r="W8" i="1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7"/>
  <c r="W8" i="2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7"/>
  <c r="W8" i="14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7"/>
  <c r="K8" i="1" l="1"/>
  <c r="K9"/>
  <c r="K10"/>
  <c r="K7"/>
  <c r="M7" s="1"/>
  <c r="AC10" l="1"/>
  <c r="L10"/>
  <c r="L7"/>
  <c r="L9"/>
  <c r="AC9"/>
  <c r="L8"/>
  <c r="AC8"/>
  <c r="P8" i="14"/>
  <c r="P9"/>
  <c r="R9" s="1"/>
  <c r="P10"/>
  <c r="R10" s="1"/>
  <c r="P11"/>
  <c r="R11" s="1"/>
  <c r="P12"/>
  <c r="P13"/>
  <c r="R13" s="1"/>
  <c r="P14"/>
  <c r="P15"/>
  <c r="R15" s="1"/>
  <c r="P16"/>
  <c r="P17"/>
  <c r="R17" s="1"/>
  <c r="P18"/>
  <c r="R18" s="1"/>
  <c r="P19"/>
  <c r="R19" s="1"/>
  <c r="P20"/>
  <c r="P21"/>
  <c r="R21" s="1"/>
  <c r="P22"/>
  <c r="P23"/>
  <c r="R23" s="1"/>
  <c r="P24"/>
  <c r="P25"/>
  <c r="R25" s="1"/>
  <c r="P26"/>
  <c r="R26" s="1"/>
  <c r="P27"/>
  <c r="R27" s="1"/>
  <c r="P28"/>
  <c r="P29"/>
  <c r="R29" s="1"/>
  <c r="P30"/>
  <c r="P31"/>
  <c r="R31" s="1"/>
  <c r="P32"/>
  <c r="P33"/>
  <c r="R33" s="1"/>
  <c r="P34"/>
  <c r="P35"/>
  <c r="R35" s="1"/>
  <c r="P36"/>
  <c r="P37"/>
  <c r="R37" s="1"/>
  <c r="P38"/>
  <c r="R38" s="1"/>
  <c r="P39"/>
  <c r="R39" s="1"/>
  <c r="P40"/>
  <c r="P41"/>
  <c r="R41" s="1"/>
  <c r="P42"/>
  <c r="R42" s="1"/>
  <c r="P43"/>
  <c r="R43" s="1"/>
  <c r="P44"/>
  <c r="P45"/>
  <c r="R45" s="1"/>
  <c r="P46"/>
  <c r="P47"/>
  <c r="R47" s="1"/>
  <c r="P48"/>
  <c r="P49"/>
  <c r="R49" s="1"/>
  <c r="P50"/>
  <c r="R50" s="1"/>
  <c r="P51"/>
  <c r="R51" s="1"/>
  <c r="P52"/>
  <c r="P53"/>
  <c r="R53" s="1"/>
  <c r="P54"/>
  <c r="P55"/>
  <c r="R55" s="1"/>
  <c r="P56"/>
  <c r="P57"/>
  <c r="R57" s="1"/>
  <c r="P58"/>
  <c r="R58" s="1"/>
  <c r="P59"/>
  <c r="R59" s="1"/>
  <c r="P60"/>
  <c r="P61"/>
  <c r="R61" s="1"/>
  <c r="P62"/>
  <c r="P63"/>
  <c r="R63" s="1"/>
  <c r="P64"/>
  <c r="P65"/>
  <c r="R65" s="1"/>
  <c r="P66"/>
  <c r="R66" s="1"/>
  <c r="P67"/>
  <c r="R67" s="1"/>
  <c r="P68"/>
  <c r="P69"/>
  <c r="R69" s="1"/>
  <c r="P70"/>
  <c r="P71"/>
  <c r="R71" s="1"/>
  <c r="P72"/>
  <c r="P73"/>
  <c r="R73" s="1"/>
  <c r="P74"/>
  <c r="R74" s="1"/>
  <c r="P75"/>
  <c r="R75" s="1"/>
  <c r="P76"/>
  <c r="P77"/>
  <c r="R77" s="1"/>
  <c r="P78"/>
  <c r="P79"/>
  <c r="R79" s="1"/>
  <c r="P80"/>
  <c r="P81"/>
  <c r="R81" s="1"/>
  <c r="P82"/>
  <c r="R82" s="1"/>
  <c r="P83"/>
  <c r="R83" s="1"/>
  <c r="P84"/>
  <c r="P85"/>
  <c r="R85" s="1"/>
  <c r="P86"/>
  <c r="P87"/>
  <c r="R87" s="1"/>
  <c r="P88"/>
  <c r="P89"/>
  <c r="R89" s="1"/>
  <c r="P90"/>
  <c r="R90" s="1"/>
  <c r="P91"/>
  <c r="R91" s="1"/>
  <c r="P92"/>
  <c r="P93"/>
  <c r="R93" s="1"/>
  <c r="P94"/>
  <c r="P95"/>
  <c r="R95" s="1"/>
  <c r="P96"/>
  <c r="P97"/>
  <c r="R97" s="1"/>
  <c r="P98"/>
  <c r="R98" s="1"/>
  <c r="P99"/>
  <c r="R99" s="1"/>
  <c r="P100"/>
  <c r="P101"/>
  <c r="R101" s="1"/>
  <c r="P102"/>
  <c r="P103"/>
  <c r="R103" s="1"/>
  <c r="P104"/>
  <c r="P105"/>
  <c r="R105" s="1"/>
  <c r="P106"/>
  <c r="R106" s="1"/>
  <c r="P107"/>
  <c r="R107" s="1"/>
  <c r="P108"/>
  <c r="P109"/>
  <c r="R109" s="1"/>
  <c r="P110"/>
  <c r="P111"/>
  <c r="R111" s="1"/>
  <c r="P112"/>
  <c r="P113"/>
  <c r="R113" s="1"/>
  <c r="P114"/>
  <c r="R114" s="1"/>
  <c r="P115"/>
  <c r="R115" s="1"/>
  <c r="P116"/>
  <c r="P117"/>
  <c r="R117" s="1"/>
  <c r="P118"/>
  <c r="P119"/>
  <c r="R119" s="1"/>
  <c r="P120"/>
  <c r="P121"/>
  <c r="R121" s="1"/>
  <c r="P122"/>
  <c r="R122" s="1"/>
  <c r="P123"/>
  <c r="R123" s="1"/>
  <c r="P124"/>
  <c r="P125"/>
  <c r="R125" s="1"/>
  <c r="P126"/>
  <c r="P127"/>
  <c r="R127" s="1"/>
  <c r="P128"/>
  <c r="P129"/>
  <c r="R129" s="1"/>
  <c r="P130"/>
  <c r="R130" s="1"/>
  <c r="P131"/>
  <c r="R131" s="1"/>
  <c r="P132"/>
  <c r="P133"/>
  <c r="R133" s="1"/>
  <c r="P134"/>
  <c r="P135"/>
  <c r="R135" s="1"/>
  <c r="P136"/>
  <c r="P137"/>
  <c r="R137" s="1"/>
  <c r="P138"/>
  <c r="R138" s="1"/>
  <c r="P139"/>
  <c r="R139" s="1"/>
  <c r="P140"/>
  <c r="P141"/>
  <c r="R141" s="1"/>
  <c r="P142"/>
  <c r="P143"/>
  <c r="R143" s="1"/>
  <c r="P144"/>
  <c r="P145"/>
  <c r="R145" s="1"/>
  <c r="P146"/>
  <c r="R146" s="1"/>
  <c r="P147"/>
  <c r="R147" s="1"/>
  <c r="P148"/>
  <c r="P149"/>
  <c r="R149" s="1"/>
  <c r="P7"/>
  <c r="Q7" s="1"/>
  <c r="Z149"/>
  <c r="Y149"/>
  <c r="X149"/>
  <c r="U149"/>
  <c r="V149" s="1"/>
  <c r="Q149"/>
  <c r="S149" s="1"/>
  <c r="J149"/>
  <c r="Z148"/>
  <c r="Y148"/>
  <c r="X148"/>
  <c r="U148"/>
  <c r="V148" s="1"/>
  <c r="Q148"/>
  <c r="R148"/>
  <c r="J148"/>
  <c r="Z147"/>
  <c r="Y147"/>
  <c r="X147"/>
  <c r="U147"/>
  <c r="V147" s="1"/>
  <c r="Q147"/>
  <c r="J147"/>
  <c r="L147" s="1"/>
  <c r="Z146"/>
  <c r="Y146"/>
  <c r="X146"/>
  <c r="U146"/>
  <c r="V146" s="1"/>
  <c r="Q146"/>
  <c r="J146"/>
  <c r="Z145"/>
  <c r="Y145"/>
  <c r="X145"/>
  <c r="U145"/>
  <c r="V145" s="1"/>
  <c r="Q145"/>
  <c r="S145" s="1"/>
  <c r="J145"/>
  <c r="Z144"/>
  <c r="Y144"/>
  <c r="X144"/>
  <c r="U144"/>
  <c r="V144" s="1"/>
  <c r="Q144"/>
  <c r="R144"/>
  <c r="J144"/>
  <c r="Z143"/>
  <c r="Y143"/>
  <c r="X143"/>
  <c r="U143"/>
  <c r="V143" s="1"/>
  <c r="Q143"/>
  <c r="J143"/>
  <c r="Z142"/>
  <c r="Y142"/>
  <c r="X142"/>
  <c r="U142"/>
  <c r="V142" s="1"/>
  <c r="Q142"/>
  <c r="R142"/>
  <c r="J142"/>
  <c r="Z141"/>
  <c r="Y141"/>
  <c r="X141"/>
  <c r="U141"/>
  <c r="V141" s="1"/>
  <c r="Q141"/>
  <c r="S141" s="1"/>
  <c r="J141"/>
  <c r="Z140"/>
  <c r="Y140"/>
  <c r="X140"/>
  <c r="U140"/>
  <c r="V140" s="1"/>
  <c r="Q140"/>
  <c r="AA140" s="1"/>
  <c r="R140"/>
  <c r="J140"/>
  <c r="Z139"/>
  <c r="Y139"/>
  <c r="X139"/>
  <c r="U139"/>
  <c r="V139" s="1"/>
  <c r="Q139"/>
  <c r="J139"/>
  <c r="Z138"/>
  <c r="Y138"/>
  <c r="X138"/>
  <c r="U138"/>
  <c r="V138" s="1"/>
  <c r="Q138"/>
  <c r="J138"/>
  <c r="Z137"/>
  <c r="Y137"/>
  <c r="X137"/>
  <c r="U137"/>
  <c r="V137" s="1"/>
  <c r="Q137"/>
  <c r="S137" s="1"/>
  <c r="J137"/>
  <c r="Z136"/>
  <c r="Y136"/>
  <c r="X136"/>
  <c r="U136"/>
  <c r="V136" s="1"/>
  <c r="Q136"/>
  <c r="R136"/>
  <c r="J136"/>
  <c r="Z135"/>
  <c r="Y135"/>
  <c r="X135"/>
  <c r="U135"/>
  <c r="V135" s="1"/>
  <c r="Q135"/>
  <c r="J135"/>
  <c r="Z134"/>
  <c r="Y134"/>
  <c r="X134"/>
  <c r="U134"/>
  <c r="V134" s="1"/>
  <c r="Q134"/>
  <c r="R134"/>
  <c r="J134"/>
  <c r="Z133"/>
  <c r="Y133"/>
  <c r="X133"/>
  <c r="U133"/>
  <c r="V133" s="1"/>
  <c r="Q133"/>
  <c r="S133" s="1"/>
  <c r="J133"/>
  <c r="Z132"/>
  <c r="Y132"/>
  <c r="X132"/>
  <c r="U132"/>
  <c r="V132" s="1"/>
  <c r="Q132"/>
  <c r="R132"/>
  <c r="J132"/>
  <c r="Z131"/>
  <c r="Y131"/>
  <c r="X131"/>
  <c r="U131"/>
  <c r="V131" s="1"/>
  <c r="Q131"/>
  <c r="J131"/>
  <c r="Z130"/>
  <c r="Y130"/>
  <c r="X130"/>
  <c r="U130"/>
  <c r="V130" s="1"/>
  <c r="Q130"/>
  <c r="J130"/>
  <c r="Z129"/>
  <c r="Y129"/>
  <c r="X129"/>
  <c r="U129"/>
  <c r="V129" s="1"/>
  <c r="Q129"/>
  <c r="S129" s="1"/>
  <c r="J129"/>
  <c r="Z128"/>
  <c r="Y128"/>
  <c r="X128"/>
  <c r="U128"/>
  <c r="V128" s="1"/>
  <c r="Q128"/>
  <c r="R128"/>
  <c r="J128"/>
  <c r="Z127"/>
  <c r="Y127"/>
  <c r="X127"/>
  <c r="U127"/>
  <c r="V127" s="1"/>
  <c r="Q127"/>
  <c r="J127"/>
  <c r="Z126"/>
  <c r="Y126"/>
  <c r="X126"/>
  <c r="U126"/>
  <c r="V126" s="1"/>
  <c r="Q126"/>
  <c r="R126"/>
  <c r="J126"/>
  <c r="Z125"/>
  <c r="Y125"/>
  <c r="X125"/>
  <c r="U125"/>
  <c r="V125" s="1"/>
  <c r="Q125"/>
  <c r="S125" s="1"/>
  <c r="J125"/>
  <c r="Z124"/>
  <c r="Y124"/>
  <c r="X124"/>
  <c r="U124"/>
  <c r="V124" s="1"/>
  <c r="Q124"/>
  <c r="R124"/>
  <c r="J124"/>
  <c r="Z123"/>
  <c r="Y123"/>
  <c r="X123"/>
  <c r="U123"/>
  <c r="V123" s="1"/>
  <c r="Q123"/>
  <c r="J123"/>
  <c r="Z122"/>
  <c r="Y122"/>
  <c r="X122"/>
  <c r="U122"/>
  <c r="V122" s="1"/>
  <c r="Q122"/>
  <c r="AA122" s="1"/>
  <c r="J122"/>
  <c r="Z121"/>
  <c r="Y121"/>
  <c r="X121"/>
  <c r="U121"/>
  <c r="V121" s="1"/>
  <c r="Q121"/>
  <c r="S121" s="1"/>
  <c r="J121"/>
  <c r="Z120"/>
  <c r="Y120"/>
  <c r="X120"/>
  <c r="U120"/>
  <c r="V120" s="1"/>
  <c r="Q120"/>
  <c r="R120"/>
  <c r="J120"/>
  <c r="Z119"/>
  <c r="Y119"/>
  <c r="X119"/>
  <c r="U119"/>
  <c r="V119" s="1"/>
  <c r="Q119"/>
  <c r="J119"/>
  <c r="Z118"/>
  <c r="Y118"/>
  <c r="X118"/>
  <c r="U118"/>
  <c r="V118" s="1"/>
  <c r="Q118"/>
  <c r="R118"/>
  <c r="J118"/>
  <c r="Z117"/>
  <c r="Y117"/>
  <c r="X117"/>
  <c r="U117"/>
  <c r="V117" s="1"/>
  <c r="Q117"/>
  <c r="S117" s="1"/>
  <c r="J117"/>
  <c r="Z116"/>
  <c r="Y116"/>
  <c r="X116"/>
  <c r="U116"/>
  <c r="V116" s="1"/>
  <c r="Q116"/>
  <c r="AA116" s="1"/>
  <c r="R116"/>
  <c r="J116"/>
  <c r="Z115"/>
  <c r="Y115"/>
  <c r="X115"/>
  <c r="U115"/>
  <c r="V115" s="1"/>
  <c r="Q115"/>
  <c r="J115"/>
  <c r="Z114"/>
  <c r="Y114"/>
  <c r="X114"/>
  <c r="U114"/>
  <c r="V114" s="1"/>
  <c r="Q114"/>
  <c r="AA114" s="1"/>
  <c r="J114"/>
  <c r="Z113"/>
  <c r="Y113"/>
  <c r="X113"/>
  <c r="U113"/>
  <c r="V113" s="1"/>
  <c r="Q113"/>
  <c r="S113" s="1"/>
  <c r="J113"/>
  <c r="Z112"/>
  <c r="Y112"/>
  <c r="X112"/>
  <c r="U112"/>
  <c r="V112" s="1"/>
  <c r="Q112"/>
  <c r="R112"/>
  <c r="J112"/>
  <c r="Z111"/>
  <c r="Y111"/>
  <c r="X111"/>
  <c r="U111"/>
  <c r="V111" s="1"/>
  <c r="Q111"/>
  <c r="J111"/>
  <c r="Z110"/>
  <c r="Y110"/>
  <c r="X110"/>
  <c r="U110"/>
  <c r="V110" s="1"/>
  <c r="Q110"/>
  <c r="R110"/>
  <c r="J110"/>
  <c r="Z109"/>
  <c r="Y109"/>
  <c r="X109"/>
  <c r="U109"/>
  <c r="V109" s="1"/>
  <c r="Q109"/>
  <c r="S109" s="1"/>
  <c r="J109"/>
  <c r="Z108"/>
  <c r="Y108"/>
  <c r="X108"/>
  <c r="U108"/>
  <c r="V108" s="1"/>
  <c r="Q108"/>
  <c r="AA108" s="1"/>
  <c r="R108"/>
  <c r="J108"/>
  <c r="Z107"/>
  <c r="Y107"/>
  <c r="X107"/>
  <c r="U107"/>
  <c r="V107" s="1"/>
  <c r="Q107"/>
  <c r="J107"/>
  <c r="Z106"/>
  <c r="Y106"/>
  <c r="X106"/>
  <c r="U106"/>
  <c r="V106" s="1"/>
  <c r="Q106"/>
  <c r="AA106" s="1"/>
  <c r="J106"/>
  <c r="Z105"/>
  <c r="Y105"/>
  <c r="X105"/>
  <c r="U105"/>
  <c r="V105" s="1"/>
  <c r="Q105"/>
  <c r="S105" s="1"/>
  <c r="J105"/>
  <c r="Z104"/>
  <c r="Y104"/>
  <c r="X104"/>
  <c r="U104"/>
  <c r="V104" s="1"/>
  <c r="Q104"/>
  <c r="R104"/>
  <c r="J104"/>
  <c r="Z103"/>
  <c r="Y103"/>
  <c r="X103"/>
  <c r="U103"/>
  <c r="V103" s="1"/>
  <c r="Q103"/>
  <c r="J103"/>
  <c r="L103" s="1"/>
  <c r="Z102"/>
  <c r="Y102"/>
  <c r="X102"/>
  <c r="U102"/>
  <c r="V102" s="1"/>
  <c r="Q102"/>
  <c r="R102"/>
  <c r="J102"/>
  <c r="Z101"/>
  <c r="Y101"/>
  <c r="X101"/>
  <c r="U101"/>
  <c r="V101" s="1"/>
  <c r="Q101"/>
  <c r="S101" s="1"/>
  <c r="J101"/>
  <c r="Z100"/>
  <c r="Y100"/>
  <c r="X100"/>
  <c r="U100"/>
  <c r="V100" s="1"/>
  <c r="Q100"/>
  <c r="AA100" s="1"/>
  <c r="R100"/>
  <c r="J100"/>
  <c r="Z99"/>
  <c r="Y99"/>
  <c r="X99"/>
  <c r="U99"/>
  <c r="V99" s="1"/>
  <c r="Q99"/>
  <c r="J99"/>
  <c r="Z98"/>
  <c r="Y98"/>
  <c r="X98"/>
  <c r="U98"/>
  <c r="V98" s="1"/>
  <c r="Q98"/>
  <c r="J98"/>
  <c r="Z97"/>
  <c r="Y97"/>
  <c r="X97"/>
  <c r="U97"/>
  <c r="V97" s="1"/>
  <c r="Q97"/>
  <c r="S97" s="1"/>
  <c r="J97"/>
  <c r="Z96"/>
  <c r="Y96"/>
  <c r="X96"/>
  <c r="U96"/>
  <c r="V96" s="1"/>
  <c r="Q96"/>
  <c r="R96"/>
  <c r="J96"/>
  <c r="Z95"/>
  <c r="Y95"/>
  <c r="X95"/>
  <c r="U95"/>
  <c r="V95" s="1"/>
  <c r="Q95"/>
  <c r="J95"/>
  <c r="Z94"/>
  <c r="Y94"/>
  <c r="X94"/>
  <c r="U94"/>
  <c r="V94" s="1"/>
  <c r="Q94"/>
  <c r="R94"/>
  <c r="J94"/>
  <c r="Z93"/>
  <c r="Y93"/>
  <c r="X93"/>
  <c r="U93"/>
  <c r="V93" s="1"/>
  <c r="Q93"/>
  <c r="S93" s="1"/>
  <c r="J93"/>
  <c r="Z92"/>
  <c r="Y92"/>
  <c r="X92"/>
  <c r="U92"/>
  <c r="V92" s="1"/>
  <c r="Q92"/>
  <c r="AA92" s="1"/>
  <c r="R92"/>
  <c r="J92"/>
  <c r="Z91"/>
  <c r="Y91"/>
  <c r="X91"/>
  <c r="U91"/>
  <c r="V91" s="1"/>
  <c r="Q91"/>
  <c r="J91"/>
  <c r="Z90"/>
  <c r="Y90"/>
  <c r="X90"/>
  <c r="U90"/>
  <c r="V90" s="1"/>
  <c r="Q90"/>
  <c r="J90"/>
  <c r="Z89"/>
  <c r="Y89"/>
  <c r="X89"/>
  <c r="U89"/>
  <c r="V89" s="1"/>
  <c r="Q89"/>
  <c r="S89" s="1"/>
  <c r="J89"/>
  <c r="Z88"/>
  <c r="Y88"/>
  <c r="X88"/>
  <c r="U88"/>
  <c r="V88" s="1"/>
  <c r="Q88"/>
  <c r="R88"/>
  <c r="J88"/>
  <c r="Z87"/>
  <c r="Y87"/>
  <c r="X87"/>
  <c r="U87"/>
  <c r="V87" s="1"/>
  <c r="Q87"/>
  <c r="J87"/>
  <c r="Z86"/>
  <c r="Y86"/>
  <c r="X86"/>
  <c r="U86"/>
  <c r="V86" s="1"/>
  <c r="Q86"/>
  <c r="R86"/>
  <c r="J86"/>
  <c r="Z85"/>
  <c r="Y85"/>
  <c r="X85"/>
  <c r="U85"/>
  <c r="V85" s="1"/>
  <c r="Q85"/>
  <c r="S85" s="1"/>
  <c r="J85"/>
  <c r="Z84"/>
  <c r="Y84"/>
  <c r="X84"/>
  <c r="U84"/>
  <c r="V84" s="1"/>
  <c r="Q84"/>
  <c r="R84"/>
  <c r="J84"/>
  <c r="Z83"/>
  <c r="Y83"/>
  <c r="X83"/>
  <c r="U83"/>
  <c r="V83" s="1"/>
  <c r="Q83"/>
  <c r="J83"/>
  <c r="L83" s="1"/>
  <c r="Z82"/>
  <c r="Y82"/>
  <c r="X82"/>
  <c r="U82"/>
  <c r="V82" s="1"/>
  <c r="Q82"/>
  <c r="J82"/>
  <c r="Z81"/>
  <c r="Y81"/>
  <c r="X81"/>
  <c r="U81"/>
  <c r="V81" s="1"/>
  <c r="Q81"/>
  <c r="S81" s="1"/>
  <c r="J81"/>
  <c r="Z80"/>
  <c r="Y80"/>
  <c r="X80"/>
  <c r="U80"/>
  <c r="V80" s="1"/>
  <c r="Q80"/>
  <c r="AA80" s="1"/>
  <c r="R80"/>
  <c r="J80"/>
  <c r="Z79"/>
  <c r="Y79"/>
  <c r="X79"/>
  <c r="U79"/>
  <c r="V79" s="1"/>
  <c r="Q79"/>
  <c r="J79"/>
  <c r="Z78"/>
  <c r="Y78"/>
  <c r="X78"/>
  <c r="U78"/>
  <c r="V78" s="1"/>
  <c r="Q78"/>
  <c r="R78"/>
  <c r="J78"/>
  <c r="Z77"/>
  <c r="Y77"/>
  <c r="X77"/>
  <c r="U77"/>
  <c r="V77" s="1"/>
  <c r="Q77"/>
  <c r="S77" s="1"/>
  <c r="J77"/>
  <c r="Z76"/>
  <c r="Y76"/>
  <c r="X76"/>
  <c r="U76"/>
  <c r="V76" s="1"/>
  <c r="Q76"/>
  <c r="R76"/>
  <c r="J76"/>
  <c r="Z75"/>
  <c r="Y75"/>
  <c r="X75"/>
  <c r="U75"/>
  <c r="V75" s="1"/>
  <c r="Q75"/>
  <c r="J75"/>
  <c r="Z74"/>
  <c r="Y74"/>
  <c r="X74"/>
  <c r="U74"/>
  <c r="V74" s="1"/>
  <c r="Q74"/>
  <c r="J74"/>
  <c r="Z73"/>
  <c r="Y73"/>
  <c r="X73"/>
  <c r="U73"/>
  <c r="V73" s="1"/>
  <c r="Q73"/>
  <c r="S73" s="1"/>
  <c r="J73"/>
  <c r="Z72"/>
  <c r="Y72"/>
  <c r="X72"/>
  <c r="U72"/>
  <c r="V72" s="1"/>
  <c r="Q72"/>
  <c r="AA72" s="1"/>
  <c r="R72"/>
  <c r="J72"/>
  <c r="Z71"/>
  <c r="Y71"/>
  <c r="X71"/>
  <c r="U71"/>
  <c r="V71" s="1"/>
  <c r="Q71"/>
  <c r="J71"/>
  <c r="Z70"/>
  <c r="Y70"/>
  <c r="X70"/>
  <c r="U70"/>
  <c r="V70" s="1"/>
  <c r="Q70"/>
  <c r="R70"/>
  <c r="J70"/>
  <c r="Z69"/>
  <c r="Y69"/>
  <c r="X69"/>
  <c r="U69"/>
  <c r="V69" s="1"/>
  <c r="Q69"/>
  <c r="S69" s="1"/>
  <c r="J69"/>
  <c r="Z68"/>
  <c r="Y68"/>
  <c r="X68"/>
  <c r="U68"/>
  <c r="V68" s="1"/>
  <c r="Q68"/>
  <c r="R68"/>
  <c r="J68"/>
  <c r="Z67"/>
  <c r="Y67"/>
  <c r="X67"/>
  <c r="U67"/>
  <c r="V67" s="1"/>
  <c r="Q67"/>
  <c r="J67"/>
  <c r="Z66"/>
  <c r="Y66"/>
  <c r="X66"/>
  <c r="U66"/>
  <c r="V66" s="1"/>
  <c r="Q66"/>
  <c r="J66"/>
  <c r="Z65"/>
  <c r="Y65"/>
  <c r="X65"/>
  <c r="U65"/>
  <c r="V65" s="1"/>
  <c r="Q65"/>
  <c r="S65" s="1"/>
  <c r="J65"/>
  <c r="Z64"/>
  <c r="Y64"/>
  <c r="X64"/>
  <c r="U64"/>
  <c r="V64" s="1"/>
  <c r="Q64"/>
  <c r="R64"/>
  <c r="J64"/>
  <c r="Z63"/>
  <c r="Y63"/>
  <c r="X63"/>
  <c r="U63"/>
  <c r="V63" s="1"/>
  <c r="Q63"/>
  <c r="J63"/>
  <c r="Z62"/>
  <c r="Y62"/>
  <c r="X62"/>
  <c r="U62"/>
  <c r="V62" s="1"/>
  <c r="Q62"/>
  <c r="R62"/>
  <c r="J62"/>
  <c r="Z61"/>
  <c r="Y61"/>
  <c r="X61"/>
  <c r="U61"/>
  <c r="V61" s="1"/>
  <c r="Q61"/>
  <c r="S61" s="1"/>
  <c r="J61"/>
  <c r="Z60"/>
  <c r="Y60"/>
  <c r="X60"/>
  <c r="U60"/>
  <c r="V60" s="1"/>
  <c r="Q60"/>
  <c r="R60"/>
  <c r="J60"/>
  <c r="Z59"/>
  <c r="Y59"/>
  <c r="X59"/>
  <c r="U59"/>
  <c r="V59" s="1"/>
  <c r="Q59"/>
  <c r="J59"/>
  <c r="L59" s="1"/>
  <c r="Z58"/>
  <c r="Y58"/>
  <c r="X58"/>
  <c r="U58"/>
  <c r="V58" s="1"/>
  <c r="Q58"/>
  <c r="J58"/>
  <c r="Z57"/>
  <c r="Y57"/>
  <c r="X57"/>
  <c r="U57"/>
  <c r="V57" s="1"/>
  <c r="Q57"/>
  <c r="S57" s="1"/>
  <c r="J57"/>
  <c r="Z56"/>
  <c r="Y56"/>
  <c r="X56"/>
  <c r="U56"/>
  <c r="V56" s="1"/>
  <c r="Q56"/>
  <c r="AA56" s="1"/>
  <c r="R56"/>
  <c r="J56"/>
  <c r="Z55"/>
  <c r="Y55"/>
  <c r="X55"/>
  <c r="U55"/>
  <c r="V55" s="1"/>
  <c r="Q55"/>
  <c r="J55"/>
  <c r="Z54"/>
  <c r="Y54"/>
  <c r="X54"/>
  <c r="U54"/>
  <c r="V54" s="1"/>
  <c r="Q54"/>
  <c r="R54"/>
  <c r="J54"/>
  <c r="Z53"/>
  <c r="Y53"/>
  <c r="X53"/>
  <c r="U53"/>
  <c r="V53" s="1"/>
  <c r="Q53"/>
  <c r="S53" s="1"/>
  <c r="J53"/>
  <c r="Z52"/>
  <c r="Y52"/>
  <c r="X52"/>
  <c r="U52"/>
  <c r="V52" s="1"/>
  <c r="Q52"/>
  <c r="R52"/>
  <c r="J52"/>
  <c r="Z51"/>
  <c r="Y51"/>
  <c r="X51"/>
  <c r="U51"/>
  <c r="V51" s="1"/>
  <c r="Q51"/>
  <c r="J51"/>
  <c r="Z50"/>
  <c r="Y50"/>
  <c r="X50"/>
  <c r="U50"/>
  <c r="V50" s="1"/>
  <c r="Q50"/>
  <c r="J50"/>
  <c r="Z49"/>
  <c r="Y49"/>
  <c r="X49"/>
  <c r="U49"/>
  <c r="V49" s="1"/>
  <c r="Q49"/>
  <c r="S49" s="1"/>
  <c r="J49"/>
  <c r="Z48"/>
  <c r="Y48"/>
  <c r="X48"/>
  <c r="U48"/>
  <c r="V48" s="1"/>
  <c r="Q48"/>
  <c r="R48"/>
  <c r="J48"/>
  <c r="Z47"/>
  <c r="Y47"/>
  <c r="X47"/>
  <c r="U47"/>
  <c r="V47" s="1"/>
  <c r="Q47"/>
  <c r="J47"/>
  <c r="Z46"/>
  <c r="Y46"/>
  <c r="X46"/>
  <c r="U46"/>
  <c r="V46" s="1"/>
  <c r="Q46"/>
  <c r="R46"/>
  <c r="J46"/>
  <c r="Z45"/>
  <c r="Y45"/>
  <c r="X45"/>
  <c r="U45"/>
  <c r="V45" s="1"/>
  <c r="Q45"/>
  <c r="S45" s="1"/>
  <c r="J45"/>
  <c r="Z44"/>
  <c r="Y44"/>
  <c r="X44"/>
  <c r="U44"/>
  <c r="V44" s="1"/>
  <c r="Q44"/>
  <c r="R44"/>
  <c r="J44"/>
  <c r="Z43"/>
  <c r="Y43"/>
  <c r="X43"/>
  <c r="U43"/>
  <c r="V43" s="1"/>
  <c r="Q43"/>
  <c r="J43"/>
  <c r="Z42"/>
  <c r="Y42"/>
  <c r="X42"/>
  <c r="U42"/>
  <c r="V42" s="1"/>
  <c r="Q42"/>
  <c r="AA42" s="1"/>
  <c r="J42"/>
  <c r="Z41"/>
  <c r="Y41"/>
  <c r="X41"/>
  <c r="U41"/>
  <c r="V41" s="1"/>
  <c r="Q41"/>
  <c r="S41" s="1"/>
  <c r="J41"/>
  <c r="Z40"/>
  <c r="Y40"/>
  <c r="X40"/>
  <c r="U40"/>
  <c r="V40" s="1"/>
  <c r="Q40"/>
  <c r="AA40" s="1"/>
  <c r="R40"/>
  <c r="J40"/>
  <c r="Z39"/>
  <c r="Y39"/>
  <c r="X39"/>
  <c r="U39"/>
  <c r="V39" s="1"/>
  <c r="Q39"/>
  <c r="J39"/>
  <c r="L39" s="1"/>
  <c r="Z38"/>
  <c r="Y38"/>
  <c r="X38"/>
  <c r="U38"/>
  <c r="V38" s="1"/>
  <c r="Q38"/>
  <c r="J38"/>
  <c r="Z37"/>
  <c r="Y37"/>
  <c r="X37"/>
  <c r="U37"/>
  <c r="V37" s="1"/>
  <c r="Q37"/>
  <c r="S37" s="1"/>
  <c r="J37"/>
  <c r="Z36"/>
  <c r="Y36"/>
  <c r="X36"/>
  <c r="U36"/>
  <c r="V36" s="1"/>
  <c r="Q36"/>
  <c r="R36"/>
  <c r="J36"/>
  <c r="Z35"/>
  <c r="Y35"/>
  <c r="X35"/>
  <c r="U35"/>
  <c r="V35" s="1"/>
  <c r="Q35"/>
  <c r="J35"/>
  <c r="Z34"/>
  <c r="Y34"/>
  <c r="X34"/>
  <c r="U34"/>
  <c r="V34" s="1"/>
  <c r="Q34"/>
  <c r="R34"/>
  <c r="J34"/>
  <c r="Z33"/>
  <c r="X33"/>
  <c r="Y33" s="1"/>
  <c r="U33"/>
  <c r="V33" s="1"/>
  <c r="Q33"/>
  <c r="S33" s="1"/>
  <c r="J33"/>
  <c r="Z32"/>
  <c r="Y32"/>
  <c r="X32"/>
  <c r="U32"/>
  <c r="V32" s="1"/>
  <c r="Q32"/>
  <c r="AA32" s="1"/>
  <c r="R32"/>
  <c r="J32"/>
  <c r="Z31"/>
  <c r="Y31"/>
  <c r="X31"/>
  <c r="U31"/>
  <c r="V31" s="1"/>
  <c r="Q31"/>
  <c r="J31"/>
  <c r="Z30"/>
  <c r="Y30"/>
  <c r="X30"/>
  <c r="U30"/>
  <c r="V30" s="1"/>
  <c r="Q30"/>
  <c r="R30"/>
  <c r="J30"/>
  <c r="Z29"/>
  <c r="Y29"/>
  <c r="X29"/>
  <c r="U29"/>
  <c r="V29" s="1"/>
  <c r="Q29"/>
  <c r="S29" s="1"/>
  <c r="J29"/>
  <c r="Z28"/>
  <c r="Y28"/>
  <c r="X28"/>
  <c r="U28"/>
  <c r="V28" s="1"/>
  <c r="Q28"/>
  <c r="R28"/>
  <c r="J28"/>
  <c r="Z27"/>
  <c r="Y27"/>
  <c r="X27"/>
  <c r="U27"/>
  <c r="V27" s="1"/>
  <c r="Q27"/>
  <c r="J27"/>
  <c r="Z26"/>
  <c r="Y26"/>
  <c r="X26"/>
  <c r="U26"/>
  <c r="V26" s="1"/>
  <c r="Q26"/>
  <c r="J26"/>
  <c r="Z25"/>
  <c r="Y25"/>
  <c r="X25"/>
  <c r="U25"/>
  <c r="V25" s="1"/>
  <c r="Q25"/>
  <c r="S25" s="1"/>
  <c r="J25"/>
  <c r="Z24"/>
  <c r="Y24"/>
  <c r="X24"/>
  <c r="U24"/>
  <c r="V24" s="1"/>
  <c r="Q24"/>
  <c r="R24"/>
  <c r="J24"/>
  <c r="Z23"/>
  <c r="Y23"/>
  <c r="X23"/>
  <c r="U23"/>
  <c r="V23" s="1"/>
  <c r="Q23"/>
  <c r="J23"/>
  <c r="Z22"/>
  <c r="Y22"/>
  <c r="X22"/>
  <c r="U22"/>
  <c r="V22" s="1"/>
  <c r="Q22"/>
  <c r="R22"/>
  <c r="J22"/>
  <c r="Z21"/>
  <c r="Y21"/>
  <c r="X21"/>
  <c r="U21"/>
  <c r="V21" s="1"/>
  <c r="Q21"/>
  <c r="S21" s="1"/>
  <c r="J21"/>
  <c r="Z20"/>
  <c r="Y20"/>
  <c r="X20"/>
  <c r="U20"/>
  <c r="V20" s="1"/>
  <c r="Q20"/>
  <c r="R20"/>
  <c r="J20"/>
  <c r="Z19"/>
  <c r="Y19"/>
  <c r="X19"/>
  <c r="U19"/>
  <c r="V19" s="1"/>
  <c r="Q19"/>
  <c r="J19"/>
  <c r="Z18"/>
  <c r="Y18"/>
  <c r="X18"/>
  <c r="U18"/>
  <c r="V18" s="1"/>
  <c r="Q18"/>
  <c r="AA18" s="1"/>
  <c r="J18"/>
  <c r="Z17"/>
  <c r="Y17"/>
  <c r="X17"/>
  <c r="U17"/>
  <c r="V17" s="1"/>
  <c r="Q17"/>
  <c r="S17" s="1"/>
  <c r="J17"/>
  <c r="Z16"/>
  <c r="Y16"/>
  <c r="X16"/>
  <c r="U16"/>
  <c r="V16" s="1"/>
  <c r="Q16"/>
  <c r="R16"/>
  <c r="J16"/>
  <c r="Z15"/>
  <c r="Y15"/>
  <c r="X15"/>
  <c r="U15"/>
  <c r="V15" s="1"/>
  <c r="Q15"/>
  <c r="J15"/>
  <c r="Z14"/>
  <c r="Y14"/>
  <c r="X14"/>
  <c r="U14"/>
  <c r="V14" s="1"/>
  <c r="Q14"/>
  <c r="R14"/>
  <c r="J14"/>
  <c r="Z13"/>
  <c r="Y13"/>
  <c r="X13"/>
  <c r="U13"/>
  <c r="V13" s="1"/>
  <c r="Q13"/>
  <c r="S13" s="1"/>
  <c r="J13"/>
  <c r="Z12"/>
  <c r="Y12"/>
  <c r="X12"/>
  <c r="U12"/>
  <c r="V12" s="1"/>
  <c r="Q12"/>
  <c r="R12"/>
  <c r="J12"/>
  <c r="Z11"/>
  <c r="Y11"/>
  <c r="X11"/>
  <c r="U11"/>
  <c r="V11" s="1"/>
  <c r="Q11"/>
  <c r="J11"/>
  <c r="L11" s="1"/>
  <c r="Z10"/>
  <c r="Y10"/>
  <c r="X10"/>
  <c r="U10"/>
  <c r="V10" s="1"/>
  <c r="Q10"/>
  <c r="J10"/>
  <c r="Z9"/>
  <c r="Y9"/>
  <c r="X9"/>
  <c r="U9"/>
  <c r="V9" s="1"/>
  <c r="Q9"/>
  <c r="S9" s="1"/>
  <c r="J9"/>
  <c r="Z8"/>
  <c r="Y8"/>
  <c r="X8"/>
  <c r="U8"/>
  <c r="V8" s="1"/>
  <c r="Q8"/>
  <c r="R8"/>
  <c r="J8"/>
  <c r="U7"/>
  <c r="V7" s="1"/>
  <c r="J7"/>
  <c r="AA16" l="1"/>
  <c r="AA76"/>
  <c r="AA90"/>
  <c r="AA34"/>
  <c r="AC34" s="1"/>
  <c r="AA48"/>
  <c r="AA20"/>
  <c r="AD24"/>
  <c r="K24"/>
  <c r="AD27"/>
  <c r="K27"/>
  <c r="AD30"/>
  <c r="K30"/>
  <c r="AA36"/>
  <c r="AC36" s="1"/>
  <c r="AD49"/>
  <c r="K49"/>
  <c r="AD10"/>
  <c r="K10"/>
  <c r="AA50"/>
  <c r="AD71"/>
  <c r="K71"/>
  <c r="AD85"/>
  <c r="K85"/>
  <c r="AD90"/>
  <c r="K90"/>
  <c r="AD93"/>
  <c r="K93"/>
  <c r="AD101"/>
  <c r="K101"/>
  <c r="AD104"/>
  <c r="K104"/>
  <c r="AD107"/>
  <c r="K107"/>
  <c r="AD112"/>
  <c r="K112"/>
  <c r="AD123"/>
  <c r="K123"/>
  <c r="AD126"/>
  <c r="K126"/>
  <c r="AD129"/>
  <c r="K129"/>
  <c r="AD142"/>
  <c r="K142"/>
  <c r="AD13"/>
  <c r="K13"/>
  <c r="AD18"/>
  <c r="K18"/>
  <c r="AD21"/>
  <c r="K21"/>
  <c r="AD26"/>
  <c r="K26"/>
  <c r="L27"/>
  <c r="AD32"/>
  <c r="K32"/>
  <c r="AD34"/>
  <c r="K34"/>
  <c r="AD37"/>
  <c r="K37"/>
  <c r="AD40"/>
  <c r="K40"/>
  <c r="AD43"/>
  <c r="K43"/>
  <c r="AD48"/>
  <c r="K48"/>
  <c r="AD51"/>
  <c r="K51"/>
  <c r="AD56"/>
  <c r="K56"/>
  <c r="AD59"/>
  <c r="K59"/>
  <c r="AD62"/>
  <c r="K62"/>
  <c r="AD65"/>
  <c r="K65"/>
  <c r="AD70"/>
  <c r="K70"/>
  <c r="AD73"/>
  <c r="K73"/>
  <c r="AD78"/>
  <c r="K78"/>
  <c r="AD81"/>
  <c r="K81"/>
  <c r="AD84"/>
  <c r="K84"/>
  <c r="AD87"/>
  <c r="K87"/>
  <c r="AD92"/>
  <c r="K92"/>
  <c r="AD95"/>
  <c r="K95"/>
  <c r="AD100"/>
  <c r="K100"/>
  <c r="AD103"/>
  <c r="K103"/>
  <c r="AD106"/>
  <c r="K106"/>
  <c r="AD109"/>
  <c r="K109"/>
  <c r="AD114"/>
  <c r="K114"/>
  <c r="AD117"/>
  <c r="K117"/>
  <c r="AD122"/>
  <c r="K122"/>
  <c r="L123"/>
  <c r="AD128"/>
  <c r="K128"/>
  <c r="AD131"/>
  <c r="K131"/>
  <c r="AD136"/>
  <c r="K136"/>
  <c r="AD139"/>
  <c r="K139"/>
  <c r="AD144"/>
  <c r="K144"/>
  <c r="AD147"/>
  <c r="K147"/>
  <c r="AD16"/>
  <c r="K16"/>
  <c r="AD19"/>
  <c r="K19"/>
  <c r="AD33"/>
  <c r="K33"/>
  <c r="AD35"/>
  <c r="K35"/>
  <c r="AD41"/>
  <c r="K41"/>
  <c r="AD46"/>
  <c r="K46"/>
  <c r="AD54"/>
  <c r="K54"/>
  <c r="AD57"/>
  <c r="K57"/>
  <c r="AA58"/>
  <c r="AC58" s="1"/>
  <c r="AD60"/>
  <c r="K60"/>
  <c r="AD63"/>
  <c r="K63"/>
  <c r="AD68"/>
  <c r="K68"/>
  <c r="AD76"/>
  <c r="K76"/>
  <c r="AD79"/>
  <c r="K79"/>
  <c r="AD98"/>
  <c r="K98"/>
  <c r="AD115"/>
  <c r="K115"/>
  <c r="AD120"/>
  <c r="K120"/>
  <c r="AD134"/>
  <c r="K134"/>
  <c r="AD137"/>
  <c r="K137"/>
  <c r="AD145"/>
  <c r="K145"/>
  <c r="AD148"/>
  <c r="K148"/>
  <c r="AD12"/>
  <c r="K12"/>
  <c r="AD15"/>
  <c r="K15"/>
  <c r="AD20"/>
  <c r="K20"/>
  <c r="AD23"/>
  <c r="K23"/>
  <c r="AD29"/>
  <c r="K29"/>
  <c r="AD36"/>
  <c r="K36"/>
  <c r="AD39"/>
  <c r="K39"/>
  <c r="AD42"/>
  <c r="K42"/>
  <c r="AD45"/>
  <c r="K45"/>
  <c r="AD50"/>
  <c r="K50"/>
  <c r="AD53"/>
  <c r="K53"/>
  <c r="AD58"/>
  <c r="K58"/>
  <c r="AD64"/>
  <c r="K64"/>
  <c r="AD67"/>
  <c r="K67"/>
  <c r="AD72"/>
  <c r="K72"/>
  <c r="AD75"/>
  <c r="K75"/>
  <c r="AD80"/>
  <c r="K80"/>
  <c r="AD83"/>
  <c r="K83"/>
  <c r="AD86"/>
  <c r="K86"/>
  <c r="AD89"/>
  <c r="K89"/>
  <c r="AD94"/>
  <c r="K94"/>
  <c r="AD97"/>
  <c r="K97"/>
  <c r="AD102"/>
  <c r="K102"/>
  <c r="AD108"/>
  <c r="K108"/>
  <c r="AD111"/>
  <c r="K111"/>
  <c r="AD116"/>
  <c r="K116"/>
  <c r="AD119"/>
  <c r="K119"/>
  <c r="AD125"/>
  <c r="K125"/>
  <c r="AD130"/>
  <c r="K130"/>
  <c r="AD133"/>
  <c r="K133"/>
  <c r="AD138"/>
  <c r="K138"/>
  <c r="AD141"/>
  <c r="K141"/>
  <c r="AD146"/>
  <c r="K146"/>
  <c r="AD11"/>
  <c r="K11"/>
  <c r="AD14"/>
  <c r="K14"/>
  <c r="AD17"/>
  <c r="K17"/>
  <c r="AD22"/>
  <c r="K22"/>
  <c r="AD25"/>
  <c r="K25"/>
  <c r="AD28"/>
  <c r="K28"/>
  <c r="AD31"/>
  <c r="K31"/>
  <c r="AD38"/>
  <c r="K38"/>
  <c r="AD44"/>
  <c r="K44"/>
  <c r="AD47"/>
  <c r="K47"/>
  <c r="AD52"/>
  <c r="K52"/>
  <c r="AD55"/>
  <c r="K55"/>
  <c r="AD61"/>
  <c r="K61"/>
  <c r="AD66"/>
  <c r="K66"/>
  <c r="AD69"/>
  <c r="K69"/>
  <c r="AD74"/>
  <c r="K74"/>
  <c r="AD77"/>
  <c r="K77"/>
  <c r="AD82"/>
  <c r="K82"/>
  <c r="AD88"/>
  <c r="K88"/>
  <c r="AD91"/>
  <c r="K91"/>
  <c r="AD96"/>
  <c r="K96"/>
  <c r="AD99"/>
  <c r="K99"/>
  <c r="AD105"/>
  <c r="K105"/>
  <c r="AD110"/>
  <c r="K110"/>
  <c r="AD113"/>
  <c r="K113"/>
  <c r="AD118"/>
  <c r="K118"/>
  <c r="AD121"/>
  <c r="K121"/>
  <c r="AD124"/>
  <c r="K124"/>
  <c r="AD127"/>
  <c r="K127"/>
  <c r="AD132"/>
  <c r="K132"/>
  <c r="AD135"/>
  <c r="K135"/>
  <c r="AD140"/>
  <c r="K140"/>
  <c r="AD143"/>
  <c r="K143"/>
  <c r="AD149"/>
  <c r="K149"/>
  <c r="AD9"/>
  <c r="K9"/>
  <c r="AD8"/>
  <c r="K8"/>
  <c r="K7"/>
  <c r="AA8"/>
  <c r="AC8" s="1"/>
  <c r="AA14"/>
  <c r="AC14" s="1"/>
  <c r="AA28"/>
  <c r="AC28" s="1"/>
  <c r="AA44"/>
  <c r="AC44" s="1"/>
  <c r="AA52"/>
  <c r="AA74"/>
  <c r="AC74" s="1"/>
  <c r="AA82"/>
  <c r="AC82" s="1"/>
  <c r="AA88"/>
  <c r="AC88" s="1"/>
  <c r="AA96"/>
  <c r="AC96" s="1"/>
  <c r="AA124"/>
  <c r="AA132"/>
  <c r="AC132" s="1"/>
  <c r="AA24"/>
  <c r="AC24" s="1"/>
  <c r="AA60"/>
  <c r="AA112"/>
  <c r="AC112" s="1"/>
  <c r="AA120"/>
  <c r="AC120" s="1"/>
  <c r="AA10"/>
  <c r="AC10" s="1"/>
  <c r="AA68"/>
  <c r="AC68" s="1"/>
  <c r="AA98"/>
  <c r="AC98" s="1"/>
  <c r="AA148"/>
  <c r="AC148" s="1"/>
  <c r="L19"/>
  <c r="L67"/>
  <c r="L95"/>
  <c r="L115"/>
  <c r="AA84"/>
  <c r="AC84" s="1"/>
  <c r="AA104"/>
  <c r="AC104" s="1"/>
  <c r="L51"/>
  <c r="L131"/>
  <c r="L10"/>
  <c r="L12"/>
  <c r="L18"/>
  <c r="L20"/>
  <c r="L26"/>
  <c r="L28"/>
  <c r="L38"/>
  <c r="L40"/>
  <c r="L46"/>
  <c r="L47"/>
  <c r="L48"/>
  <c r="L54"/>
  <c r="L55"/>
  <c r="L56"/>
  <c r="L62"/>
  <c r="L63"/>
  <c r="L64"/>
  <c r="L70"/>
  <c r="L71"/>
  <c r="L72"/>
  <c r="L78"/>
  <c r="L79"/>
  <c r="L80"/>
  <c r="L86"/>
  <c r="L87"/>
  <c r="L88"/>
  <c r="L94"/>
  <c r="L96"/>
  <c r="L102"/>
  <c r="L104"/>
  <c r="L110"/>
  <c r="L111"/>
  <c r="L112"/>
  <c r="L118"/>
  <c r="L119"/>
  <c r="L120"/>
  <c r="L126"/>
  <c r="L127"/>
  <c r="L128"/>
  <c r="L134"/>
  <c r="L135"/>
  <c r="L136"/>
  <c r="L142"/>
  <c r="L143"/>
  <c r="L144"/>
  <c r="T13"/>
  <c r="T9"/>
  <c r="L8"/>
  <c r="L14"/>
  <c r="L15"/>
  <c r="L16"/>
  <c r="L22"/>
  <c r="L23"/>
  <c r="L24"/>
  <c r="L30"/>
  <c r="L31"/>
  <c r="L32"/>
  <c r="L34"/>
  <c r="L35"/>
  <c r="L36"/>
  <c r="L42"/>
  <c r="L43"/>
  <c r="L44"/>
  <c r="L50"/>
  <c r="L52"/>
  <c r="L58"/>
  <c r="L60"/>
  <c r="L66"/>
  <c r="L68"/>
  <c r="L74"/>
  <c r="L75"/>
  <c r="L76"/>
  <c r="L82"/>
  <c r="L84"/>
  <c r="L90"/>
  <c r="L91"/>
  <c r="L92"/>
  <c r="L98"/>
  <c r="L99"/>
  <c r="L100"/>
  <c r="L106"/>
  <c r="L107"/>
  <c r="L108"/>
  <c r="L114"/>
  <c r="L116"/>
  <c r="L122"/>
  <c r="L124"/>
  <c r="L130"/>
  <c r="L132"/>
  <c r="L138"/>
  <c r="L139"/>
  <c r="L140"/>
  <c r="L146"/>
  <c r="L148"/>
  <c r="AA26"/>
  <c r="AA64"/>
  <c r="AA66"/>
  <c r="AA128"/>
  <c r="AC128" s="1"/>
  <c r="AA130"/>
  <c r="AC130" s="1"/>
  <c r="AA136"/>
  <c r="AA138"/>
  <c r="AC138" s="1"/>
  <c r="AA144"/>
  <c r="AC144" s="1"/>
  <c r="AA146"/>
  <c r="AC146" s="1"/>
  <c r="AB12"/>
  <c r="AB8"/>
  <c r="T149"/>
  <c r="T145"/>
  <c r="T141"/>
  <c r="T137"/>
  <c r="T133"/>
  <c r="T129"/>
  <c r="T125"/>
  <c r="T121"/>
  <c r="T117"/>
  <c r="T113"/>
  <c r="T109"/>
  <c r="T105"/>
  <c r="T101"/>
  <c r="T97"/>
  <c r="T93"/>
  <c r="T89"/>
  <c r="T85"/>
  <c r="T81"/>
  <c r="T77"/>
  <c r="T73"/>
  <c r="T69"/>
  <c r="T65"/>
  <c r="T61"/>
  <c r="T57"/>
  <c r="T53"/>
  <c r="T49"/>
  <c r="T45"/>
  <c r="T41"/>
  <c r="T37"/>
  <c r="T33"/>
  <c r="T29"/>
  <c r="T25"/>
  <c r="T21"/>
  <c r="T17"/>
  <c r="AA9"/>
  <c r="AC9" s="1"/>
  <c r="AA12"/>
  <c r="AC12" s="1"/>
  <c r="AA13"/>
  <c r="AC13" s="1"/>
  <c r="AA17"/>
  <c r="AC17" s="1"/>
  <c r="AA21"/>
  <c r="AC21" s="1"/>
  <c r="AA25"/>
  <c r="AC25" s="1"/>
  <c r="AA29"/>
  <c r="AC29" s="1"/>
  <c r="AA33"/>
  <c r="AC33" s="1"/>
  <c r="AA37"/>
  <c r="AC37" s="1"/>
  <c r="AA41"/>
  <c r="AC41" s="1"/>
  <c r="AA45"/>
  <c r="AC45" s="1"/>
  <c r="AA49"/>
  <c r="AC49" s="1"/>
  <c r="AA53"/>
  <c r="AC53" s="1"/>
  <c r="AA57"/>
  <c r="AC57" s="1"/>
  <c r="AA61"/>
  <c r="AC61" s="1"/>
  <c r="AA65"/>
  <c r="AC65" s="1"/>
  <c r="AA69"/>
  <c r="AC69" s="1"/>
  <c r="AA73"/>
  <c r="AC73" s="1"/>
  <c r="AA77"/>
  <c r="AC77" s="1"/>
  <c r="AA81"/>
  <c r="AC81" s="1"/>
  <c r="AA85"/>
  <c r="AC85" s="1"/>
  <c r="AA89"/>
  <c r="AC89" s="1"/>
  <c r="AA93"/>
  <c r="AC93" s="1"/>
  <c r="AA97"/>
  <c r="AC97" s="1"/>
  <c r="AA101"/>
  <c r="AC101" s="1"/>
  <c r="AA105"/>
  <c r="AC105" s="1"/>
  <c r="AA109"/>
  <c r="AC109" s="1"/>
  <c r="AA113"/>
  <c r="AC113" s="1"/>
  <c r="AA117"/>
  <c r="AC117" s="1"/>
  <c r="AA121"/>
  <c r="AC121" s="1"/>
  <c r="AA125"/>
  <c r="AC125" s="1"/>
  <c r="AA129"/>
  <c r="AC129" s="1"/>
  <c r="AA133"/>
  <c r="AC133" s="1"/>
  <c r="AA137"/>
  <c r="AC137" s="1"/>
  <c r="AA141"/>
  <c r="AC141" s="1"/>
  <c r="AA145"/>
  <c r="AC145" s="1"/>
  <c r="AA149"/>
  <c r="AC149" s="1"/>
  <c r="AB16"/>
  <c r="AB20"/>
  <c r="AA22"/>
  <c r="AC22" s="1"/>
  <c r="AB24"/>
  <c r="AB28"/>
  <c r="AA30"/>
  <c r="AC30" s="1"/>
  <c r="AB32"/>
  <c r="AB36"/>
  <c r="AA38"/>
  <c r="AC38" s="1"/>
  <c r="AB40"/>
  <c r="AB44"/>
  <c r="AA46"/>
  <c r="AC46" s="1"/>
  <c r="AB48"/>
  <c r="AB52"/>
  <c r="AA54"/>
  <c r="AC54" s="1"/>
  <c r="AB56"/>
  <c r="AB60"/>
  <c r="AA62"/>
  <c r="AC62" s="1"/>
  <c r="AB64"/>
  <c r="AB68"/>
  <c r="AA70"/>
  <c r="AC70" s="1"/>
  <c r="AB72"/>
  <c r="AB76"/>
  <c r="AA78"/>
  <c r="AB80"/>
  <c r="AB84"/>
  <c r="AA86"/>
  <c r="AC86" s="1"/>
  <c r="AB88"/>
  <c r="AB92"/>
  <c r="AA94"/>
  <c r="AC94" s="1"/>
  <c r="AB96"/>
  <c r="AB100"/>
  <c r="AA102"/>
  <c r="AC102" s="1"/>
  <c r="AB104"/>
  <c r="AB108"/>
  <c r="AA110"/>
  <c r="AC110" s="1"/>
  <c r="AB112"/>
  <c r="AB116"/>
  <c r="AA118"/>
  <c r="AC118" s="1"/>
  <c r="AB120"/>
  <c r="AB124"/>
  <c r="AA126"/>
  <c r="AC126" s="1"/>
  <c r="AB128"/>
  <c r="AB132"/>
  <c r="AA134"/>
  <c r="AC134" s="1"/>
  <c r="AB136"/>
  <c r="AB140"/>
  <c r="AA142"/>
  <c r="AC142" s="1"/>
  <c r="AB144"/>
  <c r="AB148"/>
  <c r="L7"/>
  <c r="R7"/>
  <c r="AA15"/>
  <c r="AC15" s="1"/>
  <c r="AA23"/>
  <c r="AC23" s="1"/>
  <c r="AA31"/>
  <c r="AC31" s="1"/>
  <c r="AA39"/>
  <c r="AC39" s="1"/>
  <c r="AA47"/>
  <c r="AC47" s="1"/>
  <c r="AA55"/>
  <c r="AC55" s="1"/>
  <c r="AA63"/>
  <c r="AC63" s="1"/>
  <c r="AA71"/>
  <c r="AC71" s="1"/>
  <c r="AA79"/>
  <c r="AC79" s="1"/>
  <c r="AA87"/>
  <c r="AC87" s="1"/>
  <c r="AA95"/>
  <c r="AC95" s="1"/>
  <c r="AA103"/>
  <c r="AC103" s="1"/>
  <c r="AA111"/>
  <c r="AC111" s="1"/>
  <c r="AA119"/>
  <c r="AC119" s="1"/>
  <c r="AA127"/>
  <c r="AC127" s="1"/>
  <c r="AA135"/>
  <c r="AC135" s="1"/>
  <c r="AA143"/>
  <c r="AC143" s="1"/>
  <c r="AA11"/>
  <c r="AC11" s="1"/>
  <c r="AA19"/>
  <c r="AC19" s="1"/>
  <c r="AA27"/>
  <c r="AC27" s="1"/>
  <c r="AA35"/>
  <c r="AC35" s="1"/>
  <c r="AA43"/>
  <c r="AC43" s="1"/>
  <c r="AA51"/>
  <c r="AC51" s="1"/>
  <c r="AA59"/>
  <c r="AC59" s="1"/>
  <c r="AA67"/>
  <c r="AC67" s="1"/>
  <c r="AA75"/>
  <c r="AC75" s="1"/>
  <c r="AA83"/>
  <c r="AC83" s="1"/>
  <c r="AA91"/>
  <c r="AC91" s="1"/>
  <c r="AA99"/>
  <c r="AC99" s="1"/>
  <c r="AA107"/>
  <c r="AC107" s="1"/>
  <c r="AA115"/>
  <c r="AC115" s="1"/>
  <c r="AA123"/>
  <c r="AC123" s="1"/>
  <c r="AA131"/>
  <c r="AC131" s="1"/>
  <c r="AA139"/>
  <c r="AC139" s="1"/>
  <c r="AA147"/>
  <c r="AC147" s="1"/>
  <c r="AB14"/>
  <c r="AB22"/>
  <c r="AB30"/>
  <c r="AB38"/>
  <c r="AB46"/>
  <c r="AB54"/>
  <c r="AB62"/>
  <c r="AB70"/>
  <c r="AB78"/>
  <c r="AB86"/>
  <c r="AB94"/>
  <c r="AB102"/>
  <c r="AB110"/>
  <c r="AB118"/>
  <c r="AB126"/>
  <c r="AB134"/>
  <c r="AB142"/>
  <c r="AB10"/>
  <c r="AB18"/>
  <c r="AB26"/>
  <c r="AB34"/>
  <c r="AB42"/>
  <c r="AB50"/>
  <c r="AB58"/>
  <c r="AB66"/>
  <c r="AB74"/>
  <c r="AB82"/>
  <c r="AB90"/>
  <c r="AB98"/>
  <c r="AB106"/>
  <c r="AB114"/>
  <c r="AB122"/>
  <c r="AB130"/>
  <c r="AB138"/>
  <c r="AB146"/>
  <c r="Z7"/>
  <c r="AB7" s="1"/>
  <c r="X7"/>
  <c r="AB11"/>
  <c r="AB15"/>
  <c r="AC18"/>
  <c r="AB19"/>
  <c r="AB23"/>
  <c r="AC26"/>
  <c r="AB27"/>
  <c r="AB31"/>
  <c r="AB35"/>
  <c r="AB39"/>
  <c r="AC42"/>
  <c r="AB43"/>
  <c r="AB47"/>
  <c r="AC50"/>
  <c r="AB51"/>
  <c r="AB55"/>
  <c r="AB59"/>
  <c r="AB63"/>
  <c r="AC66"/>
  <c r="AB67"/>
  <c r="AB71"/>
  <c r="AB75"/>
  <c r="AC78"/>
  <c r="AB79"/>
  <c r="AB83"/>
  <c r="AB87"/>
  <c r="AC90"/>
  <c r="AB91"/>
  <c r="AB95"/>
  <c r="AB99"/>
  <c r="AB103"/>
  <c r="AC106"/>
  <c r="AB107"/>
  <c r="AB111"/>
  <c r="AC114"/>
  <c r="AB115"/>
  <c r="AB119"/>
  <c r="AC122"/>
  <c r="AB123"/>
  <c r="AB127"/>
  <c r="AB131"/>
  <c r="AB135"/>
  <c r="AB139"/>
  <c r="AB143"/>
  <c r="AB147"/>
  <c r="S7"/>
  <c r="L9"/>
  <c r="AB9"/>
  <c r="S11"/>
  <c r="T11" s="1"/>
  <c r="L13"/>
  <c r="AB13"/>
  <c r="S15"/>
  <c r="T15" s="1"/>
  <c r="AC16"/>
  <c r="L17"/>
  <c r="AB17"/>
  <c r="S19"/>
  <c r="T19" s="1"/>
  <c r="AC20"/>
  <c r="L21"/>
  <c r="AB21"/>
  <c r="S23"/>
  <c r="T23" s="1"/>
  <c r="L25"/>
  <c r="AB25"/>
  <c r="S27"/>
  <c r="T27" s="1"/>
  <c r="L29"/>
  <c r="AB29"/>
  <c r="S31"/>
  <c r="T31" s="1"/>
  <c r="AC32"/>
  <c r="L33"/>
  <c r="AB33"/>
  <c r="S35"/>
  <c r="T35" s="1"/>
  <c r="L37"/>
  <c r="AB37"/>
  <c r="S39"/>
  <c r="T39" s="1"/>
  <c r="AC40"/>
  <c r="L41"/>
  <c r="AB41"/>
  <c r="S43"/>
  <c r="T43" s="1"/>
  <c r="L45"/>
  <c r="AB45"/>
  <c r="S47"/>
  <c r="T47" s="1"/>
  <c r="AC48"/>
  <c r="L49"/>
  <c r="AB49"/>
  <c r="S51"/>
  <c r="T51" s="1"/>
  <c r="AC52"/>
  <c r="L53"/>
  <c r="AB53"/>
  <c r="S55"/>
  <c r="T55" s="1"/>
  <c r="AC56"/>
  <c r="L57"/>
  <c r="AB57"/>
  <c r="S59"/>
  <c r="T59" s="1"/>
  <c r="AC60"/>
  <c r="L61"/>
  <c r="AB61"/>
  <c r="S63"/>
  <c r="T63" s="1"/>
  <c r="AC64"/>
  <c r="L65"/>
  <c r="AB65"/>
  <c r="S67"/>
  <c r="T67" s="1"/>
  <c r="L69"/>
  <c r="AB69"/>
  <c r="S71"/>
  <c r="T71" s="1"/>
  <c r="AC72"/>
  <c r="L73"/>
  <c r="AB73"/>
  <c r="S75"/>
  <c r="T75" s="1"/>
  <c r="AC76"/>
  <c r="L77"/>
  <c r="AB77"/>
  <c r="S79"/>
  <c r="T79" s="1"/>
  <c r="AC80"/>
  <c r="L81"/>
  <c r="AB81"/>
  <c r="S83"/>
  <c r="T83" s="1"/>
  <c r="L85"/>
  <c r="AB85"/>
  <c r="S87"/>
  <c r="T87" s="1"/>
  <c r="L89"/>
  <c r="AB89"/>
  <c r="S91"/>
  <c r="T91" s="1"/>
  <c r="AC92"/>
  <c r="L93"/>
  <c r="AB93"/>
  <c r="S95"/>
  <c r="T95" s="1"/>
  <c r="L97"/>
  <c r="AB97"/>
  <c r="S99"/>
  <c r="T99" s="1"/>
  <c r="AC100"/>
  <c r="L101"/>
  <c r="AB101"/>
  <c r="S103"/>
  <c r="T103" s="1"/>
  <c r="L105"/>
  <c r="AB105"/>
  <c r="S107"/>
  <c r="T107" s="1"/>
  <c r="AC108"/>
  <c r="L109"/>
  <c r="AB109"/>
  <c r="S111"/>
  <c r="T111" s="1"/>
  <c r="L113"/>
  <c r="AB113"/>
  <c r="S115"/>
  <c r="T115" s="1"/>
  <c r="AC116"/>
  <c r="L117"/>
  <c r="AB117"/>
  <c r="S119"/>
  <c r="T119" s="1"/>
  <c r="L121"/>
  <c r="AB121"/>
  <c r="S123"/>
  <c r="T123" s="1"/>
  <c r="AC124"/>
  <c r="L125"/>
  <c r="AB125"/>
  <c r="S127"/>
  <c r="T127" s="1"/>
  <c r="L129"/>
  <c r="AB129"/>
  <c r="S131"/>
  <c r="T131" s="1"/>
  <c r="L133"/>
  <c r="AB133"/>
  <c r="S135"/>
  <c r="T135" s="1"/>
  <c r="AC136"/>
  <c r="L137"/>
  <c r="AB137"/>
  <c r="S139"/>
  <c r="T139" s="1"/>
  <c r="AC140"/>
  <c r="L141"/>
  <c r="AB141"/>
  <c r="S143"/>
  <c r="T143" s="1"/>
  <c r="L145"/>
  <c r="AB145"/>
  <c r="S147"/>
  <c r="T147" s="1"/>
  <c r="L149"/>
  <c r="AB149"/>
  <c r="S8"/>
  <c r="T8" s="1"/>
  <c r="S10"/>
  <c r="T10" s="1"/>
  <c r="S12"/>
  <c r="T12" s="1"/>
  <c r="S14"/>
  <c r="T14" s="1"/>
  <c r="S16"/>
  <c r="T16" s="1"/>
  <c r="S18"/>
  <c r="T18" s="1"/>
  <c r="S20"/>
  <c r="T20" s="1"/>
  <c r="S22"/>
  <c r="T22" s="1"/>
  <c r="S24"/>
  <c r="T24" s="1"/>
  <c r="S26"/>
  <c r="T26" s="1"/>
  <c r="S28"/>
  <c r="T28" s="1"/>
  <c r="S30"/>
  <c r="T30" s="1"/>
  <c r="S32"/>
  <c r="T32" s="1"/>
  <c r="S34"/>
  <c r="T34" s="1"/>
  <c r="S36"/>
  <c r="T36" s="1"/>
  <c r="S38"/>
  <c r="T38" s="1"/>
  <c r="S40"/>
  <c r="T40" s="1"/>
  <c r="S42"/>
  <c r="T42" s="1"/>
  <c r="S44"/>
  <c r="T44" s="1"/>
  <c r="S46"/>
  <c r="T46" s="1"/>
  <c r="S48"/>
  <c r="T48" s="1"/>
  <c r="S50"/>
  <c r="T50" s="1"/>
  <c r="S52"/>
  <c r="T52" s="1"/>
  <c r="S54"/>
  <c r="T54" s="1"/>
  <c r="S56"/>
  <c r="T56" s="1"/>
  <c r="S58"/>
  <c r="T58" s="1"/>
  <c r="S60"/>
  <c r="T60" s="1"/>
  <c r="S62"/>
  <c r="T62" s="1"/>
  <c r="S64"/>
  <c r="T64" s="1"/>
  <c r="S66"/>
  <c r="T66" s="1"/>
  <c r="S68"/>
  <c r="T68" s="1"/>
  <c r="S70"/>
  <c r="T70" s="1"/>
  <c r="S72"/>
  <c r="T72" s="1"/>
  <c r="S74"/>
  <c r="T74" s="1"/>
  <c r="S76"/>
  <c r="T76" s="1"/>
  <c r="S78"/>
  <c r="T78" s="1"/>
  <c r="S80"/>
  <c r="T80" s="1"/>
  <c r="S82"/>
  <c r="T82" s="1"/>
  <c r="S84"/>
  <c r="T84" s="1"/>
  <c r="S86"/>
  <c r="T86" s="1"/>
  <c r="S88"/>
  <c r="T88" s="1"/>
  <c r="S90"/>
  <c r="T90" s="1"/>
  <c r="S92"/>
  <c r="T92" s="1"/>
  <c r="S94"/>
  <c r="T94" s="1"/>
  <c r="S96"/>
  <c r="T96" s="1"/>
  <c r="S98"/>
  <c r="T98" s="1"/>
  <c r="S100"/>
  <c r="T100" s="1"/>
  <c r="S102"/>
  <c r="T102" s="1"/>
  <c r="S104"/>
  <c r="T104" s="1"/>
  <c r="S106"/>
  <c r="T106" s="1"/>
  <c r="S108"/>
  <c r="T108" s="1"/>
  <c r="S110"/>
  <c r="T110" s="1"/>
  <c r="S112"/>
  <c r="T112" s="1"/>
  <c r="S114"/>
  <c r="T114" s="1"/>
  <c r="S116"/>
  <c r="T116" s="1"/>
  <c r="S118"/>
  <c r="T118" s="1"/>
  <c r="S120"/>
  <c r="T120" s="1"/>
  <c r="S122"/>
  <c r="T122" s="1"/>
  <c r="S124"/>
  <c r="T124" s="1"/>
  <c r="S126"/>
  <c r="T126" s="1"/>
  <c r="S128"/>
  <c r="T128" s="1"/>
  <c r="S130"/>
  <c r="T130" s="1"/>
  <c r="S132"/>
  <c r="T132" s="1"/>
  <c r="S134"/>
  <c r="T134" s="1"/>
  <c r="S136"/>
  <c r="T136" s="1"/>
  <c r="S138"/>
  <c r="T138" s="1"/>
  <c r="S140"/>
  <c r="T140" s="1"/>
  <c r="S142"/>
  <c r="T142" s="1"/>
  <c r="S144"/>
  <c r="T144" s="1"/>
  <c r="S146"/>
  <c r="T146" s="1"/>
  <c r="S148"/>
  <c r="T148" s="1"/>
  <c r="T7" l="1"/>
  <c r="T150" s="1"/>
  <c r="D43" i="19" s="1"/>
  <c r="AA7" i="14"/>
  <c r="AC7" s="1"/>
  <c r="AC150" s="1"/>
  <c r="D45" i="19" s="1"/>
  <c r="Y7" i="14"/>
  <c r="AD7" s="1"/>
  <c r="AD150" s="1"/>
  <c r="D44" i="19" s="1"/>
  <c r="P7" i="1" l="1"/>
  <c r="R7" l="1"/>
  <c r="K7" i="2" l="1"/>
  <c r="U8"/>
  <c r="V8" s="1"/>
  <c r="U9"/>
  <c r="U10"/>
  <c r="V10" s="1"/>
  <c r="U11"/>
  <c r="U12"/>
  <c r="V12" s="1"/>
  <c r="U13"/>
  <c r="V13" s="1"/>
  <c r="U14"/>
  <c r="V14" s="1"/>
  <c r="U15"/>
  <c r="U16"/>
  <c r="V16" s="1"/>
  <c r="U17"/>
  <c r="U18"/>
  <c r="V18" s="1"/>
  <c r="U19"/>
  <c r="U20"/>
  <c r="V20" s="1"/>
  <c r="U21"/>
  <c r="V21" s="1"/>
  <c r="U22"/>
  <c r="V22" s="1"/>
  <c r="U23"/>
  <c r="U24"/>
  <c r="V24" s="1"/>
  <c r="U25"/>
  <c r="U26"/>
  <c r="V26" s="1"/>
  <c r="U27"/>
  <c r="U28"/>
  <c r="V28" s="1"/>
  <c r="U29"/>
  <c r="V29" s="1"/>
  <c r="U30"/>
  <c r="V30" s="1"/>
  <c r="U31"/>
  <c r="U32"/>
  <c r="V32" s="1"/>
  <c r="U33"/>
  <c r="U34"/>
  <c r="V34" s="1"/>
  <c r="U35"/>
  <c r="U36"/>
  <c r="V36" s="1"/>
  <c r="U37"/>
  <c r="V37" s="1"/>
  <c r="U38"/>
  <c r="V38" s="1"/>
  <c r="U39"/>
  <c r="U40"/>
  <c r="V40" s="1"/>
  <c r="U41"/>
  <c r="U42"/>
  <c r="V42" s="1"/>
  <c r="U43"/>
  <c r="U44"/>
  <c r="V44" s="1"/>
  <c r="U45"/>
  <c r="V45" s="1"/>
  <c r="U46"/>
  <c r="V46" s="1"/>
  <c r="U47"/>
  <c r="U48"/>
  <c r="V48" s="1"/>
  <c r="U49"/>
  <c r="U50"/>
  <c r="V50" s="1"/>
  <c r="U51"/>
  <c r="U52"/>
  <c r="V52" s="1"/>
  <c r="U53"/>
  <c r="V53" s="1"/>
  <c r="U54"/>
  <c r="V54" s="1"/>
  <c r="U55"/>
  <c r="U56"/>
  <c r="V56" s="1"/>
  <c r="U57"/>
  <c r="V57" s="1"/>
  <c r="U58"/>
  <c r="V58" s="1"/>
  <c r="U59"/>
  <c r="U60"/>
  <c r="U61"/>
  <c r="V61" s="1"/>
  <c r="U62"/>
  <c r="V62" s="1"/>
  <c r="U63"/>
  <c r="U64"/>
  <c r="V64" s="1"/>
  <c r="U65"/>
  <c r="U66"/>
  <c r="V66" s="1"/>
  <c r="U67"/>
  <c r="U68"/>
  <c r="U69"/>
  <c r="V69" s="1"/>
  <c r="U70"/>
  <c r="V70" s="1"/>
  <c r="U71"/>
  <c r="U72"/>
  <c r="V72" s="1"/>
  <c r="U73"/>
  <c r="U74"/>
  <c r="V74" s="1"/>
  <c r="U75"/>
  <c r="U76"/>
  <c r="U77"/>
  <c r="U78"/>
  <c r="V78" s="1"/>
  <c r="U79"/>
  <c r="U80"/>
  <c r="V80" s="1"/>
  <c r="U81"/>
  <c r="V81" s="1"/>
  <c r="U82"/>
  <c r="V82" s="1"/>
  <c r="U83"/>
  <c r="U84"/>
  <c r="U85"/>
  <c r="U86"/>
  <c r="V86" s="1"/>
  <c r="U87"/>
  <c r="U88"/>
  <c r="V88" s="1"/>
  <c r="U89"/>
  <c r="V89" s="1"/>
  <c r="U90"/>
  <c r="V90" s="1"/>
  <c r="U91"/>
  <c r="U92"/>
  <c r="U93"/>
  <c r="V93" s="1"/>
  <c r="U94"/>
  <c r="V94" s="1"/>
  <c r="U95"/>
  <c r="U96"/>
  <c r="V96" s="1"/>
  <c r="U97"/>
  <c r="U98"/>
  <c r="V98" s="1"/>
  <c r="U99"/>
  <c r="U100"/>
  <c r="U101"/>
  <c r="V101" s="1"/>
  <c r="U102"/>
  <c r="V102" s="1"/>
  <c r="U103"/>
  <c r="U104"/>
  <c r="U105"/>
  <c r="V105" s="1"/>
  <c r="U106"/>
  <c r="V106" s="1"/>
  <c r="U107"/>
  <c r="U108"/>
  <c r="V108" s="1"/>
  <c r="U109"/>
  <c r="U110"/>
  <c r="V110" s="1"/>
  <c r="U111"/>
  <c r="U112"/>
  <c r="V112" s="1"/>
  <c r="U113"/>
  <c r="V113" s="1"/>
  <c r="U114"/>
  <c r="V114" s="1"/>
  <c r="U115"/>
  <c r="U116"/>
  <c r="V116" s="1"/>
  <c r="U117"/>
  <c r="U118"/>
  <c r="V118" s="1"/>
  <c r="U119"/>
  <c r="U120"/>
  <c r="V120" s="1"/>
  <c r="U121"/>
  <c r="V121" s="1"/>
  <c r="U122"/>
  <c r="V122" s="1"/>
  <c r="U123"/>
  <c r="U124"/>
  <c r="V124" s="1"/>
  <c r="U125"/>
  <c r="U126"/>
  <c r="V126" s="1"/>
  <c r="U127"/>
  <c r="U128"/>
  <c r="V128" s="1"/>
  <c r="U129"/>
  <c r="V129" s="1"/>
  <c r="U130"/>
  <c r="V130" s="1"/>
  <c r="U131"/>
  <c r="U132"/>
  <c r="V132" s="1"/>
  <c r="U133"/>
  <c r="U134"/>
  <c r="V134" s="1"/>
  <c r="U135"/>
  <c r="U136"/>
  <c r="U137"/>
  <c r="U138"/>
  <c r="V138" s="1"/>
  <c r="U139"/>
  <c r="U140"/>
  <c r="V140" s="1"/>
  <c r="U141"/>
  <c r="V141" s="1"/>
  <c r="U142"/>
  <c r="V142" s="1"/>
  <c r="U143"/>
  <c r="U144"/>
  <c r="V144" s="1"/>
  <c r="U145"/>
  <c r="U146"/>
  <c r="V146" s="1"/>
  <c r="U147"/>
  <c r="U148"/>
  <c r="V148" s="1"/>
  <c r="U149"/>
  <c r="V149" s="1"/>
  <c r="U7"/>
  <c r="V7" s="1"/>
  <c r="U8" i="1"/>
  <c r="V8" s="1"/>
  <c r="U9"/>
  <c r="V9" s="1"/>
  <c r="U10"/>
  <c r="V10" s="1"/>
  <c r="Z10" s="1"/>
  <c r="AA10" s="1"/>
  <c r="U11"/>
  <c r="V11" s="1"/>
  <c r="U12"/>
  <c r="V12" s="1"/>
  <c r="U13"/>
  <c r="V13" s="1"/>
  <c r="U14"/>
  <c r="V14" s="1"/>
  <c r="U15"/>
  <c r="V15" s="1"/>
  <c r="U16"/>
  <c r="V16" s="1"/>
  <c r="U17"/>
  <c r="V17" s="1"/>
  <c r="U18"/>
  <c r="V18" s="1"/>
  <c r="U19"/>
  <c r="V19" s="1"/>
  <c r="U20"/>
  <c r="V20" s="1"/>
  <c r="U21"/>
  <c r="V21" s="1"/>
  <c r="U22"/>
  <c r="V22" s="1"/>
  <c r="U23"/>
  <c r="V23" s="1"/>
  <c r="U24"/>
  <c r="V24" s="1"/>
  <c r="U25"/>
  <c r="V25" s="1"/>
  <c r="U26"/>
  <c r="V26" s="1"/>
  <c r="U27"/>
  <c r="V27" s="1"/>
  <c r="U28"/>
  <c r="V28" s="1"/>
  <c r="U29"/>
  <c r="V29" s="1"/>
  <c r="U30"/>
  <c r="V30" s="1"/>
  <c r="U31"/>
  <c r="V31" s="1"/>
  <c r="U32"/>
  <c r="V32" s="1"/>
  <c r="U33"/>
  <c r="V33" s="1"/>
  <c r="U34"/>
  <c r="V34" s="1"/>
  <c r="U35"/>
  <c r="V35" s="1"/>
  <c r="U36"/>
  <c r="V36" s="1"/>
  <c r="U37"/>
  <c r="V37" s="1"/>
  <c r="U38"/>
  <c r="V38" s="1"/>
  <c r="U39"/>
  <c r="V39" s="1"/>
  <c r="U40"/>
  <c r="V40" s="1"/>
  <c r="U41"/>
  <c r="V41" s="1"/>
  <c r="U42"/>
  <c r="V42" s="1"/>
  <c r="U43"/>
  <c r="V43" s="1"/>
  <c r="U44"/>
  <c r="V44" s="1"/>
  <c r="U45"/>
  <c r="V45" s="1"/>
  <c r="U46"/>
  <c r="V46" s="1"/>
  <c r="U47"/>
  <c r="V47" s="1"/>
  <c r="U48"/>
  <c r="V48" s="1"/>
  <c r="U49"/>
  <c r="V49" s="1"/>
  <c r="U50"/>
  <c r="V50" s="1"/>
  <c r="U51"/>
  <c r="V51" s="1"/>
  <c r="U52"/>
  <c r="V52" s="1"/>
  <c r="U53"/>
  <c r="V53" s="1"/>
  <c r="U54"/>
  <c r="V54" s="1"/>
  <c r="U55"/>
  <c r="V55" s="1"/>
  <c r="U56"/>
  <c r="V56" s="1"/>
  <c r="U57"/>
  <c r="V57" s="1"/>
  <c r="U58"/>
  <c r="V58" s="1"/>
  <c r="U59"/>
  <c r="V59" s="1"/>
  <c r="U60"/>
  <c r="V60" s="1"/>
  <c r="U61"/>
  <c r="V61" s="1"/>
  <c r="U62"/>
  <c r="U63"/>
  <c r="V63" s="1"/>
  <c r="U64"/>
  <c r="V64" s="1"/>
  <c r="U65"/>
  <c r="V65" s="1"/>
  <c r="U66"/>
  <c r="U67"/>
  <c r="V67" s="1"/>
  <c r="U68"/>
  <c r="V68" s="1"/>
  <c r="U69"/>
  <c r="V69" s="1"/>
  <c r="U70"/>
  <c r="V70" s="1"/>
  <c r="U71"/>
  <c r="V71" s="1"/>
  <c r="U72"/>
  <c r="V72" s="1"/>
  <c r="U73"/>
  <c r="V73" s="1"/>
  <c r="U74"/>
  <c r="V74" s="1"/>
  <c r="U75"/>
  <c r="V75" s="1"/>
  <c r="U76"/>
  <c r="V76" s="1"/>
  <c r="U77"/>
  <c r="V77" s="1"/>
  <c r="U78"/>
  <c r="V78" s="1"/>
  <c r="U79"/>
  <c r="V79" s="1"/>
  <c r="U80"/>
  <c r="V80" s="1"/>
  <c r="U81"/>
  <c r="V81" s="1"/>
  <c r="U82"/>
  <c r="V82" s="1"/>
  <c r="U83"/>
  <c r="V83" s="1"/>
  <c r="U84"/>
  <c r="V84" s="1"/>
  <c r="U85"/>
  <c r="V85" s="1"/>
  <c r="U86"/>
  <c r="V86" s="1"/>
  <c r="U87"/>
  <c r="V87" s="1"/>
  <c r="U88"/>
  <c r="V88" s="1"/>
  <c r="U89"/>
  <c r="V89" s="1"/>
  <c r="U90"/>
  <c r="V90" s="1"/>
  <c r="U91"/>
  <c r="V91" s="1"/>
  <c r="U92"/>
  <c r="V92" s="1"/>
  <c r="U93"/>
  <c r="V93" s="1"/>
  <c r="U94"/>
  <c r="V94" s="1"/>
  <c r="U95"/>
  <c r="V95" s="1"/>
  <c r="U96"/>
  <c r="V96" s="1"/>
  <c r="U97"/>
  <c r="V97" s="1"/>
  <c r="U98"/>
  <c r="V98" s="1"/>
  <c r="U99"/>
  <c r="V99" s="1"/>
  <c r="U100"/>
  <c r="V100" s="1"/>
  <c r="U101"/>
  <c r="V101" s="1"/>
  <c r="U102"/>
  <c r="V102" s="1"/>
  <c r="U103"/>
  <c r="V103" s="1"/>
  <c r="U104"/>
  <c r="V104" s="1"/>
  <c r="U105"/>
  <c r="V105" s="1"/>
  <c r="U106"/>
  <c r="V106" s="1"/>
  <c r="U107"/>
  <c r="V107" s="1"/>
  <c r="U108"/>
  <c r="V108" s="1"/>
  <c r="U109"/>
  <c r="V109" s="1"/>
  <c r="U110"/>
  <c r="V110" s="1"/>
  <c r="U111"/>
  <c r="V111" s="1"/>
  <c r="U112"/>
  <c r="V112" s="1"/>
  <c r="U113"/>
  <c r="V113" s="1"/>
  <c r="U114"/>
  <c r="V114" s="1"/>
  <c r="U115"/>
  <c r="V115" s="1"/>
  <c r="U116"/>
  <c r="V116" s="1"/>
  <c r="U117"/>
  <c r="V117" s="1"/>
  <c r="U118"/>
  <c r="V118" s="1"/>
  <c r="U119"/>
  <c r="V119" s="1"/>
  <c r="U120"/>
  <c r="V120" s="1"/>
  <c r="U121"/>
  <c r="V121" s="1"/>
  <c r="U122"/>
  <c r="V122" s="1"/>
  <c r="U123"/>
  <c r="V123" s="1"/>
  <c r="U124"/>
  <c r="V124" s="1"/>
  <c r="U125"/>
  <c r="V125" s="1"/>
  <c r="U126"/>
  <c r="U127"/>
  <c r="V127" s="1"/>
  <c r="U128"/>
  <c r="V128" s="1"/>
  <c r="U129"/>
  <c r="V129" s="1"/>
  <c r="U130"/>
  <c r="U131"/>
  <c r="V131" s="1"/>
  <c r="U132"/>
  <c r="V132" s="1"/>
  <c r="U133"/>
  <c r="V133" s="1"/>
  <c r="U134"/>
  <c r="V134" s="1"/>
  <c r="U135"/>
  <c r="V135" s="1"/>
  <c r="U136"/>
  <c r="V136" s="1"/>
  <c r="U137"/>
  <c r="V137" s="1"/>
  <c r="U138"/>
  <c r="V138" s="1"/>
  <c r="U139"/>
  <c r="V139" s="1"/>
  <c r="U140"/>
  <c r="V140" s="1"/>
  <c r="U141"/>
  <c r="V141" s="1"/>
  <c r="U142"/>
  <c r="V142" s="1"/>
  <c r="U143"/>
  <c r="V143" s="1"/>
  <c r="U144"/>
  <c r="V144" s="1"/>
  <c r="U145"/>
  <c r="V145" s="1"/>
  <c r="U146"/>
  <c r="V146" s="1"/>
  <c r="U147"/>
  <c r="V147" s="1"/>
  <c r="U148"/>
  <c r="V148" s="1"/>
  <c r="U149"/>
  <c r="V149" s="1"/>
  <c r="U7"/>
  <c r="V7" s="1"/>
  <c r="X7" s="1"/>
  <c r="X13" i="2"/>
  <c r="K8"/>
  <c r="K9"/>
  <c r="P8" i="1"/>
  <c r="R8" s="1"/>
  <c r="X11"/>
  <c r="Y11"/>
  <c r="X12"/>
  <c r="Y12"/>
  <c r="X13"/>
  <c r="Y13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9"/>
  <c r="Y49"/>
  <c r="X50"/>
  <c r="Y50"/>
  <c r="X51"/>
  <c r="Y51"/>
  <c r="X52"/>
  <c r="Y52"/>
  <c r="X53"/>
  <c r="Y53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Y65"/>
  <c r="X66"/>
  <c r="Y66"/>
  <c r="X67"/>
  <c r="Y67"/>
  <c r="X68"/>
  <c r="Y68"/>
  <c r="X69"/>
  <c r="Y69"/>
  <c r="X70"/>
  <c r="Y70"/>
  <c r="X71"/>
  <c r="Y71"/>
  <c r="X72"/>
  <c r="Y72"/>
  <c r="X73"/>
  <c r="Y73"/>
  <c r="X74"/>
  <c r="Y74"/>
  <c r="X75"/>
  <c r="Y75"/>
  <c r="X76"/>
  <c r="Y76"/>
  <c r="X77"/>
  <c r="Y77"/>
  <c r="X78"/>
  <c r="Y78"/>
  <c r="X79"/>
  <c r="Y79"/>
  <c r="X80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Y94"/>
  <c r="X95"/>
  <c r="Y95"/>
  <c r="X96"/>
  <c r="Y96"/>
  <c r="X97"/>
  <c r="Y97"/>
  <c r="X98"/>
  <c r="Y98"/>
  <c r="X99"/>
  <c r="Y99"/>
  <c r="X100"/>
  <c r="Y100"/>
  <c r="X101"/>
  <c r="Y101"/>
  <c r="X102"/>
  <c r="Y102"/>
  <c r="X103"/>
  <c r="Y103"/>
  <c r="X104"/>
  <c r="Y104"/>
  <c r="X105"/>
  <c r="Y105"/>
  <c r="X106"/>
  <c r="Y106"/>
  <c r="X107"/>
  <c r="Y107"/>
  <c r="X108"/>
  <c r="Y108"/>
  <c r="X109"/>
  <c r="Y109"/>
  <c r="X110"/>
  <c r="Y110"/>
  <c r="X111"/>
  <c r="Y111"/>
  <c r="X112"/>
  <c r="Y112"/>
  <c r="X113"/>
  <c r="Y113"/>
  <c r="X114"/>
  <c r="Y114"/>
  <c r="X115"/>
  <c r="Y115"/>
  <c r="X116"/>
  <c r="Y116"/>
  <c r="X117"/>
  <c r="Y117"/>
  <c r="X118"/>
  <c r="Y118"/>
  <c r="X119"/>
  <c r="Y119"/>
  <c r="X120"/>
  <c r="Y120"/>
  <c r="X121"/>
  <c r="Y121"/>
  <c r="X122"/>
  <c r="Y122"/>
  <c r="X123"/>
  <c r="Y123"/>
  <c r="X124"/>
  <c r="Y124"/>
  <c r="X125"/>
  <c r="Y125"/>
  <c r="X126"/>
  <c r="Y126"/>
  <c r="X127"/>
  <c r="Y127"/>
  <c r="X128"/>
  <c r="Y128"/>
  <c r="X129"/>
  <c r="Y129"/>
  <c r="X130"/>
  <c r="Y130"/>
  <c r="X131"/>
  <c r="Y131"/>
  <c r="X132"/>
  <c r="Y132"/>
  <c r="X133"/>
  <c r="Y133"/>
  <c r="X134"/>
  <c r="Y134"/>
  <c r="X135"/>
  <c r="Y135"/>
  <c r="X136"/>
  <c r="Y136"/>
  <c r="X137"/>
  <c r="Y137"/>
  <c r="X138"/>
  <c r="Y138"/>
  <c r="X139"/>
  <c r="Y139"/>
  <c r="X140"/>
  <c r="Y140"/>
  <c r="X141"/>
  <c r="Y141"/>
  <c r="X142"/>
  <c r="Y142"/>
  <c r="X143"/>
  <c r="Y143"/>
  <c r="X144"/>
  <c r="Y144"/>
  <c r="X145"/>
  <c r="Y145"/>
  <c r="X146"/>
  <c r="Y146"/>
  <c r="X147"/>
  <c r="Y147"/>
  <c r="X148"/>
  <c r="Y148"/>
  <c r="X149"/>
  <c r="Y149"/>
  <c r="X11" i="2"/>
  <c r="Y11"/>
  <c r="X12"/>
  <c r="Y12"/>
  <c r="Y13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4"/>
  <c r="Y54"/>
  <c r="X55"/>
  <c r="Y55"/>
  <c r="X56"/>
  <c r="Y56"/>
  <c r="X57"/>
  <c r="Y57"/>
  <c r="X58"/>
  <c r="Y58"/>
  <c r="X59"/>
  <c r="Y59"/>
  <c r="X60"/>
  <c r="Y60"/>
  <c r="X61"/>
  <c r="Y61"/>
  <c r="X62"/>
  <c r="Y62"/>
  <c r="X63"/>
  <c r="Y63"/>
  <c r="X64"/>
  <c r="Y64"/>
  <c r="X65"/>
  <c r="Y65"/>
  <c r="X66"/>
  <c r="Y66"/>
  <c r="X67"/>
  <c r="Y67"/>
  <c r="X68"/>
  <c r="Y68"/>
  <c r="X69"/>
  <c r="Y69"/>
  <c r="X70"/>
  <c r="Y70"/>
  <c r="X71"/>
  <c r="Y71"/>
  <c r="X72"/>
  <c r="Y72"/>
  <c r="X73"/>
  <c r="Y73"/>
  <c r="X74"/>
  <c r="Y74"/>
  <c r="X75"/>
  <c r="Y75"/>
  <c r="X76"/>
  <c r="Y76"/>
  <c r="X77"/>
  <c r="Y77"/>
  <c r="X78"/>
  <c r="Y78"/>
  <c r="X79"/>
  <c r="Y79"/>
  <c r="X80"/>
  <c r="Y80"/>
  <c r="X81"/>
  <c r="Y81"/>
  <c r="X82"/>
  <c r="Y82"/>
  <c r="X83"/>
  <c r="Y83"/>
  <c r="X84"/>
  <c r="Y84"/>
  <c r="X85"/>
  <c r="Y85"/>
  <c r="X86"/>
  <c r="Y86"/>
  <c r="X87"/>
  <c r="Y87"/>
  <c r="X88"/>
  <c r="Y88"/>
  <c r="X89"/>
  <c r="Y89"/>
  <c r="X90"/>
  <c r="Y90"/>
  <c r="X91"/>
  <c r="Y91"/>
  <c r="X92"/>
  <c r="Y92"/>
  <c r="X93"/>
  <c r="Y93"/>
  <c r="X94"/>
  <c r="Y94"/>
  <c r="X95"/>
  <c r="Y95"/>
  <c r="X96"/>
  <c r="Y96"/>
  <c r="X97"/>
  <c r="Y97"/>
  <c r="X98"/>
  <c r="Y98"/>
  <c r="X99"/>
  <c r="Y99"/>
  <c r="X100"/>
  <c r="Y100"/>
  <c r="X101"/>
  <c r="Y101"/>
  <c r="X102"/>
  <c r="Y102"/>
  <c r="X103"/>
  <c r="Y103"/>
  <c r="X104"/>
  <c r="Y104"/>
  <c r="X105"/>
  <c r="Y105"/>
  <c r="X106"/>
  <c r="Y106"/>
  <c r="X107"/>
  <c r="Y107"/>
  <c r="X108"/>
  <c r="Y108"/>
  <c r="X109"/>
  <c r="Y109"/>
  <c r="X110"/>
  <c r="Y110"/>
  <c r="X111"/>
  <c r="Y111"/>
  <c r="X112"/>
  <c r="Y112"/>
  <c r="X113"/>
  <c r="Y113"/>
  <c r="X114"/>
  <c r="Y114"/>
  <c r="X115"/>
  <c r="Y115"/>
  <c r="X116"/>
  <c r="Y116"/>
  <c r="X117"/>
  <c r="Y117"/>
  <c r="X118"/>
  <c r="Y118"/>
  <c r="X119"/>
  <c r="Y119"/>
  <c r="X120"/>
  <c r="Y120"/>
  <c r="X121"/>
  <c r="Y121"/>
  <c r="X122"/>
  <c r="Y122"/>
  <c r="X123"/>
  <c r="Y123"/>
  <c r="X124"/>
  <c r="Y124"/>
  <c r="X125"/>
  <c r="Y125"/>
  <c r="X126"/>
  <c r="Y126"/>
  <c r="X127"/>
  <c r="Y127"/>
  <c r="X128"/>
  <c r="Y128"/>
  <c r="X129"/>
  <c r="Y129"/>
  <c r="X130"/>
  <c r="Y130"/>
  <c r="X131"/>
  <c r="Y131"/>
  <c r="X132"/>
  <c r="Y132"/>
  <c r="X133"/>
  <c r="Y133"/>
  <c r="X134"/>
  <c r="Y134"/>
  <c r="X135"/>
  <c r="Y135"/>
  <c r="X136"/>
  <c r="Y136"/>
  <c r="X137"/>
  <c r="Y137"/>
  <c r="X138"/>
  <c r="Y138"/>
  <c r="X139"/>
  <c r="Y139"/>
  <c r="X140"/>
  <c r="Y140"/>
  <c r="X141"/>
  <c r="Y141"/>
  <c r="X142"/>
  <c r="Y142"/>
  <c r="X143"/>
  <c r="Y143"/>
  <c r="X144"/>
  <c r="Y144"/>
  <c r="X145"/>
  <c r="Y145"/>
  <c r="X146"/>
  <c r="Y146"/>
  <c r="X147"/>
  <c r="Y147"/>
  <c r="X148"/>
  <c r="Y148"/>
  <c r="X149"/>
  <c r="Y149"/>
  <c r="P8"/>
  <c r="R8" s="1"/>
  <c r="Q8"/>
  <c r="S8" s="1"/>
  <c r="P9"/>
  <c r="R9" s="1"/>
  <c r="Q9"/>
  <c r="S9" s="1"/>
  <c r="P10"/>
  <c r="R10" s="1"/>
  <c r="Q10"/>
  <c r="S10" s="1"/>
  <c r="P11"/>
  <c r="R11" s="1"/>
  <c r="Q11"/>
  <c r="S11" s="1"/>
  <c r="P12"/>
  <c r="R12" s="1"/>
  <c r="Q12"/>
  <c r="S12" s="1"/>
  <c r="P13"/>
  <c r="R13" s="1"/>
  <c r="Q13"/>
  <c r="S13" s="1"/>
  <c r="P14"/>
  <c r="R14" s="1"/>
  <c r="Q14"/>
  <c r="S14" s="1"/>
  <c r="P15"/>
  <c r="R15" s="1"/>
  <c r="Q15"/>
  <c r="S15" s="1"/>
  <c r="P16"/>
  <c r="R16" s="1"/>
  <c r="Q16"/>
  <c r="S16" s="1"/>
  <c r="P17"/>
  <c r="R17" s="1"/>
  <c r="Q17"/>
  <c r="S17" s="1"/>
  <c r="P18"/>
  <c r="R18" s="1"/>
  <c r="Q18"/>
  <c r="S18" s="1"/>
  <c r="P19"/>
  <c r="R19" s="1"/>
  <c r="Q19"/>
  <c r="S19" s="1"/>
  <c r="P20"/>
  <c r="R20" s="1"/>
  <c r="Q20"/>
  <c r="S20" s="1"/>
  <c r="P21"/>
  <c r="R21" s="1"/>
  <c r="Q21"/>
  <c r="S21" s="1"/>
  <c r="P22"/>
  <c r="R22" s="1"/>
  <c r="Q22"/>
  <c r="S22" s="1"/>
  <c r="P23"/>
  <c r="R23" s="1"/>
  <c r="Q23"/>
  <c r="S23" s="1"/>
  <c r="P24"/>
  <c r="R24" s="1"/>
  <c r="Q24"/>
  <c r="S24" s="1"/>
  <c r="P25"/>
  <c r="R25" s="1"/>
  <c r="Q25"/>
  <c r="S25" s="1"/>
  <c r="P26"/>
  <c r="R26" s="1"/>
  <c r="Q26"/>
  <c r="S26" s="1"/>
  <c r="P27"/>
  <c r="R27" s="1"/>
  <c r="Q27"/>
  <c r="S27" s="1"/>
  <c r="P28"/>
  <c r="R28" s="1"/>
  <c r="Q28"/>
  <c r="S28" s="1"/>
  <c r="P29"/>
  <c r="R29" s="1"/>
  <c r="Q29"/>
  <c r="S29" s="1"/>
  <c r="P30"/>
  <c r="R30" s="1"/>
  <c r="Q30"/>
  <c r="S30" s="1"/>
  <c r="P31"/>
  <c r="R31" s="1"/>
  <c r="Q31"/>
  <c r="S31" s="1"/>
  <c r="P32"/>
  <c r="R32" s="1"/>
  <c r="Q32"/>
  <c r="S32" s="1"/>
  <c r="P33"/>
  <c r="R33" s="1"/>
  <c r="Q33"/>
  <c r="S33" s="1"/>
  <c r="P34"/>
  <c r="R34" s="1"/>
  <c r="Q34"/>
  <c r="S34" s="1"/>
  <c r="P35"/>
  <c r="R35" s="1"/>
  <c r="Q35"/>
  <c r="S35" s="1"/>
  <c r="P36"/>
  <c r="R36" s="1"/>
  <c r="Q36"/>
  <c r="S36" s="1"/>
  <c r="P37"/>
  <c r="R37" s="1"/>
  <c r="Q37"/>
  <c r="S37" s="1"/>
  <c r="P38"/>
  <c r="R38" s="1"/>
  <c r="Q38"/>
  <c r="S38" s="1"/>
  <c r="P39"/>
  <c r="R39" s="1"/>
  <c r="Q39"/>
  <c r="S39" s="1"/>
  <c r="P40"/>
  <c r="R40" s="1"/>
  <c r="Q40"/>
  <c r="S40" s="1"/>
  <c r="P41"/>
  <c r="R41" s="1"/>
  <c r="Q41"/>
  <c r="S41" s="1"/>
  <c r="P42"/>
  <c r="R42" s="1"/>
  <c r="Q42"/>
  <c r="S42" s="1"/>
  <c r="P43"/>
  <c r="R43" s="1"/>
  <c r="Q43"/>
  <c r="S43" s="1"/>
  <c r="P44"/>
  <c r="R44" s="1"/>
  <c r="Q44"/>
  <c r="S44" s="1"/>
  <c r="P45"/>
  <c r="R45" s="1"/>
  <c r="Q45"/>
  <c r="S45" s="1"/>
  <c r="P46"/>
  <c r="R46" s="1"/>
  <c r="Q46"/>
  <c r="S46" s="1"/>
  <c r="P47"/>
  <c r="R47" s="1"/>
  <c r="Q47"/>
  <c r="S47" s="1"/>
  <c r="P48"/>
  <c r="R48" s="1"/>
  <c r="Q48"/>
  <c r="S48" s="1"/>
  <c r="P49"/>
  <c r="R49" s="1"/>
  <c r="Q49"/>
  <c r="S49" s="1"/>
  <c r="P50"/>
  <c r="R50" s="1"/>
  <c r="Q50"/>
  <c r="S50" s="1"/>
  <c r="P51"/>
  <c r="R51" s="1"/>
  <c r="Q51"/>
  <c r="S51" s="1"/>
  <c r="P52"/>
  <c r="R52" s="1"/>
  <c r="Q52"/>
  <c r="S52" s="1"/>
  <c r="P53"/>
  <c r="R53" s="1"/>
  <c r="Q53"/>
  <c r="S53" s="1"/>
  <c r="P54"/>
  <c r="R54" s="1"/>
  <c r="Q54"/>
  <c r="S54" s="1"/>
  <c r="P55"/>
  <c r="R55" s="1"/>
  <c r="Q55"/>
  <c r="S55" s="1"/>
  <c r="P56"/>
  <c r="R56" s="1"/>
  <c r="Q56"/>
  <c r="S56" s="1"/>
  <c r="P57"/>
  <c r="R57" s="1"/>
  <c r="Q57"/>
  <c r="S57" s="1"/>
  <c r="P58"/>
  <c r="R58" s="1"/>
  <c r="Q58"/>
  <c r="S58" s="1"/>
  <c r="P59"/>
  <c r="R59" s="1"/>
  <c r="Q59"/>
  <c r="S59" s="1"/>
  <c r="P60"/>
  <c r="R60" s="1"/>
  <c r="Q60"/>
  <c r="S60" s="1"/>
  <c r="P61"/>
  <c r="R61" s="1"/>
  <c r="Q61"/>
  <c r="S61" s="1"/>
  <c r="P62"/>
  <c r="R62" s="1"/>
  <c r="Q62"/>
  <c r="S62" s="1"/>
  <c r="P63"/>
  <c r="R63" s="1"/>
  <c r="Q63"/>
  <c r="S63" s="1"/>
  <c r="P64"/>
  <c r="R64" s="1"/>
  <c r="Q64"/>
  <c r="S64" s="1"/>
  <c r="P65"/>
  <c r="R65" s="1"/>
  <c r="Q65"/>
  <c r="S65" s="1"/>
  <c r="P66"/>
  <c r="R66" s="1"/>
  <c r="Q66"/>
  <c r="S66" s="1"/>
  <c r="P67"/>
  <c r="R67" s="1"/>
  <c r="Q67"/>
  <c r="S67" s="1"/>
  <c r="P68"/>
  <c r="R68" s="1"/>
  <c r="Q68"/>
  <c r="S68" s="1"/>
  <c r="P69"/>
  <c r="R69" s="1"/>
  <c r="Q69"/>
  <c r="S69" s="1"/>
  <c r="P70"/>
  <c r="R70" s="1"/>
  <c r="Q70"/>
  <c r="S70" s="1"/>
  <c r="P71"/>
  <c r="R71" s="1"/>
  <c r="Q71"/>
  <c r="S71" s="1"/>
  <c r="P72"/>
  <c r="R72" s="1"/>
  <c r="Q72"/>
  <c r="S72" s="1"/>
  <c r="P73"/>
  <c r="R73" s="1"/>
  <c r="Q73"/>
  <c r="S73" s="1"/>
  <c r="P74"/>
  <c r="R74" s="1"/>
  <c r="Q74"/>
  <c r="S74" s="1"/>
  <c r="P75"/>
  <c r="R75" s="1"/>
  <c r="Q75"/>
  <c r="S75" s="1"/>
  <c r="P76"/>
  <c r="R76" s="1"/>
  <c r="Q76"/>
  <c r="S76" s="1"/>
  <c r="P77"/>
  <c r="R77" s="1"/>
  <c r="Q77"/>
  <c r="S77" s="1"/>
  <c r="P78"/>
  <c r="R78" s="1"/>
  <c r="Q78"/>
  <c r="S78" s="1"/>
  <c r="P79"/>
  <c r="R79" s="1"/>
  <c r="Q79"/>
  <c r="S79" s="1"/>
  <c r="P80"/>
  <c r="R80" s="1"/>
  <c r="Q80"/>
  <c r="S80" s="1"/>
  <c r="P81"/>
  <c r="R81" s="1"/>
  <c r="Q81"/>
  <c r="S81" s="1"/>
  <c r="P82"/>
  <c r="R82" s="1"/>
  <c r="Q82"/>
  <c r="S82" s="1"/>
  <c r="P83"/>
  <c r="R83" s="1"/>
  <c r="Q83"/>
  <c r="S83" s="1"/>
  <c r="P84"/>
  <c r="R84" s="1"/>
  <c r="Q84"/>
  <c r="S84" s="1"/>
  <c r="P85"/>
  <c r="R85" s="1"/>
  <c r="Q85"/>
  <c r="S85" s="1"/>
  <c r="P86"/>
  <c r="R86" s="1"/>
  <c r="Q86"/>
  <c r="S86" s="1"/>
  <c r="P87"/>
  <c r="R87" s="1"/>
  <c r="Q87"/>
  <c r="S87" s="1"/>
  <c r="P88"/>
  <c r="R88" s="1"/>
  <c r="Q88"/>
  <c r="S88" s="1"/>
  <c r="P89"/>
  <c r="R89" s="1"/>
  <c r="Q89"/>
  <c r="S89" s="1"/>
  <c r="P90"/>
  <c r="R90" s="1"/>
  <c r="Q90"/>
  <c r="S90" s="1"/>
  <c r="P91"/>
  <c r="R91" s="1"/>
  <c r="Q91"/>
  <c r="S91" s="1"/>
  <c r="P92"/>
  <c r="R92" s="1"/>
  <c r="Q92"/>
  <c r="S92" s="1"/>
  <c r="P93"/>
  <c r="R93" s="1"/>
  <c r="Q93"/>
  <c r="S93" s="1"/>
  <c r="P94"/>
  <c r="R94" s="1"/>
  <c r="Q94"/>
  <c r="S94" s="1"/>
  <c r="P95"/>
  <c r="R95" s="1"/>
  <c r="Q95"/>
  <c r="S95" s="1"/>
  <c r="P96"/>
  <c r="R96" s="1"/>
  <c r="Q96"/>
  <c r="S96" s="1"/>
  <c r="P97"/>
  <c r="R97" s="1"/>
  <c r="Q97"/>
  <c r="S97" s="1"/>
  <c r="P98"/>
  <c r="R98" s="1"/>
  <c r="Q98"/>
  <c r="S98" s="1"/>
  <c r="P99"/>
  <c r="R99" s="1"/>
  <c r="Q99"/>
  <c r="S99" s="1"/>
  <c r="P100"/>
  <c r="R100" s="1"/>
  <c r="Q100"/>
  <c r="S100" s="1"/>
  <c r="P101"/>
  <c r="R101" s="1"/>
  <c r="Q101"/>
  <c r="S101" s="1"/>
  <c r="P102"/>
  <c r="R102" s="1"/>
  <c r="Q102"/>
  <c r="S102" s="1"/>
  <c r="P103"/>
  <c r="R103" s="1"/>
  <c r="Q103"/>
  <c r="S103" s="1"/>
  <c r="P104"/>
  <c r="R104" s="1"/>
  <c r="Q104"/>
  <c r="S104" s="1"/>
  <c r="P105"/>
  <c r="R105" s="1"/>
  <c r="Q105"/>
  <c r="S105" s="1"/>
  <c r="P106"/>
  <c r="R106" s="1"/>
  <c r="Q106"/>
  <c r="S106" s="1"/>
  <c r="P107"/>
  <c r="R107" s="1"/>
  <c r="Q107"/>
  <c r="S107" s="1"/>
  <c r="P108"/>
  <c r="R108" s="1"/>
  <c r="Q108"/>
  <c r="S108" s="1"/>
  <c r="P109"/>
  <c r="R109" s="1"/>
  <c r="Q109"/>
  <c r="S109" s="1"/>
  <c r="P110"/>
  <c r="R110" s="1"/>
  <c r="Q110"/>
  <c r="S110" s="1"/>
  <c r="P111"/>
  <c r="R111" s="1"/>
  <c r="Q111"/>
  <c r="S111" s="1"/>
  <c r="P112"/>
  <c r="R112" s="1"/>
  <c r="Q112"/>
  <c r="S112" s="1"/>
  <c r="P113"/>
  <c r="R113" s="1"/>
  <c r="Q113"/>
  <c r="S113" s="1"/>
  <c r="P114"/>
  <c r="R114" s="1"/>
  <c r="Q114"/>
  <c r="S114" s="1"/>
  <c r="P115"/>
  <c r="R115" s="1"/>
  <c r="Q115"/>
  <c r="S115" s="1"/>
  <c r="P116"/>
  <c r="R116" s="1"/>
  <c r="Q116"/>
  <c r="S116" s="1"/>
  <c r="P117"/>
  <c r="R117" s="1"/>
  <c r="Q117"/>
  <c r="S117" s="1"/>
  <c r="P118"/>
  <c r="R118" s="1"/>
  <c r="Q118"/>
  <c r="S118" s="1"/>
  <c r="P119"/>
  <c r="R119" s="1"/>
  <c r="Q119"/>
  <c r="S119" s="1"/>
  <c r="P120"/>
  <c r="R120" s="1"/>
  <c r="Q120"/>
  <c r="S120" s="1"/>
  <c r="P121"/>
  <c r="R121" s="1"/>
  <c r="Q121"/>
  <c r="S121" s="1"/>
  <c r="P122"/>
  <c r="R122" s="1"/>
  <c r="Q122"/>
  <c r="S122" s="1"/>
  <c r="P123"/>
  <c r="R123" s="1"/>
  <c r="Q123"/>
  <c r="S123" s="1"/>
  <c r="P124"/>
  <c r="R124" s="1"/>
  <c r="Q124"/>
  <c r="S124" s="1"/>
  <c r="P125"/>
  <c r="R125" s="1"/>
  <c r="Q125"/>
  <c r="S125" s="1"/>
  <c r="P126"/>
  <c r="R126" s="1"/>
  <c r="Q126"/>
  <c r="S126" s="1"/>
  <c r="P127"/>
  <c r="R127" s="1"/>
  <c r="Q127"/>
  <c r="S127" s="1"/>
  <c r="P128"/>
  <c r="R128" s="1"/>
  <c r="Q128"/>
  <c r="S128" s="1"/>
  <c r="P129"/>
  <c r="R129" s="1"/>
  <c r="Q129"/>
  <c r="S129" s="1"/>
  <c r="P130"/>
  <c r="R130" s="1"/>
  <c r="Q130"/>
  <c r="S130" s="1"/>
  <c r="P131"/>
  <c r="R131" s="1"/>
  <c r="Q131"/>
  <c r="S131" s="1"/>
  <c r="P132"/>
  <c r="R132" s="1"/>
  <c r="Q132"/>
  <c r="S132" s="1"/>
  <c r="P133"/>
  <c r="R133" s="1"/>
  <c r="Q133"/>
  <c r="S133" s="1"/>
  <c r="P134"/>
  <c r="R134" s="1"/>
  <c r="Q134"/>
  <c r="S134" s="1"/>
  <c r="P135"/>
  <c r="R135" s="1"/>
  <c r="Q135"/>
  <c r="S135" s="1"/>
  <c r="P136"/>
  <c r="R136" s="1"/>
  <c r="Q136"/>
  <c r="S136" s="1"/>
  <c r="P137"/>
  <c r="R137" s="1"/>
  <c r="Q137"/>
  <c r="S137" s="1"/>
  <c r="P138"/>
  <c r="R138" s="1"/>
  <c r="Q138"/>
  <c r="S138" s="1"/>
  <c r="P139"/>
  <c r="R139" s="1"/>
  <c r="Q139"/>
  <c r="S139" s="1"/>
  <c r="P140"/>
  <c r="R140" s="1"/>
  <c r="Q140"/>
  <c r="S140" s="1"/>
  <c r="P141"/>
  <c r="R141" s="1"/>
  <c r="Q141"/>
  <c r="S141" s="1"/>
  <c r="P142"/>
  <c r="R142" s="1"/>
  <c r="Q142"/>
  <c r="S142" s="1"/>
  <c r="P143"/>
  <c r="R143" s="1"/>
  <c r="Q143"/>
  <c r="S143" s="1"/>
  <c r="P144"/>
  <c r="R144" s="1"/>
  <c r="Q144"/>
  <c r="S144" s="1"/>
  <c r="P145"/>
  <c r="R145" s="1"/>
  <c r="Q145"/>
  <c r="S145" s="1"/>
  <c r="P146"/>
  <c r="R146" s="1"/>
  <c r="Q146"/>
  <c r="S146" s="1"/>
  <c r="P147"/>
  <c r="R147" s="1"/>
  <c r="Q147"/>
  <c r="S147" s="1"/>
  <c r="P148"/>
  <c r="R148" s="1"/>
  <c r="Q148"/>
  <c r="S148" s="1"/>
  <c r="P149"/>
  <c r="R149" s="1"/>
  <c r="Q149"/>
  <c r="S149" s="1"/>
  <c r="Q7"/>
  <c r="S7" s="1"/>
  <c r="P7"/>
  <c r="R7" s="1"/>
  <c r="Q8" i="1"/>
  <c r="S8" s="1"/>
  <c r="P9"/>
  <c r="R9" s="1"/>
  <c r="Q9"/>
  <c r="S9" s="1"/>
  <c r="P10"/>
  <c r="R10" s="1"/>
  <c r="Q10"/>
  <c r="S10" s="1"/>
  <c r="P11"/>
  <c r="R11" s="1"/>
  <c r="Q11"/>
  <c r="S11" s="1"/>
  <c r="P12"/>
  <c r="R12" s="1"/>
  <c r="Q12"/>
  <c r="S12" s="1"/>
  <c r="P13"/>
  <c r="R13" s="1"/>
  <c r="Q13"/>
  <c r="S13" s="1"/>
  <c r="P14"/>
  <c r="R14" s="1"/>
  <c r="Q14"/>
  <c r="S14" s="1"/>
  <c r="P15"/>
  <c r="R15" s="1"/>
  <c r="Q15"/>
  <c r="S15" s="1"/>
  <c r="P16"/>
  <c r="R16" s="1"/>
  <c r="Q16"/>
  <c r="S16" s="1"/>
  <c r="P17"/>
  <c r="R17" s="1"/>
  <c r="Q17"/>
  <c r="S17" s="1"/>
  <c r="P18"/>
  <c r="R18" s="1"/>
  <c r="Q18"/>
  <c r="S18" s="1"/>
  <c r="P19"/>
  <c r="R19" s="1"/>
  <c r="Q19"/>
  <c r="S19" s="1"/>
  <c r="P20"/>
  <c r="R20" s="1"/>
  <c r="Q20"/>
  <c r="S20" s="1"/>
  <c r="P21"/>
  <c r="R21" s="1"/>
  <c r="Q21"/>
  <c r="S21" s="1"/>
  <c r="P22"/>
  <c r="R22" s="1"/>
  <c r="Q22"/>
  <c r="S22" s="1"/>
  <c r="P23"/>
  <c r="R23" s="1"/>
  <c r="Q23"/>
  <c r="S23" s="1"/>
  <c r="P24"/>
  <c r="R24" s="1"/>
  <c r="Q24"/>
  <c r="S24" s="1"/>
  <c r="P25"/>
  <c r="R25" s="1"/>
  <c r="Q25"/>
  <c r="S25" s="1"/>
  <c r="P26"/>
  <c r="R26" s="1"/>
  <c r="Q26"/>
  <c r="S26" s="1"/>
  <c r="P27"/>
  <c r="R27" s="1"/>
  <c r="Q27"/>
  <c r="S27" s="1"/>
  <c r="P28"/>
  <c r="R28" s="1"/>
  <c r="Q28"/>
  <c r="S28" s="1"/>
  <c r="P29"/>
  <c r="R29" s="1"/>
  <c r="Q29"/>
  <c r="S29" s="1"/>
  <c r="P30"/>
  <c r="R30" s="1"/>
  <c r="Q30"/>
  <c r="S30" s="1"/>
  <c r="P31"/>
  <c r="R31" s="1"/>
  <c r="Q31"/>
  <c r="S31" s="1"/>
  <c r="P32"/>
  <c r="R32" s="1"/>
  <c r="Q32"/>
  <c r="S32" s="1"/>
  <c r="P33"/>
  <c r="R33" s="1"/>
  <c r="Q33"/>
  <c r="S33" s="1"/>
  <c r="P34"/>
  <c r="R34" s="1"/>
  <c r="Q34"/>
  <c r="S34" s="1"/>
  <c r="P35"/>
  <c r="R35" s="1"/>
  <c r="Q35"/>
  <c r="S35" s="1"/>
  <c r="P36"/>
  <c r="R36" s="1"/>
  <c r="Q36"/>
  <c r="S36" s="1"/>
  <c r="P37"/>
  <c r="R37" s="1"/>
  <c r="Q37"/>
  <c r="S37" s="1"/>
  <c r="P38"/>
  <c r="R38" s="1"/>
  <c r="Q38"/>
  <c r="S38" s="1"/>
  <c r="P39"/>
  <c r="R39" s="1"/>
  <c r="Q39"/>
  <c r="S39" s="1"/>
  <c r="P40"/>
  <c r="R40" s="1"/>
  <c r="Q40"/>
  <c r="S40" s="1"/>
  <c r="P41"/>
  <c r="R41" s="1"/>
  <c r="Q41"/>
  <c r="S41" s="1"/>
  <c r="P42"/>
  <c r="R42" s="1"/>
  <c r="Q42"/>
  <c r="S42" s="1"/>
  <c r="P43"/>
  <c r="R43" s="1"/>
  <c r="Q43"/>
  <c r="S43" s="1"/>
  <c r="P44"/>
  <c r="R44" s="1"/>
  <c r="Q44"/>
  <c r="S44" s="1"/>
  <c r="P45"/>
  <c r="R45" s="1"/>
  <c r="Q45"/>
  <c r="S45" s="1"/>
  <c r="P46"/>
  <c r="R46" s="1"/>
  <c r="Q46"/>
  <c r="S46" s="1"/>
  <c r="P47"/>
  <c r="R47" s="1"/>
  <c r="Q47"/>
  <c r="S47" s="1"/>
  <c r="P48"/>
  <c r="R48" s="1"/>
  <c r="Q48"/>
  <c r="S48" s="1"/>
  <c r="P49"/>
  <c r="R49" s="1"/>
  <c r="Q49"/>
  <c r="S49" s="1"/>
  <c r="P50"/>
  <c r="R50" s="1"/>
  <c r="Q50"/>
  <c r="S50" s="1"/>
  <c r="P51"/>
  <c r="R51" s="1"/>
  <c r="Q51"/>
  <c r="S51" s="1"/>
  <c r="P52"/>
  <c r="R52" s="1"/>
  <c r="Q52"/>
  <c r="S52" s="1"/>
  <c r="P53"/>
  <c r="R53" s="1"/>
  <c r="Q53"/>
  <c r="S53" s="1"/>
  <c r="P54"/>
  <c r="R54" s="1"/>
  <c r="Q54"/>
  <c r="S54" s="1"/>
  <c r="P55"/>
  <c r="R55" s="1"/>
  <c r="Q55"/>
  <c r="S55" s="1"/>
  <c r="P56"/>
  <c r="R56" s="1"/>
  <c r="Q56"/>
  <c r="S56" s="1"/>
  <c r="P57"/>
  <c r="R57" s="1"/>
  <c r="Q57"/>
  <c r="S57" s="1"/>
  <c r="P58"/>
  <c r="R58" s="1"/>
  <c r="Q58"/>
  <c r="S58" s="1"/>
  <c r="P59"/>
  <c r="R59" s="1"/>
  <c r="Q59"/>
  <c r="S59" s="1"/>
  <c r="P60"/>
  <c r="R60" s="1"/>
  <c r="Q60"/>
  <c r="S60" s="1"/>
  <c r="P61"/>
  <c r="R61" s="1"/>
  <c r="Q61"/>
  <c r="S61" s="1"/>
  <c r="P62"/>
  <c r="R62" s="1"/>
  <c r="Q62"/>
  <c r="S62" s="1"/>
  <c r="P63"/>
  <c r="R63" s="1"/>
  <c r="Q63"/>
  <c r="S63" s="1"/>
  <c r="P64"/>
  <c r="R64" s="1"/>
  <c r="Q64"/>
  <c r="S64" s="1"/>
  <c r="P65"/>
  <c r="R65" s="1"/>
  <c r="Q65"/>
  <c r="S65" s="1"/>
  <c r="P66"/>
  <c r="R66" s="1"/>
  <c r="Q66"/>
  <c r="S66" s="1"/>
  <c r="P67"/>
  <c r="R67" s="1"/>
  <c r="Q67"/>
  <c r="S67" s="1"/>
  <c r="P68"/>
  <c r="R68" s="1"/>
  <c r="Q68"/>
  <c r="S68" s="1"/>
  <c r="P69"/>
  <c r="R69" s="1"/>
  <c r="Q69"/>
  <c r="S69" s="1"/>
  <c r="P70"/>
  <c r="R70" s="1"/>
  <c r="Q70"/>
  <c r="S70" s="1"/>
  <c r="P71"/>
  <c r="R71" s="1"/>
  <c r="Q71"/>
  <c r="S71" s="1"/>
  <c r="P72"/>
  <c r="R72" s="1"/>
  <c r="Q72"/>
  <c r="S72" s="1"/>
  <c r="P73"/>
  <c r="R73" s="1"/>
  <c r="Q73"/>
  <c r="S73" s="1"/>
  <c r="P74"/>
  <c r="R74" s="1"/>
  <c r="Q74"/>
  <c r="S74" s="1"/>
  <c r="P75"/>
  <c r="R75" s="1"/>
  <c r="Q75"/>
  <c r="S75" s="1"/>
  <c r="P76"/>
  <c r="R76" s="1"/>
  <c r="Q76"/>
  <c r="S76" s="1"/>
  <c r="P77"/>
  <c r="R77" s="1"/>
  <c r="Q77"/>
  <c r="S77" s="1"/>
  <c r="P78"/>
  <c r="R78" s="1"/>
  <c r="Q78"/>
  <c r="S78" s="1"/>
  <c r="P79"/>
  <c r="R79" s="1"/>
  <c r="Q79"/>
  <c r="S79" s="1"/>
  <c r="P80"/>
  <c r="R80" s="1"/>
  <c r="Q80"/>
  <c r="S80" s="1"/>
  <c r="P81"/>
  <c r="R81" s="1"/>
  <c r="Q81"/>
  <c r="S81" s="1"/>
  <c r="P82"/>
  <c r="R82" s="1"/>
  <c r="Q82"/>
  <c r="S82" s="1"/>
  <c r="P83"/>
  <c r="R83" s="1"/>
  <c r="Q83"/>
  <c r="S83" s="1"/>
  <c r="P84"/>
  <c r="R84" s="1"/>
  <c r="Q84"/>
  <c r="S84" s="1"/>
  <c r="P85"/>
  <c r="R85" s="1"/>
  <c r="Q85"/>
  <c r="S85" s="1"/>
  <c r="P86"/>
  <c r="R86" s="1"/>
  <c r="Q86"/>
  <c r="S86" s="1"/>
  <c r="P87"/>
  <c r="R87" s="1"/>
  <c r="Q87"/>
  <c r="S87" s="1"/>
  <c r="P88"/>
  <c r="R88" s="1"/>
  <c r="Q88"/>
  <c r="S88" s="1"/>
  <c r="P89"/>
  <c r="R89" s="1"/>
  <c r="Q89"/>
  <c r="S89" s="1"/>
  <c r="P90"/>
  <c r="R90" s="1"/>
  <c r="Q90"/>
  <c r="S90" s="1"/>
  <c r="P91"/>
  <c r="R91" s="1"/>
  <c r="Q91"/>
  <c r="S91" s="1"/>
  <c r="P92"/>
  <c r="R92" s="1"/>
  <c r="Q92"/>
  <c r="S92" s="1"/>
  <c r="P93"/>
  <c r="R93" s="1"/>
  <c r="Q93"/>
  <c r="S93" s="1"/>
  <c r="P94"/>
  <c r="R94" s="1"/>
  <c r="Q94"/>
  <c r="S94" s="1"/>
  <c r="P95"/>
  <c r="R95" s="1"/>
  <c r="Q95"/>
  <c r="S95" s="1"/>
  <c r="P96"/>
  <c r="R96" s="1"/>
  <c r="Q96"/>
  <c r="S96" s="1"/>
  <c r="P97"/>
  <c r="R97" s="1"/>
  <c r="Q97"/>
  <c r="S97" s="1"/>
  <c r="P98"/>
  <c r="R98" s="1"/>
  <c r="Q98"/>
  <c r="S98" s="1"/>
  <c r="P99"/>
  <c r="R99" s="1"/>
  <c r="Q99"/>
  <c r="S99" s="1"/>
  <c r="P100"/>
  <c r="R100" s="1"/>
  <c r="Q100"/>
  <c r="S100" s="1"/>
  <c r="P101"/>
  <c r="R101" s="1"/>
  <c r="Q101"/>
  <c r="S101" s="1"/>
  <c r="P102"/>
  <c r="R102" s="1"/>
  <c r="Q102"/>
  <c r="S102" s="1"/>
  <c r="P103"/>
  <c r="R103" s="1"/>
  <c r="Q103"/>
  <c r="S103" s="1"/>
  <c r="P104"/>
  <c r="R104" s="1"/>
  <c r="Q104"/>
  <c r="S104" s="1"/>
  <c r="P105"/>
  <c r="R105" s="1"/>
  <c r="Q105"/>
  <c r="S105" s="1"/>
  <c r="P106"/>
  <c r="R106" s="1"/>
  <c r="Q106"/>
  <c r="S106" s="1"/>
  <c r="P107"/>
  <c r="R107" s="1"/>
  <c r="Q107"/>
  <c r="S107" s="1"/>
  <c r="P108"/>
  <c r="R108" s="1"/>
  <c r="Q108"/>
  <c r="S108" s="1"/>
  <c r="P109"/>
  <c r="R109" s="1"/>
  <c r="Q109"/>
  <c r="S109" s="1"/>
  <c r="P110"/>
  <c r="R110" s="1"/>
  <c r="Q110"/>
  <c r="S110" s="1"/>
  <c r="P111"/>
  <c r="R111" s="1"/>
  <c r="Q111"/>
  <c r="S111" s="1"/>
  <c r="P112"/>
  <c r="R112" s="1"/>
  <c r="Q112"/>
  <c r="S112" s="1"/>
  <c r="P113"/>
  <c r="R113" s="1"/>
  <c r="Q113"/>
  <c r="S113" s="1"/>
  <c r="P114"/>
  <c r="R114" s="1"/>
  <c r="Q114"/>
  <c r="S114" s="1"/>
  <c r="P115"/>
  <c r="R115" s="1"/>
  <c r="Q115"/>
  <c r="S115" s="1"/>
  <c r="P116"/>
  <c r="R116" s="1"/>
  <c r="Q116"/>
  <c r="S116" s="1"/>
  <c r="P117"/>
  <c r="R117" s="1"/>
  <c r="Q117"/>
  <c r="S117" s="1"/>
  <c r="P118"/>
  <c r="R118" s="1"/>
  <c r="Q118"/>
  <c r="S118" s="1"/>
  <c r="P119"/>
  <c r="R119" s="1"/>
  <c r="Q119"/>
  <c r="S119" s="1"/>
  <c r="P120"/>
  <c r="R120" s="1"/>
  <c r="Q120"/>
  <c r="S120" s="1"/>
  <c r="P121"/>
  <c r="R121" s="1"/>
  <c r="Q121"/>
  <c r="S121" s="1"/>
  <c r="P122"/>
  <c r="R122" s="1"/>
  <c r="Q122"/>
  <c r="S122" s="1"/>
  <c r="P123"/>
  <c r="R123" s="1"/>
  <c r="Q123"/>
  <c r="S123" s="1"/>
  <c r="P124"/>
  <c r="R124" s="1"/>
  <c r="Q124"/>
  <c r="S124" s="1"/>
  <c r="P125"/>
  <c r="R125" s="1"/>
  <c r="Q125"/>
  <c r="S125" s="1"/>
  <c r="P126"/>
  <c r="R126" s="1"/>
  <c r="Q126"/>
  <c r="S126" s="1"/>
  <c r="P127"/>
  <c r="R127" s="1"/>
  <c r="Q127"/>
  <c r="S127" s="1"/>
  <c r="P128"/>
  <c r="R128" s="1"/>
  <c r="Q128"/>
  <c r="S128" s="1"/>
  <c r="P129"/>
  <c r="R129" s="1"/>
  <c r="Q129"/>
  <c r="S129" s="1"/>
  <c r="P130"/>
  <c r="R130" s="1"/>
  <c r="Q130"/>
  <c r="S130" s="1"/>
  <c r="P131"/>
  <c r="R131" s="1"/>
  <c r="Q131"/>
  <c r="S131" s="1"/>
  <c r="P132"/>
  <c r="R132" s="1"/>
  <c r="Q132"/>
  <c r="S132" s="1"/>
  <c r="P133"/>
  <c r="R133" s="1"/>
  <c r="Q133"/>
  <c r="S133" s="1"/>
  <c r="P134"/>
  <c r="R134" s="1"/>
  <c r="Q134"/>
  <c r="S134" s="1"/>
  <c r="P135"/>
  <c r="R135" s="1"/>
  <c r="Q135"/>
  <c r="S135" s="1"/>
  <c r="P136"/>
  <c r="R136" s="1"/>
  <c r="Q136"/>
  <c r="S136" s="1"/>
  <c r="P137"/>
  <c r="R137" s="1"/>
  <c r="Q137"/>
  <c r="S137" s="1"/>
  <c r="P138"/>
  <c r="R138" s="1"/>
  <c r="Q138"/>
  <c r="S138" s="1"/>
  <c r="P139"/>
  <c r="R139" s="1"/>
  <c r="Q139"/>
  <c r="S139" s="1"/>
  <c r="P140"/>
  <c r="R140" s="1"/>
  <c r="Q140"/>
  <c r="S140" s="1"/>
  <c r="P141"/>
  <c r="R141" s="1"/>
  <c r="Q141"/>
  <c r="S141" s="1"/>
  <c r="P142"/>
  <c r="R142" s="1"/>
  <c r="Q142"/>
  <c r="S142" s="1"/>
  <c r="P143"/>
  <c r="R143" s="1"/>
  <c r="Q143"/>
  <c r="S143" s="1"/>
  <c r="P144"/>
  <c r="R144" s="1"/>
  <c r="Q144"/>
  <c r="S144" s="1"/>
  <c r="P145"/>
  <c r="R145" s="1"/>
  <c r="Q145"/>
  <c r="S145" s="1"/>
  <c r="P146"/>
  <c r="R146" s="1"/>
  <c r="Q146"/>
  <c r="S146" s="1"/>
  <c r="P147"/>
  <c r="R147" s="1"/>
  <c r="Q147"/>
  <c r="S147" s="1"/>
  <c r="P148"/>
  <c r="R148" s="1"/>
  <c r="Q148"/>
  <c r="S148" s="1"/>
  <c r="P149"/>
  <c r="Q149"/>
  <c r="S149" s="1"/>
  <c r="Q7"/>
  <c r="S7" s="1"/>
  <c r="T7" s="1"/>
  <c r="K149" i="2"/>
  <c r="K148"/>
  <c r="V147"/>
  <c r="Z147" s="1"/>
  <c r="AA147" s="1"/>
  <c r="K147"/>
  <c r="K146"/>
  <c r="V145"/>
  <c r="K145"/>
  <c r="K144"/>
  <c r="V143"/>
  <c r="Z143" s="1"/>
  <c r="AA143" s="1"/>
  <c r="K143"/>
  <c r="K142"/>
  <c r="K141"/>
  <c r="K140"/>
  <c r="V139"/>
  <c r="Z139" s="1"/>
  <c r="AA139" s="1"/>
  <c r="K139"/>
  <c r="K138"/>
  <c r="V137"/>
  <c r="K137"/>
  <c r="V136"/>
  <c r="K136"/>
  <c r="V135"/>
  <c r="Z135" s="1"/>
  <c r="AA135" s="1"/>
  <c r="K135"/>
  <c r="K134"/>
  <c r="V133"/>
  <c r="K133"/>
  <c r="K132"/>
  <c r="V131"/>
  <c r="Z131" s="1"/>
  <c r="AA131" s="1"/>
  <c r="K131"/>
  <c r="K130"/>
  <c r="K129"/>
  <c r="K128"/>
  <c r="V127"/>
  <c r="Z127" s="1"/>
  <c r="AA127" s="1"/>
  <c r="K127"/>
  <c r="K126"/>
  <c r="V125"/>
  <c r="K125"/>
  <c r="K124"/>
  <c r="V123"/>
  <c r="Z123" s="1"/>
  <c r="AA123" s="1"/>
  <c r="K123"/>
  <c r="K122"/>
  <c r="K121"/>
  <c r="K120"/>
  <c r="V119"/>
  <c r="Z119" s="1"/>
  <c r="AA119" s="1"/>
  <c r="K119"/>
  <c r="K118"/>
  <c r="V117"/>
  <c r="K117"/>
  <c r="K116"/>
  <c r="V115"/>
  <c r="Z115" s="1"/>
  <c r="AA115" s="1"/>
  <c r="K115"/>
  <c r="K114"/>
  <c r="K113"/>
  <c r="K112"/>
  <c r="V111"/>
  <c r="Z111" s="1"/>
  <c r="AA111" s="1"/>
  <c r="K111"/>
  <c r="K110"/>
  <c r="V109"/>
  <c r="K109"/>
  <c r="K108"/>
  <c r="V107"/>
  <c r="Z107" s="1"/>
  <c r="AA107" s="1"/>
  <c r="K107"/>
  <c r="K106"/>
  <c r="K105"/>
  <c r="V104"/>
  <c r="K104"/>
  <c r="V103"/>
  <c r="Z103" s="1"/>
  <c r="AA103" s="1"/>
  <c r="K103"/>
  <c r="K102"/>
  <c r="K101"/>
  <c r="V100"/>
  <c r="K100"/>
  <c r="V99"/>
  <c r="Z99" s="1"/>
  <c r="AA99" s="1"/>
  <c r="K99"/>
  <c r="K98"/>
  <c r="V97"/>
  <c r="K97"/>
  <c r="K96"/>
  <c r="V95"/>
  <c r="Z95" s="1"/>
  <c r="AA95" s="1"/>
  <c r="K95"/>
  <c r="K94"/>
  <c r="K93"/>
  <c r="V92"/>
  <c r="K92"/>
  <c r="V91"/>
  <c r="Z91" s="1"/>
  <c r="AA91" s="1"/>
  <c r="K91"/>
  <c r="K90"/>
  <c r="K89"/>
  <c r="K88"/>
  <c r="V87"/>
  <c r="Z87" s="1"/>
  <c r="AA87" s="1"/>
  <c r="K87"/>
  <c r="K86"/>
  <c r="V85"/>
  <c r="K85"/>
  <c r="V84"/>
  <c r="K84"/>
  <c r="V83"/>
  <c r="Z83" s="1"/>
  <c r="AA83" s="1"/>
  <c r="K83"/>
  <c r="K82"/>
  <c r="K81"/>
  <c r="K80"/>
  <c r="V79"/>
  <c r="Z79" s="1"/>
  <c r="AA79" s="1"/>
  <c r="K79"/>
  <c r="K78"/>
  <c r="V77"/>
  <c r="K77"/>
  <c r="V76"/>
  <c r="K76"/>
  <c r="V75"/>
  <c r="Z75" s="1"/>
  <c r="AA75" s="1"/>
  <c r="K75"/>
  <c r="K74"/>
  <c r="V73"/>
  <c r="K73"/>
  <c r="K72"/>
  <c r="V71"/>
  <c r="Z71" s="1"/>
  <c r="AA71" s="1"/>
  <c r="K71"/>
  <c r="K70"/>
  <c r="K69"/>
  <c r="V68"/>
  <c r="K68"/>
  <c r="V67"/>
  <c r="Z67" s="1"/>
  <c r="AA67" s="1"/>
  <c r="K67"/>
  <c r="K66"/>
  <c r="V65"/>
  <c r="K65"/>
  <c r="K64"/>
  <c r="V63"/>
  <c r="Z63" s="1"/>
  <c r="AA63" s="1"/>
  <c r="K63"/>
  <c r="K62"/>
  <c r="K61"/>
  <c r="V60"/>
  <c r="K60"/>
  <c r="V59"/>
  <c r="Z59" s="1"/>
  <c r="AA59" s="1"/>
  <c r="K59"/>
  <c r="K58"/>
  <c r="K57"/>
  <c r="K56"/>
  <c r="V55"/>
  <c r="Z55" s="1"/>
  <c r="AA55" s="1"/>
  <c r="K55"/>
  <c r="K54"/>
  <c r="K53"/>
  <c r="K52"/>
  <c r="V51"/>
  <c r="Z51" s="1"/>
  <c r="AA51" s="1"/>
  <c r="K51"/>
  <c r="K50"/>
  <c r="V49"/>
  <c r="K49"/>
  <c r="K48"/>
  <c r="V47"/>
  <c r="Z47" s="1"/>
  <c r="AA47" s="1"/>
  <c r="K47"/>
  <c r="K46"/>
  <c r="K45"/>
  <c r="K44"/>
  <c r="V43"/>
  <c r="Z43" s="1"/>
  <c r="AA43" s="1"/>
  <c r="K43"/>
  <c r="K42"/>
  <c r="V41"/>
  <c r="K41"/>
  <c r="K40"/>
  <c r="V39"/>
  <c r="Z39" s="1"/>
  <c r="AA39" s="1"/>
  <c r="K39"/>
  <c r="K38"/>
  <c r="K37"/>
  <c r="K36"/>
  <c r="V35"/>
  <c r="Z35" s="1"/>
  <c r="AA35" s="1"/>
  <c r="K35"/>
  <c r="K34"/>
  <c r="V33"/>
  <c r="K33"/>
  <c r="K32"/>
  <c r="V31"/>
  <c r="Z31" s="1"/>
  <c r="AA31" s="1"/>
  <c r="K31"/>
  <c r="K30"/>
  <c r="K29"/>
  <c r="K28"/>
  <c r="V27"/>
  <c r="Z27" s="1"/>
  <c r="AA27" s="1"/>
  <c r="K27"/>
  <c r="K26"/>
  <c r="V25"/>
  <c r="K25"/>
  <c r="K24"/>
  <c r="V23"/>
  <c r="Z23" s="1"/>
  <c r="AA23" s="1"/>
  <c r="K23"/>
  <c r="K22"/>
  <c r="K21"/>
  <c r="K20"/>
  <c r="V19"/>
  <c r="Z19" s="1"/>
  <c r="AA19" s="1"/>
  <c r="K19"/>
  <c r="K18"/>
  <c r="V17"/>
  <c r="K17"/>
  <c r="K16"/>
  <c r="V15"/>
  <c r="Z15" s="1"/>
  <c r="AA15" s="1"/>
  <c r="K15"/>
  <c r="K14"/>
  <c r="K13"/>
  <c r="K12"/>
  <c r="V11"/>
  <c r="Z11" s="1"/>
  <c r="AA11" s="1"/>
  <c r="K11"/>
  <c r="K10"/>
  <c r="V9"/>
  <c r="X9" s="1"/>
  <c r="V62" i="1"/>
  <c r="V66"/>
  <c r="V126"/>
  <c r="V130"/>
  <c r="AA149"/>
  <c r="Z149"/>
  <c r="AA148"/>
  <c r="Z148"/>
  <c r="AA147"/>
  <c r="Z147"/>
  <c r="AA146"/>
  <c r="Z146"/>
  <c r="AA145"/>
  <c r="Z145"/>
  <c r="AA144"/>
  <c r="Z144"/>
  <c r="AA143"/>
  <c r="Z143"/>
  <c r="AB143" s="1"/>
  <c r="AA142"/>
  <c r="Z142"/>
  <c r="AA141"/>
  <c r="Z141"/>
  <c r="AA140"/>
  <c r="Z140"/>
  <c r="AA139"/>
  <c r="Z139"/>
  <c r="AA138"/>
  <c r="Z138"/>
  <c r="AA137"/>
  <c r="Z137"/>
  <c r="AA136"/>
  <c r="Z136"/>
  <c r="AA135"/>
  <c r="Z135"/>
  <c r="AA134"/>
  <c r="Z134"/>
  <c r="AA133"/>
  <c r="Z133"/>
  <c r="AA132"/>
  <c r="Z132"/>
  <c r="AA131"/>
  <c r="Z131"/>
  <c r="AA130"/>
  <c r="Z130"/>
  <c r="AA129"/>
  <c r="Z129"/>
  <c r="AA128"/>
  <c r="Z128"/>
  <c r="AA127"/>
  <c r="Z127"/>
  <c r="AA126"/>
  <c r="Z126"/>
  <c r="AA125"/>
  <c r="Z125"/>
  <c r="AB125" s="1"/>
  <c r="AA124"/>
  <c r="Z124"/>
  <c r="AA123"/>
  <c r="Z123"/>
  <c r="AA122"/>
  <c r="Z122"/>
  <c r="AA121"/>
  <c r="Z121"/>
  <c r="AA120"/>
  <c r="Z120"/>
  <c r="AA119"/>
  <c r="Z119"/>
  <c r="AA118"/>
  <c r="Z118"/>
  <c r="AA117"/>
  <c r="Z117"/>
  <c r="AA116"/>
  <c r="Z116"/>
  <c r="AA115"/>
  <c r="Z115"/>
  <c r="AA114"/>
  <c r="Z114"/>
  <c r="AA113"/>
  <c r="Z113"/>
  <c r="AA112"/>
  <c r="Z112"/>
  <c r="AA111"/>
  <c r="Z111"/>
  <c r="AA110"/>
  <c r="Z110"/>
  <c r="AA109"/>
  <c r="Z109"/>
  <c r="AA108"/>
  <c r="Z108"/>
  <c r="AA107"/>
  <c r="Z107"/>
  <c r="AA106"/>
  <c r="Z106"/>
  <c r="AA105"/>
  <c r="Z105"/>
  <c r="AA104"/>
  <c r="Z104"/>
  <c r="AA103"/>
  <c r="Z103"/>
  <c r="AA102"/>
  <c r="Z102"/>
  <c r="AA101"/>
  <c r="Z101"/>
  <c r="AA100"/>
  <c r="Z100"/>
  <c r="AA99"/>
  <c r="Z99"/>
  <c r="AA98"/>
  <c r="Z98"/>
  <c r="AA97"/>
  <c r="Z97"/>
  <c r="AA96"/>
  <c r="Z96"/>
  <c r="AA95"/>
  <c r="Z95"/>
  <c r="AA94"/>
  <c r="Z94"/>
  <c r="AA93"/>
  <c r="Z93"/>
  <c r="AB93" s="1"/>
  <c r="AA92"/>
  <c r="Z92"/>
  <c r="AA91"/>
  <c r="Z91"/>
  <c r="AA90"/>
  <c r="Z90"/>
  <c r="AA89"/>
  <c r="Z89"/>
  <c r="AA88"/>
  <c r="Z88"/>
  <c r="AA87"/>
  <c r="Z87"/>
  <c r="AA86"/>
  <c r="Z86"/>
  <c r="AA85"/>
  <c r="Z85"/>
  <c r="AA84"/>
  <c r="Z84"/>
  <c r="AA83"/>
  <c r="Z83"/>
  <c r="AA82"/>
  <c r="Z82"/>
  <c r="AA81"/>
  <c r="Z81"/>
  <c r="AA80"/>
  <c r="Z80"/>
  <c r="AA79"/>
  <c r="Z79"/>
  <c r="AA78"/>
  <c r="Z78"/>
  <c r="AA77"/>
  <c r="Z77"/>
  <c r="AA76"/>
  <c r="Z76"/>
  <c r="AA75"/>
  <c r="Z75"/>
  <c r="AA74"/>
  <c r="Z74"/>
  <c r="AA73"/>
  <c r="Z73"/>
  <c r="AB73" s="1"/>
  <c r="AA72"/>
  <c r="Z72"/>
  <c r="AA71"/>
  <c r="Z71"/>
  <c r="AA70"/>
  <c r="Z70"/>
  <c r="AA69"/>
  <c r="Z69"/>
  <c r="AA68"/>
  <c r="Z68"/>
  <c r="AA67"/>
  <c r="Z67"/>
  <c r="AB67" s="1"/>
  <c r="AA66"/>
  <c r="Z66"/>
  <c r="AA65"/>
  <c r="Z65"/>
  <c r="AA64"/>
  <c r="Z64"/>
  <c r="AA63"/>
  <c r="Z63"/>
  <c r="AA62"/>
  <c r="Z62"/>
  <c r="AA61"/>
  <c r="Z61"/>
  <c r="AA60"/>
  <c r="Z60"/>
  <c r="AA59"/>
  <c r="Z59"/>
  <c r="AB59" s="1"/>
  <c r="AA58"/>
  <c r="Z58"/>
  <c r="AA57"/>
  <c r="Z57"/>
  <c r="AB57" s="1"/>
  <c r="AA56"/>
  <c r="Z56"/>
  <c r="AA55"/>
  <c r="Z55"/>
  <c r="AA54"/>
  <c r="Z54"/>
  <c r="AA53"/>
  <c r="Z53"/>
  <c r="AA52"/>
  <c r="Z52"/>
  <c r="AA51"/>
  <c r="Z51"/>
  <c r="AA50"/>
  <c r="Z50"/>
  <c r="AA49"/>
  <c r="Z49"/>
  <c r="AA48"/>
  <c r="Z48"/>
  <c r="AA47"/>
  <c r="Z47"/>
  <c r="AA46"/>
  <c r="Z46"/>
  <c r="AA45"/>
  <c r="Z45"/>
  <c r="AA44"/>
  <c r="Z44"/>
  <c r="AB44" s="1"/>
  <c r="AA43"/>
  <c r="Z43"/>
  <c r="AA42"/>
  <c r="Z42"/>
  <c r="AA41"/>
  <c r="Z41"/>
  <c r="AA40"/>
  <c r="Z40"/>
  <c r="AA39"/>
  <c r="Z39"/>
  <c r="AA38"/>
  <c r="Z38"/>
  <c r="AA37"/>
  <c r="Z37"/>
  <c r="AA36"/>
  <c r="Z36"/>
  <c r="AA35"/>
  <c r="Z35"/>
  <c r="AA34"/>
  <c r="Z34"/>
  <c r="AA33"/>
  <c r="Z33"/>
  <c r="AA32"/>
  <c r="Z32"/>
  <c r="AA31"/>
  <c r="Z31"/>
  <c r="AA30"/>
  <c r="Z30"/>
  <c r="AA29"/>
  <c r="Z29"/>
  <c r="AA28"/>
  <c r="Z28"/>
  <c r="AA27"/>
  <c r="Z27"/>
  <c r="AA26"/>
  <c r="Z26"/>
  <c r="AA25"/>
  <c r="Z25"/>
  <c r="AA24"/>
  <c r="Z24"/>
  <c r="AA23"/>
  <c r="Z23"/>
  <c r="AA22"/>
  <c r="Z22"/>
  <c r="AA21"/>
  <c r="Z21"/>
  <c r="AA20"/>
  <c r="Z20"/>
  <c r="AA19"/>
  <c r="Z19"/>
  <c r="AA18"/>
  <c r="Z18"/>
  <c r="AA17"/>
  <c r="Z17"/>
  <c r="AA16"/>
  <c r="Z16"/>
  <c r="AA15"/>
  <c r="Z15"/>
  <c r="AA14"/>
  <c r="Z14"/>
  <c r="AA13"/>
  <c r="Z13"/>
  <c r="AA12"/>
  <c r="Z12"/>
  <c r="AA11"/>
  <c r="Z11"/>
  <c r="Z9"/>
  <c r="AA9" s="1"/>
  <c r="Z8"/>
  <c r="AA8" s="1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2"/>
  <c r="K54"/>
  <c r="K56"/>
  <c r="K58"/>
  <c r="K60"/>
  <c r="K62"/>
  <c r="K64"/>
  <c r="K66"/>
  <c r="K68"/>
  <c r="K70"/>
  <c r="K72"/>
  <c r="K74"/>
  <c r="K76"/>
  <c r="K78"/>
  <c r="K80"/>
  <c r="K82"/>
  <c r="K51"/>
  <c r="K53"/>
  <c r="K55"/>
  <c r="K57"/>
  <c r="K59"/>
  <c r="K61"/>
  <c r="K63"/>
  <c r="K65"/>
  <c r="K67"/>
  <c r="K69"/>
  <c r="K71"/>
  <c r="K73"/>
  <c r="K75"/>
  <c r="K77"/>
  <c r="K79"/>
  <c r="K81"/>
  <c r="K83"/>
  <c r="K84"/>
  <c r="K85"/>
  <c r="K86"/>
  <c r="K87"/>
  <c r="K88"/>
  <c r="K89"/>
  <c r="K91"/>
  <c r="K93"/>
  <c r="K95"/>
  <c r="K97"/>
  <c r="K99"/>
  <c r="K101"/>
  <c r="K103"/>
  <c r="K105"/>
  <c r="K107"/>
  <c r="K109"/>
  <c r="K111"/>
  <c r="K113"/>
  <c r="K118"/>
  <c r="K122"/>
  <c r="K126"/>
  <c r="K130"/>
  <c r="K90"/>
  <c r="K92"/>
  <c r="K94"/>
  <c r="K96"/>
  <c r="K98"/>
  <c r="K100"/>
  <c r="K102"/>
  <c r="K104"/>
  <c r="K106"/>
  <c r="K108"/>
  <c r="K110"/>
  <c r="K112"/>
  <c r="K114"/>
  <c r="K116"/>
  <c r="K120"/>
  <c r="K124"/>
  <c r="K128"/>
  <c r="K132"/>
  <c r="K115"/>
  <c r="K117"/>
  <c r="K119"/>
  <c r="K121"/>
  <c r="K123"/>
  <c r="K125"/>
  <c r="K127"/>
  <c r="K129"/>
  <c r="K131"/>
  <c r="K133"/>
  <c r="K135"/>
  <c r="K137"/>
  <c r="K139"/>
  <c r="K141"/>
  <c r="K143"/>
  <c r="K145"/>
  <c r="K147"/>
  <c r="K149"/>
  <c r="K134"/>
  <c r="K136"/>
  <c r="K138"/>
  <c r="K140"/>
  <c r="K142"/>
  <c r="K144"/>
  <c r="K146"/>
  <c r="K148"/>
  <c r="Z138" i="2" l="1"/>
  <c r="Z134"/>
  <c r="AB66" i="1"/>
  <c r="AB90"/>
  <c r="AB104"/>
  <c r="AB106"/>
  <c r="AB118"/>
  <c r="AB124"/>
  <c r="AB126"/>
  <c r="AB140"/>
  <c r="AB142"/>
  <c r="T8"/>
  <c r="Z106" i="2"/>
  <c r="AA106" s="1"/>
  <c r="AC106" s="1"/>
  <c r="Z102"/>
  <c r="Z98"/>
  <c r="Z90"/>
  <c r="AB90" s="1"/>
  <c r="Z82"/>
  <c r="AB82" s="1"/>
  <c r="Z74"/>
  <c r="Z66"/>
  <c r="AA66" s="1"/>
  <c r="AC66" s="1"/>
  <c r="Z58"/>
  <c r="AA58" s="1"/>
  <c r="AC58" s="1"/>
  <c r="AD12"/>
  <c r="L12"/>
  <c r="AD31"/>
  <c r="L31"/>
  <c r="AD36"/>
  <c r="L36"/>
  <c r="AD52"/>
  <c r="L52"/>
  <c r="AD11"/>
  <c r="L11"/>
  <c r="AD16"/>
  <c r="L16"/>
  <c r="AD19"/>
  <c r="L19"/>
  <c r="AD24"/>
  <c r="L24"/>
  <c r="AD27"/>
  <c r="L27"/>
  <c r="AD32"/>
  <c r="L32"/>
  <c r="AD35"/>
  <c r="L35"/>
  <c r="AD40"/>
  <c r="L40"/>
  <c r="AD43"/>
  <c r="L43"/>
  <c r="AD48"/>
  <c r="L48"/>
  <c r="AD51"/>
  <c r="L51"/>
  <c r="AD54"/>
  <c r="L54"/>
  <c r="AD57"/>
  <c r="L57"/>
  <c r="AD59"/>
  <c r="L59"/>
  <c r="AD61"/>
  <c r="L61"/>
  <c r="AD66"/>
  <c r="L66"/>
  <c r="AD68"/>
  <c r="L68"/>
  <c r="AD70"/>
  <c r="L70"/>
  <c r="AD73"/>
  <c r="L73"/>
  <c r="AD75"/>
  <c r="L75"/>
  <c r="AD77"/>
  <c r="L77"/>
  <c r="AD82"/>
  <c r="L82"/>
  <c r="AD84"/>
  <c r="L84"/>
  <c r="AD86"/>
  <c r="L86"/>
  <c r="AD89"/>
  <c r="L89"/>
  <c r="AD91"/>
  <c r="L91"/>
  <c r="AD93"/>
  <c r="L93"/>
  <c r="AD98"/>
  <c r="L98"/>
  <c r="AD100"/>
  <c r="L100"/>
  <c r="AD102"/>
  <c r="L102"/>
  <c r="AD104"/>
  <c r="L104"/>
  <c r="AD106"/>
  <c r="L106"/>
  <c r="AD108"/>
  <c r="L108"/>
  <c r="AD111"/>
  <c r="L111"/>
  <c r="AD116"/>
  <c r="L116"/>
  <c r="AD119"/>
  <c r="L119"/>
  <c r="AD124"/>
  <c r="L124"/>
  <c r="AD127"/>
  <c r="L127"/>
  <c r="AD132"/>
  <c r="L132"/>
  <c r="AD141"/>
  <c r="L141"/>
  <c r="AD146"/>
  <c r="L146"/>
  <c r="AD149"/>
  <c r="L149"/>
  <c r="AD14"/>
  <c r="L14"/>
  <c r="AD17"/>
  <c r="L17"/>
  <c r="AD22"/>
  <c r="L22"/>
  <c r="AD25"/>
  <c r="L25"/>
  <c r="AD30"/>
  <c r="L30"/>
  <c r="AD33"/>
  <c r="L33"/>
  <c r="AD38"/>
  <c r="L38"/>
  <c r="AD41"/>
  <c r="L41"/>
  <c r="AD46"/>
  <c r="L46"/>
  <c r="AD49"/>
  <c r="L49"/>
  <c r="AD55"/>
  <c r="L55"/>
  <c r="AD64"/>
  <c r="L64"/>
  <c r="AD71"/>
  <c r="L71"/>
  <c r="AD80"/>
  <c r="L80"/>
  <c r="AD87"/>
  <c r="L87"/>
  <c r="AD96"/>
  <c r="L96"/>
  <c r="AD109"/>
  <c r="L109"/>
  <c r="AD114"/>
  <c r="L114"/>
  <c r="AD117"/>
  <c r="L117"/>
  <c r="AD122"/>
  <c r="L122"/>
  <c r="AD125"/>
  <c r="L125"/>
  <c r="AD130"/>
  <c r="L130"/>
  <c r="AD133"/>
  <c r="L133"/>
  <c r="AD135"/>
  <c r="L135"/>
  <c r="AD137"/>
  <c r="L137"/>
  <c r="AD139"/>
  <c r="L139"/>
  <c r="AD144"/>
  <c r="L144"/>
  <c r="AD147"/>
  <c r="L147"/>
  <c r="AD15"/>
  <c r="L15"/>
  <c r="AD20"/>
  <c r="L20"/>
  <c r="AD28"/>
  <c r="L28"/>
  <c r="AD44"/>
  <c r="L44"/>
  <c r="AD60"/>
  <c r="L60"/>
  <c r="AD65"/>
  <c r="L65"/>
  <c r="AD74"/>
  <c r="L74"/>
  <c r="AD76"/>
  <c r="L76"/>
  <c r="AD78"/>
  <c r="L78"/>
  <c r="AD81"/>
  <c r="L81"/>
  <c r="AD83"/>
  <c r="L83"/>
  <c r="AD85"/>
  <c r="L85"/>
  <c r="AD99"/>
  <c r="L99"/>
  <c r="AD23"/>
  <c r="L23"/>
  <c r="AD39"/>
  <c r="L39"/>
  <c r="AD47"/>
  <c r="L47"/>
  <c r="AD58"/>
  <c r="L58"/>
  <c r="AD62"/>
  <c r="L62"/>
  <c r="AD67"/>
  <c r="L67"/>
  <c r="AD69"/>
  <c r="L69"/>
  <c r="AD90"/>
  <c r="L90"/>
  <c r="AD92"/>
  <c r="L92"/>
  <c r="AD94"/>
  <c r="L94"/>
  <c r="AD97"/>
  <c r="L97"/>
  <c r="AD101"/>
  <c r="L101"/>
  <c r="AD103"/>
  <c r="L103"/>
  <c r="AD105"/>
  <c r="L105"/>
  <c r="AD107"/>
  <c r="L107"/>
  <c r="AD112"/>
  <c r="L112"/>
  <c r="AD115"/>
  <c r="L115"/>
  <c r="AD120"/>
  <c r="L120"/>
  <c r="AD123"/>
  <c r="L123"/>
  <c r="AD128"/>
  <c r="L128"/>
  <c r="AD131"/>
  <c r="L131"/>
  <c r="AD142"/>
  <c r="L142"/>
  <c r="AD145"/>
  <c r="L145"/>
  <c r="AD10"/>
  <c r="L10"/>
  <c r="AD13"/>
  <c r="L13"/>
  <c r="AD18"/>
  <c r="L18"/>
  <c r="AD21"/>
  <c r="L21"/>
  <c r="AD26"/>
  <c r="L26"/>
  <c r="AD29"/>
  <c r="L29"/>
  <c r="AD34"/>
  <c r="L34"/>
  <c r="AD37"/>
  <c r="L37"/>
  <c r="AD42"/>
  <c r="L42"/>
  <c r="AD45"/>
  <c r="L45"/>
  <c r="AD50"/>
  <c r="L50"/>
  <c r="AD53"/>
  <c r="L53"/>
  <c r="AD56"/>
  <c r="L56"/>
  <c r="AD63"/>
  <c r="L63"/>
  <c r="AD72"/>
  <c r="L72"/>
  <c r="AD79"/>
  <c r="L79"/>
  <c r="AD88"/>
  <c r="L88"/>
  <c r="AD95"/>
  <c r="L95"/>
  <c r="AD110"/>
  <c r="L110"/>
  <c r="AD113"/>
  <c r="L113"/>
  <c r="AD118"/>
  <c r="L118"/>
  <c r="AD121"/>
  <c r="L121"/>
  <c r="AD126"/>
  <c r="L126"/>
  <c r="AD129"/>
  <c r="L129"/>
  <c r="AD134"/>
  <c r="L134"/>
  <c r="AD136"/>
  <c r="L136"/>
  <c r="AD138"/>
  <c r="L138"/>
  <c r="AD140"/>
  <c r="L140"/>
  <c r="AD143"/>
  <c r="L143"/>
  <c r="AD148"/>
  <c r="L148"/>
  <c r="AC147" i="1"/>
  <c r="L147"/>
  <c r="AC115"/>
  <c r="L115"/>
  <c r="AC102"/>
  <c r="L102"/>
  <c r="AC95"/>
  <c r="L95"/>
  <c r="AC77"/>
  <c r="L77"/>
  <c r="AC78"/>
  <c r="L78"/>
  <c r="AC48"/>
  <c r="L48"/>
  <c r="AC36"/>
  <c r="L36"/>
  <c r="AC16"/>
  <c r="L16"/>
  <c r="AC144"/>
  <c r="L144"/>
  <c r="AC136"/>
  <c r="L136"/>
  <c r="AC145"/>
  <c r="L145"/>
  <c r="AC137"/>
  <c r="L137"/>
  <c r="AC129"/>
  <c r="L129"/>
  <c r="AC121"/>
  <c r="L121"/>
  <c r="AC132"/>
  <c r="L132"/>
  <c r="AC116"/>
  <c r="L116"/>
  <c r="AC108"/>
  <c r="L108"/>
  <c r="AC100"/>
  <c r="L100"/>
  <c r="AC92"/>
  <c r="L92"/>
  <c r="AC122"/>
  <c r="L122"/>
  <c r="AC109"/>
  <c r="L109"/>
  <c r="AC101"/>
  <c r="L101"/>
  <c r="AC93"/>
  <c r="L93"/>
  <c r="AC87"/>
  <c r="L87"/>
  <c r="AC83"/>
  <c r="L83"/>
  <c r="AC75"/>
  <c r="L75"/>
  <c r="AC67"/>
  <c r="L67"/>
  <c r="AC59"/>
  <c r="L59"/>
  <c r="AC51"/>
  <c r="L51"/>
  <c r="AC76"/>
  <c r="L76"/>
  <c r="AC68"/>
  <c r="L68"/>
  <c r="AC60"/>
  <c r="L60"/>
  <c r="AC52"/>
  <c r="L52"/>
  <c r="AC47"/>
  <c r="L47"/>
  <c r="AC43"/>
  <c r="L43"/>
  <c r="AC39"/>
  <c r="L39"/>
  <c r="AC35"/>
  <c r="L35"/>
  <c r="AC31"/>
  <c r="L31"/>
  <c r="AC27"/>
  <c r="L27"/>
  <c r="AC23"/>
  <c r="L23"/>
  <c r="AC19"/>
  <c r="L19"/>
  <c r="AC15"/>
  <c r="L15"/>
  <c r="AC11"/>
  <c r="L11"/>
  <c r="AC138"/>
  <c r="L138"/>
  <c r="AC131"/>
  <c r="L131"/>
  <c r="AC120"/>
  <c r="L120"/>
  <c r="AC126"/>
  <c r="L126"/>
  <c r="AC103"/>
  <c r="L103"/>
  <c r="AC88"/>
  <c r="L88"/>
  <c r="AC69"/>
  <c r="L69"/>
  <c r="AC53"/>
  <c r="L53"/>
  <c r="AC62"/>
  <c r="L62"/>
  <c r="AC44"/>
  <c r="L44"/>
  <c r="AC32"/>
  <c r="L32"/>
  <c r="AC24"/>
  <c r="L24"/>
  <c r="AC12"/>
  <c r="L12"/>
  <c r="AC142"/>
  <c r="L142"/>
  <c r="AC143"/>
  <c r="L143"/>
  <c r="AC127"/>
  <c r="L127"/>
  <c r="AC128"/>
  <c r="L128"/>
  <c r="AC106"/>
  <c r="L106"/>
  <c r="AC90"/>
  <c r="L90"/>
  <c r="AC107"/>
  <c r="L107"/>
  <c r="AC91"/>
  <c r="L91"/>
  <c r="AC81"/>
  <c r="L81"/>
  <c r="AC65"/>
  <c r="L65"/>
  <c r="AC82"/>
  <c r="L82"/>
  <c r="AC66"/>
  <c r="L66"/>
  <c r="AC50"/>
  <c r="L50"/>
  <c r="AC42"/>
  <c r="L42"/>
  <c r="AC34"/>
  <c r="L34"/>
  <c r="AC26"/>
  <c r="L26"/>
  <c r="AC18"/>
  <c r="L18"/>
  <c r="AC14"/>
  <c r="L14"/>
  <c r="AC146"/>
  <c r="L146"/>
  <c r="AC139"/>
  <c r="L139"/>
  <c r="AC123"/>
  <c r="L123"/>
  <c r="AC110"/>
  <c r="L110"/>
  <c r="AC94"/>
  <c r="L94"/>
  <c r="AC111"/>
  <c r="L111"/>
  <c r="AC84"/>
  <c r="L84"/>
  <c r="AC61"/>
  <c r="L61"/>
  <c r="AC70"/>
  <c r="L70"/>
  <c r="AC54"/>
  <c r="L54"/>
  <c r="AC40"/>
  <c r="L40"/>
  <c r="AC28"/>
  <c r="L28"/>
  <c r="AC20"/>
  <c r="L20"/>
  <c r="AC134"/>
  <c r="L134"/>
  <c r="AC135"/>
  <c r="L135"/>
  <c r="AC119"/>
  <c r="L119"/>
  <c r="AC114"/>
  <c r="L114"/>
  <c r="AC98"/>
  <c r="L98"/>
  <c r="AC118"/>
  <c r="L118"/>
  <c r="AC99"/>
  <c r="L99"/>
  <c r="AC86"/>
  <c r="L86"/>
  <c r="AC73"/>
  <c r="L73"/>
  <c r="AC57"/>
  <c r="L57"/>
  <c r="AC74"/>
  <c r="L74"/>
  <c r="AC58"/>
  <c r="L58"/>
  <c r="AC46"/>
  <c r="L46"/>
  <c r="AC38"/>
  <c r="L38"/>
  <c r="AC30"/>
  <c r="L30"/>
  <c r="AC22"/>
  <c r="L22"/>
  <c r="L148"/>
  <c r="AC140"/>
  <c r="L140"/>
  <c r="AC149"/>
  <c r="L149"/>
  <c r="AC141"/>
  <c r="L141"/>
  <c r="AC133"/>
  <c r="L133"/>
  <c r="AC125"/>
  <c r="L125"/>
  <c r="AC117"/>
  <c r="L117"/>
  <c r="AC124"/>
  <c r="L124"/>
  <c r="AC112"/>
  <c r="L112"/>
  <c r="AC104"/>
  <c r="L104"/>
  <c r="AC96"/>
  <c r="L96"/>
  <c r="AC130"/>
  <c r="L130"/>
  <c r="AC113"/>
  <c r="L113"/>
  <c r="AC105"/>
  <c r="L105"/>
  <c r="AC97"/>
  <c r="L97"/>
  <c r="AC89"/>
  <c r="L89"/>
  <c r="AC85"/>
  <c r="L85"/>
  <c r="AC79"/>
  <c r="L79"/>
  <c r="AC71"/>
  <c r="L71"/>
  <c r="AC63"/>
  <c r="L63"/>
  <c r="AC55"/>
  <c r="L55"/>
  <c r="AC80"/>
  <c r="L80"/>
  <c r="AC72"/>
  <c r="L72"/>
  <c r="AC64"/>
  <c r="L64"/>
  <c r="AC56"/>
  <c r="L56"/>
  <c r="AC49"/>
  <c r="L49"/>
  <c r="AC45"/>
  <c r="L45"/>
  <c r="AC41"/>
  <c r="L41"/>
  <c r="AC37"/>
  <c r="L37"/>
  <c r="AC33"/>
  <c r="L33"/>
  <c r="AC29"/>
  <c r="L29"/>
  <c r="AC25"/>
  <c r="L25"/>
  <c r="AC21"/>
  <c r="L21"/>
  <c r="AC17"/>
  <c r="L17"/>
  <c r="AC13"/>
  <c r="L13"/>
  <c r="L7" i="2"/>
  <c r="AD9"/>
  <c r="L9"/>
  <c r="AD8"/>
  <c r="L8"/>
  <c r="T148" i="1"/>
  <c r="T146"/>
  <c r="T144"/>
  <c r="T142"/>
  <c r="T140"/>
  <c r="T138"/>
  <c r="T136"/>
  <c r="T134"/>
  <c r="T132"/>
  <c r="T130"/>
  <c r="T128"/>
  <c r="T126"/>
  <c r="T124"/>
  <c r="T122"/>
  <c r="T120"/>
  <c r="T118"/>
  <c r="T116"/>
  <c r="T114"/>
  <c r="T112"/>
  <c r="T110"/>
  <c r="T108"/>
  <c r="T106"/>
  <c r="T104"/>
  <c r="T102"/>
  <c r="T100"/>
  <c r="T98"/>
  <c r="T96"/>
  <c r="T94"/>
  <c r="T92"/>
  <c r="T90"/>
  <c r="T88"/>
  <c r="T86"/>
  <c r="T84"/>
  <c r="T82"/>
  <c r="T80"/>
  <c r="T78"/>
  <c r="T76"/>
  <c r="T74"/>
  <c r="T72"/>
  <c r="T70"/>
  <c r="T68"/>
  <c r="T66"/>
  <c r="T64"/>
  <c r="T62"/>
  <c r="T60"/>
  <c r="T58"/>
  <c r="T56"/>
  <c r="T54"/>
  <c r="T52"/>
  <c r="T50"/>
  <c r="T46"/>
  <c r="T44"/>
  <c r="T42"/>
  <c r="T40"/>
  <c r="T38"/>
  <c r="T36"/>
  <c r="T34"/>
  <c r="T32"/>
  <c r="T30"/>
  <c r="T28"/>
  <c r="T26"/>
  <c r="T24"/>
  <c r="T22"/>
  <c r="T20"/>
  <c r="T18"/>
  <c r="T16"/>
  <c r="T14"/>
  <c r="T12"/>
  <c r="Z146" i="2"/>
  <c r="AA146" s="1"/>
  <c r="AC146" s="1"/>
  <c r="Z142"/>
  <c r="Z130"/>
  <c r="Z126"/>
  <c r="AB126" s="1"/>
  <c r="Z122"/>
  <c r="AA122" s="1"/>
  <c r="AC122" s="1"/>
  <c r="Z118"/>
  <c r="Z114"/>
  <c r="Z110"/>
  <c r="AA110" s="1"/>
  <c r="AC110" s="1"/>
  <c r="Z94"/>
  <c r="AA94" s="1"/>
  <c r="AC94" s="1"/>
  <c r="Z86"/>
  <c r="Z78"/>
  <c r="AA78" s="1"/>
  <c r="AC78" s="1"/>
  <c r="Z70"/>
  <c r="Z62"/>
  <c r="AA62" s="1"/>
  <c r="AC62" s="1"/>
  <c r="Z54"/>
  <c r="Z50"/>
  <c r="AA50" s="1"/>
  <c r="AC50" s="1"/>
  <c r="Z46"/>
  <c r="AA46" s="1"/>
  <c r="AC46" s="1"/>
  <c r="Z42"/>
  <c r="AA42" s="1"/>
  <c r="AC42" s="1"/>
  <c r="Z38"/>
  <c r="Z34"/>
  <c r="AA34" s="1"/>
  <c r="AC34" s="1"/>
  <c r="Z30"/>
  <c r="Z26"/>
  <c r="AA26" s="1"/>
  <c r="AC26" s="1"/>
  <c r="Z22"/>
  <c r="Z18"/>
  <c r="AA18" s="1"/>
  <c r="AC18" s="1"/>
  <c r="Z14"/>
  <c r="AA14" s="1"/>
  <c r="AC14" s="1"/>
  <c r="M140" i="1"/>
  <c r="M136"/>
  <c r="M145"/>
  <c r="M137"/>
  <c r="M129"/>
  <c r="M121"/>
  <c r="M117"/>
  <c r="M114"/>
  <c r="M110"/>
  <c r="M111"/>
  <c r="M107"/>
  <c r="M99"/>
  <c r="M95"/>
  <c r="M88"/>
  <c r="M86"/>
  <c r="M84"/>
  <c r="M79"/>
  <c r="M77"/>
  <c r="M73"/>
  <c r="M71"/>
  <c r="M67"/>
  <c r="M63"/>
  <c r="M59"/>
  <c r="M57"/>
  <c r="M53"/>
  <c r="M80"/>
  <c r="M76"/>
  <c r="M68"/>
  <c r="M64"/>
  <c r="M56"/>
  <c r="M52"/>
  <c r="M47"/>
  <c r="M43"/>
  <c r="M41"/>
  <c r="M37"/>
  <c r="M35"/>
  <c r="M31"/>
  <c r="M29"/>
  <c r="M25"/>
  <c r="M21"/>
  <c r="M19"/>
  <c r="M15"/>
  <c r="M11"/>
  <c r="M148"/>
  <c r="M146"/>
  <c r="M144"/>
  <c r="M147"/>
  <c r="M143"/>
  <c r="M139"/>
  <c r="M135"/>
  <c r="M131"/>
  <c r="M127"/>
  <c r="M123"/>
  <c r="M119"/>
  <c r="M115"/>
  <c r="M124"/>
  <c r="M120"/>
  <c r="M116"/>
  <c r="M108"/>
  <c r="M106"/>
  <c r="M104"/>
  <c r="M102"/>
  <c r="M100"/>
  <c r="M98"/>
  <c r="M96"/>
  <c r="M92"/>
  <c r="M90"/>
  <c r="M130"/>
  <c r="M126"/>
  <c r="M122"/>
  <c r="M118"/>
  <c r="M113"/>
  <c r="M109"/>
  <c r="M105"/>
  <c r="M101"/>
  <c r="M97"/>
  <c r="M93"/>
  <c r="M89"/>
  <c r="M87"/>
  <c r="M85"/>
  <c r="M83"/>
  <c r="M82"/>
  <c r="M78"/>
  <c r="M74"/>
  <c r="M70"/>
  <c r="M66"/>
  <c r="M62"/>
  <c r="M58"/>
  <c r="M54"/>
  <c r="M50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T147"/>
  <c r="T145"/>
  <c r="T143"/>
  <c r="T141"/>
  <c r="T139"/>
  <c r="T137"/>
  <c r="T135"/>
  <c r="T133"/>
  <c r="T131"/>
  <c r="T129"/>
  <c r="T127"/>
  <c r="T125"/>
  <c r="T123"/>
  <c r="T121"/>
  <c r="T119"/>
  <c r="T117"/>
  <c r="T115"/>
  <c r="T113"/>
  <c r="T111"/>
  <c r="T109"/>
  <c r="T107"/>
  <c r="T105"/>
  <c r="T103"/>
  <c r="T101"/>
  <c r="T99"/>
  <c r="T97"/>
  <c r="T95"/>
  <c r="T93"/>
  <c r="T91"/>
  <c r="T89"/>
  <c r="T87"/>
  <c r="T85"/>
  <c r="T83"/>
  <c r="T81"/>
  <c r="T79"/>
  <c r="T77"/>
  <c r="T75"/>
  <c r="T73"/>
  <c r="T71"/>
  <c r="T69"/>
  <c r="T67"/>
  <c r="T65"/>
  <c r="T63"/>
  <c r="T61"/>
  <c r="T59"/>
  <c r="T57"/>
  <c r="T55"/>
  <c r="T53"/>
  <c r="T51"/>
  <c r="T49"/>
  <c r="T48"/>
  <c r="T47"/>
  <c r="T45"/>
  <c r="T43"/>
  <c r="T41"/>
  <c r="T39"/>
  <c r="T37"/>
  <c r="T35"/>
  <c r="T33"/>
  <c r="T31"/>
  <c r="T29"/>
  <c r="T27"/>
  <c r="T25"/>
  <c r="T23"/>
  <c r="T21"/>
  <c r="T19"/>
  <c r="T17"/>
  <c r="T15"/>
  <c r="T13"/>
  <c r="T11"/>
  <c r="M142"/>
  <c r="M138"/>
  <c r="M134"/>
  <c r="M149"/>
  <c r="M141"/>
  <c r="M133"/>
  <c r="M125"/>
  <c r="M132"/>
  <c r="M128"/>
  <c r="M112"/>
  <c r="M94"/>
  <c r="M103"/>
  <c r="M91"/>
  <c r="M81"/>
  <c r="M75"/>
  <c r="M69"/>
  <c r="M65"/>
  <c r="M61"/>
  <c r="M55"/>
  <c r="M51"/>
  <c r="M72"/>
  <c r="M60"/>
  <c r="M49"/>
  <c r="M45"/>
  <c r="M39"/>
  <c r="M33"/>
  <c r="M27"/>
  <c r="M23"/>
  <c r="M17"/>
  <c r="M13"/>
  <c r="AB148"/>
  <c r="AB134"/>
  <c r="AB132"/>
  <c r="AB116"/>
  <c r="AB112"/>
  <c r="AB111"/>
  <c r="AB98"/>
  <c r="AB96"/>
  <c r="AB81"/>
  <c r="AB75"/>
  <c r="AB65"/>
  <c r="AB51"/>
  <c r="AB40"/>
  <c r="AB36"/>
  <c r="AB32"/>
  <c r="AB28"/>
  <c r="AB24"/>
  <c r="AB20"/>
  <c r="AB16"/>
  <c r="AB13"/>
  <c r="X53" i="2"/>
  <c r="Y53" s="1"/>
  <c r="M48" i="1"/>
  <c r="X48"/>
  <c r="AB48" s="1"/>
  <c r="M10"/>
  <c r="M9"/>
  <c r="M8"/>
  <c r="T148" i="2"/>
  <c r="T146"/>
  <c r="T144"/>
  <c r="T142"/>
  <c r="T140"/>
  <c r="T138"/>
  <c r="T136"/>
  <c r="T134"/>
  <c r="T132"/>
  <c r="T130"/>
  <c r="T128"/>
  <c r="T126"/>
  <c r="T124"/>
  <c r="T122"/>
  <c r="T120"/>
  <c r="T118"/>
  <c r="T116"/>
  <c r="T114"/>
  <c r="T112"/>
  <c r="T110"/>
  <c r="T108"/>
  <c r="T106"/>
  <c r="T104"/>
  <c r="T102"/>
  <c r="T100"/>
  <c r="T98"/>
  <c r="T96"/>
  <c r="T94"/>
  <c r="T92"/>
  <c r="T90"/>
  <c r="T88"/>
  <c r="T86"/>
  <c r="T84"/>
  <c r="T82"/>
  <c r="T80"/>
  <c r="T78"/>
  <c r="T76"/>
  <c r="T74"/>
  <c r="T72"/>
  <c r="T70"/>
  <c r="T68"/>
  <c r="T66"/>
  <c r="T64"/>
  <c r="T62"/>
  <c r="T60"/>
  <c r="T58"/>
  <c r="T56"/>
  <c r="T54"/>
  <c r="T52"/>
  <c r="T50"/>
  <c r="T48"/>
  <c r="T46"/>
  <c r="T44"/>
  <c r="T42"/>
  <c r="T40"/>
  <c r="T38"/>
  <c r="T36"/>
  <c r="T34"/>
  <c r="T32"/>
  <c r="T30"/>
  <c r="T28"/>
  <c r="T26"/>
  <c r="T24"/>
  <c r="T22"/>
  <c r="T20"/>
  <c r="T18"/>
  <c r="T16"/>
  <c r="T14"/>
  <c r="T12"/>
  <c r="T8"/>
  <c r="M7"/>
  <c r="M10"/>
  <c r="M11"/>
  <c r="M16"/>
  <c r="M19"/>
  <c r="M24"/>
  <c r="M27"/>
  <c r="M32"/>
  <c r="M35"/>
  <c r="M40"/>
  <c r="M43"/>
  <c r="M48"/>
  <c r="M51"/>
  <c r="M56"/>
  <c r="M59"/>
  <c r="M64"/>
  <c r="M67"/>
  <c r="M72"/>
  <c r="M75"/>
  <c r="M80"/>
  <c r="M83"/>
  <c r="M88"/>
  <c r="M91"/>
  <c r="M96"/>
  <c r="M99"/>
  <c r="M104"/>
  <c r="M12"/>
  <c r="M15"/>
  <c r="M20"/>
  <c r="M23"/>
  <c r="M28"/>
  <c r="M31"/>
  <c r="M36"/>
  <c r="M39"/>
  <c r="M44"/>
  <c r="M47"/>
  <c r="M52"/>
  <c r="M55"/>
  <c r="M60"/>
  <c r="M63"/>
  <c r="M68"/>
  <c r="M71"/>
  <c r="M76"/>
  <c r="M79"/>
  <c r="M84"/>
  <c r="M87"/>
  <c r="M92"/>
  <c r="M95"/>
  <c r="M100"/>
  <c r="M103"/>
  <c r="M107"/>
  <c r="M108"/>
  <c r="M111"/>
  <c r="M112"/>
  <c r="M115"/>
  <c r="M116"/>
  <c r="M119"/>
  <c r="M120"/>
  <c r="M123"/>
  <c r="M124"/>
  <c r="M127"/>
  <c r="M128"/>
  <c r="M131"/>
  <c r="M132"/>
  <c r="M135"/>
  <c r="M136"/>
  <c r="M139"/>
  <c r="M140"/>
  <c r="M143"/>
  <c r="M144"/>
  <c r="M147"/>
  <c r="M148"/>
  <c r="AC11"/>
  <c r="M8"/>
  <c r="AB11"/>
  <c r="Z12"/>
  <c r="AA12" s="1"/>
  <c r="AC12" s="1"/>
  <c r="M13"/>
  <c r="Z13"/>
  <c r="M14"/>
  <c r="AB15"/>
  <c r="Z16"/>
  <c r="AA16" s="1"/>
  <c r="AC16" s="1"/>
  <c r="M17"/>
  <c r="Z17"/>
  <c r="M18"/>
  <c r="AB19"/>
  <c r="Z20"/>
  <c r="AA20" s="1"/>
  <c r="AC20" s="1"/>
  <c r="M21"/>
  <c r="Z21"/>
  <c r="M22"/>
  <c r="AB23"/>
  <c r="Z24"/>
  <c r="AB24" s="1"/>
  <c r="M25"/>
  <c r="Z25"/>
  <c r="M26"/>
  <c r="AB27"/>
  <c r="Z28"/>
  <c r="AA28" s="1"/>
  <c r="AC28" s="1"/>
  <c r="M29"/>
  <c r="Z29"/>
  <c r="M30"/>
  <c r="AB31"/>
  <c r="Z32"/>
  <c r="AA32" s="1"/>
  <c r="AC32" s="1"/>
  <c r="M33"/>
  <c r="Z33"/>
  <c r="M34"/>
  <c r="AB35"/>
  <c r="Z36"/>
  <c r="AA36" s="1"/>
  <c r="AC36" s="1"/>
  <c r="M37"/>
  <c r="Z37"/>
  <c r="M38"/>
  <c r="AB39"/>
  <c r="Z40"/>
  <c r="AB40" s="1"/>
  <c r="M41"/>
  <c r="Z41"/>
  <c r="M42"/>
  <c r="AB43"/>
  <c r="Z44"/>
  <c r="AA44" s="1"/>
  <c r="AC44" s="1"/>
  <c r="M45"/>
  <c r="Z45"/>
  <c r="M46"/>
  <c r="AB47"/>
  <c r="Z48"/>
  <c r="AA48" s="1"/>
  <c r="AC48" s="1"/>
  <c r="M49"/>
  <c r="Z49"/>
  <c r="M50"/>
  <c r="AB51"/>
  <c r="Z52"/>
  <c r="AA52" s="1"/>
  <c r="AC52" s="1"/>
  <c r="M53"/>
  <c r="Z53"/>
  <c r="M54"/>
  <c r="AB55"/>
  <c r="Z56"/>
  <c r="AB56" s="1"/>
  <c r="M57"/>
  <c r="Z57"/>
  <c r="M58"/>
  <c r="AB59"/>
  <c r="Z60"/>
  <c r="AA60" s="1"/>
  <c r="AC60" s="1"/>
  <c r="M61"/>
  <c r="Z61"/>
  <c r="M62"/>
  <c r="AB63"/>
  <c r="Z64"/>
  <c r="AA64" s="1"/>
  <c r="AC64" s="1"/>
  <c r="M65"/>
  <c r="Z65"/>
  <c r="M66"/>
  <c r="AB67"/>
  <c r="Z68"/>
  <c r="AA68" s="1"/>
  <c r="AC68" s="1"/>
  <c r="M69"/>
  <c r="Z69"/>
  <c r="M70"/>
  <c r="AB71"/>
  <c r="Z72"/>
  <c r="AB72" s="1"/>
  <c r="M73"/>
  <c r="Z73"/>
  <c r="M74"/>
  <c r="AB75"/>
  <c r="Z76"/>
  <c r="AA76" s="1"/>
  <c r="AC76" s="1"/>
  <c r="M77"/>
  <c r="Z77"/>
  <c r="M78"/>
  <c r="AB79"/>
  <c r="Z80"/>
  <c r="AA80" s="1"/>
  <c r="AC80" s="1"/>
  <c r="M81"/>
  <c r="Z81"/>
  <c r="M82"/>
  <c r="AB83"/>
  <c r="Z84"/>
  <c r="AA84" s="1"/>
  <c r="AC84" s="1"/>
  <c r="M85"/>
  <c r="Z85"/>
  <c r="M86"/>
  <c r="AB87"/>
  <c r="Z88"/>
  <c r="AB88" s="1"/>
  <c r="M89"/>
  <c r="Z89"/>
  <c r="M90"/>
  <c r="AB91"/>
  <c r="Z92"/>
  <c r="AA92" s="1"/>
  <c r="AC92" s="1"/>
  <c r="M93"/>
  <c r="Z93"/>
  <c r="M94"/>
  <c r="AB95"/>
  <c r="Z96"/>
  <c r="AA96" s="1"/>
  <c r="AC96" s="1"/>
  <c r="M97"/>
  <c r="Z97"/>
  <c r="M98"/>
  <c r="AB99"/>
  <c r="Z100"/>
  <c r="AA100" s="1"/>
  <c r="AC100" s="1"/>
  <c r="M101"/>
  <c r="Z101"/>
  <c r="M102"/>
  <c r="AB103"/>
  <c r="Z104"/>
  <c r="AB104" s="1"/>
  <c r="M105"/>
  <c r="Z105"/>
  <c r="M106"/>
  <c r="AB107"/>
  <c r="Z108"/>
  <c r="AA108" s="1"/>
  <c r="AC108" s="1"/>
  <c r="M109"/>
  <c r="Z109"/>
  <c r="M110"/>
  <c r="AB111"/>
  <c r="Z112"/>
  <c r="AA112" s="1"/>
  <c r="AC112" s="1"/>
  <c r="M113"/>
  <c r="Z113"/>
  <c r="M114"/>
  <c r="AB115"/>
  <c r="Z116"/>
  <c r="AA116" s="1"/>
  <c r="AC116" s="1"/>
  <c r="M117"/>
  <c r="Z117"/>
  <c r="M118"/>
  <c r="AB119"/>
  <c r="Z120"/>
  <c r="AB120" s="1"/>
  <c r="M121"/>
  <c r="Z121"/>
  <c r="M122"/>
  <c r="AB123"/>
  <c r="Z124"/>
  <c r="AA124" s="1"/>
  <c r="AC124" s="1"/>
  <c r="M125"/>
  <c r="Z125"/>
  <c r="M126"/>
  <c r="AB127"/>
  <c r="Z128"/>
  <c r="AA128" s="1"/>
  <c r="AC128" s="1"/>
  <c r="M129"/>
  <c r="Z129"/>
  <c r="M130"/>
  <c r="AB131"/>
  <c r="Z132"/>
  <c r="AA132" s="1"/>
  <c r="AC132" s="1"/>
  <c r="M133"/>
  <c r="Z133"/>
  <c r="M134"/>
  <c r="AB135"/>
  <c r="Z136"/>
  <c r="AB136" s="1"/>
  <c r="M137"/>
  <c r="Z137"/>
  <c r="M138"/>
  <c r="AB139"/>
  <c r="Z140"/>
  <c r="AA140" s="1"/>
  <c r="AC140" s="1"/>
  <c r="M141"/>
  <c r="Z141"/>
  <c r="M142"/>
  <c r="AB143"/>
  <c r="Z144"/>
  <c r="AA144" s="1"/>
  <c r="AC144" s="1"/>
  <c r="M145"/>
  <c r="Z145"/>
  <c r="M146"/>
  <c r="AB147"/>
  <c r="Z148"/>
  <c r="AA148" s="1"/>
  <c r="AC148" s="1"/>
  <c r="M149"/>
  <c r="Z149"/>
  <c r="T149"/>
  <c r="T147"/>
  <c r="T145"/>
  <c r="T143"/>
  <c r="T141"/>
  <c r="T139"/>
  <c r="T137"/>
  <c r="T135"/>
  <c r="T133"/>
  <c r="T131"/>
  <c r="T129"/>
  <c r="T127"/>
  <c r="T125"/>
  <c r="T123"/>
  <c r="T121"/>
  <c r="T119"/>
  <c r="T117"/>
  <c r="T115"/>
  <c r="T113"/>
  <c r="T111"/>
  <c r="T109"/>
  <c r="T107"/>
  <c r="T105"/>
  <c r="T103"/>
  <c r="T101"/>
  <c r="T99"/>
  <c r="T97"/>
  <c r="T95"/>
  <c r="T93"/>
  <c r="T91"/>
  <c r="T89"/>
  <c r="T87"/>
  <c r="T85"/>
  <c r="T83"/>
  <c r="T81"/>
  <c r="T79"/>
  <c r="T77"/>
  <c r="T75"/>
  <c r="T73"/>
  <c r="T71"/>
  <c r="T69"/>
  <c r="T67"/>
  <c r="T65"/>
  <c r="T63"/>
  <c r="T61"/>
  <c r="T59"/>
  <c r="T57"/>
  <c r="T55"/>
  <c r="T53"/>
  <c r="T51"/>
  <c r="T49"/>
  <c r="T47"/>
  <c r="T45"/>
  <c r="T43"/>
  <c r="T41"/>
  <c r="T39"/>
  <c r="T37"/>
  <c r="T35"/>
  <c r="T33"/>
  <c r="T31"/>
  <c r="T29"/>
  <c r="T27"/>
  <c r="T25"/>
  <c r="T23"/>
  <c r="T21"/>
  <c r="T19"/>
  <c r="T17"/>
  <c r="T15"/>
  <c r="T13"/>
  <c r="T11"/>
  <c r="M9"/>
  <c r="AB18"/>
  <c r="AA22"/>
  <c r="AC22" s="1"/>
  <c r="AB22"/>
  <c r="AA30"/>
  <c r="AC30" s="1"/>
  <c r="AB30"/>
  <c r="AA38"/>
  <c r="AC38" s="1"/>
  <c r="AB38"/>
  <c r="AB50"/>
  <c r="AA54"/>
  <c r="AC54" s="1"/>
  <c r="AB54"/>
  <c r="AB58"/>
  <c r="AB66"/>
  <c r="AA70"/>
  <c r="AC70" s="1"/>
  <c r="AB70"/>
  <c r="AA74"/>
  <c r="AC74" s="1"/>
  <c r="AB74"/>
  <c r="AB78"/>
  <c r="AA82"/>
  <c r="AC82" s="1"/>
  <c r="AA86"/>
  <c r="AC86" s="1"/>
  <c r="AB86"/>
  <c r="AA90"/>
  <c r="AC90" s="1"/>
  <c r="AA98"/>
  <c r="AC98" s="1"/>
  <c r="AB98"/>
  <c r="AA102"/>
  <c r="AC102" s="1"/>
  <c r="AB102"/>
  <c r="AB106"/>
  <c r="AA114"/>
  <c r="AC114" s="1"/>
  <c r="AB114"/>
  <c r="AA118"/>
  <c r="AC118" s="1"/>
  <c r="AB118"/>
  <c r="AA126"/>
  <c r="AC126" s="1"/>
  <c r="AA130"/>
  <c r="AC130" s="1"/>
  <c r="AB130"/>
  <c r="AA134"/>
  <c r="AC134" s="1"/>
  <c r="AB134"/>
  <c r="AA138"/>
  <c r="AC138" s="1"/>
  <c r="AB138"/>
  <c r="AA142"/>
  <c r="AC142" s="1"/>
  <c r="AB142"/>
  <c r="AB16"/>
  <c r="AA24"/>
  <c r="AC24" s="1"/>
  <c r="AA56"/>
  <c r="AC56" s="1"/>
  <c r="AB80"/>
  <c r="AA88"/>
  <c r="AC88" s="1"/>
  <c r="AA120"/>
  <c r="AC120" s="1"/>
  <c r="AB144"/>
  <c r="AC147"/>
  <c r="AC143"/>
  <c r="AC139"/>
  <c r="AC135"/>
  <c r="AC131"/>
  <c r="AC127"/>
  <c r="AC123"/>
  <c r="AC119"/>
  <c r="AC115"/>
  <c r="AC111"/>
  <c r="AC107"/>
  <c r="AC103"/>
  <c r="AC99"/>
  <c r="AC95"/>
  <c r="AC91"/>
  <c r="AC87"/>
  <c r="AC83"/>
  <c r="AC79"/>
  <c r="AC75"/>
  <c r="AC71"/>
  <c r="AC67"/>
  <c r="AC63"/>
  <c r="AC59"/>
  <c r="AC55"/>
  <c r="AC51"/>
  <c r="AC47"/>
  <c r="AC43"/>
  <c r="AC39"/>
  <c r="AC35"/>
  <c r="AC31"/>
  <c r="AC27"/>
  <c r="AC23"/>
  <c r="AC19"/>
  <c r="AC15"/>
  <c r="AB149" i="1"/>
  <c r="AB147"/>
  <c r="AB146"/>
  <c r="AB145"/>
  <c r="AB144"/>
  <c r="AB141"/>
  <c r="AB139"/>
  <c r="AB138"/>
  <c r="AB137"/>
  <c r="AB136"/>
  <c r="AB135"/>
  <c r="AB133"/>
  <c r="AB131"/>
  <c r="AB130"/>
  <c r="AB129"/>
  <c r="AB128"/>
  <c r="AB127"/>
  <c r="AB122"/>
  <c r="AB120"/>
  <c r="AB119"/>
  <c r="AB117"/>
  <c r="AB115"/>
  <c r="AB114"/>
  <c r="AB113"/>
  <c r="AB110"/>
  <c r="AB109"/>
  <c r="AB108"/>
  <c r="AB107"/>
  <c r="AB105"/>
  <c r="AB103"/>
  <c r="AB102"/>
  <c r="AB101"/>
  <c r="AB100"/>
  <c r="AB99"/>
  <c r="AB97"/>
  <c r="AB95"/>
  <c r="AB94"/>
  <c r="AB92"/>
  <c r="AB88"/>
  <c r="AB86"/>
  <c r="AB84"/>
  <c r="AB82"/>
  <c r="AB79"/>
  <c r="AB78"/>
  <c r="AB77"/>
  <c r="AB76"/>
  <c r="AB74"/>
  <c r="AB72"/>
  <c r="AB71"/>
  <c r="AB70"/>
  <c r="AB69"/>
  <c r="AB68"/>
  <c r="AB63"/>
  <c r="AB62"/>
  <c r="AB61"/>
  <c r="AB60"/>
  <c r="AB58"/>
  <c r="AB56"/>
  <c r="AB55"/>
  <c r="AB54"/>
  <c r="AB53"/>
  <c r="AB52"/>
  <c r="AB50"/>
  <c r="AB49"/>
  <c r="AB47"/>
  <c r="AB46"/>
  <c r="AB45"/>
  <c r="AB43"/>
  <c r="AB42"/>
  <c r="AB41"/>
  <c r="AB39"/>
  <c r="AB38"/>
  <c r="AB37"/>
  <c r="AB35"/>
  <c r="AB34"/>
  <c r="AB33"/>
  <c r="AB31"/>
  <c r="AB30"/>
  <c r="AB29"/>
  <c r="AB27"/>
  <c r="AB26"/>
  <c r="AB25"/>
  <c r="AB23"/>
  <c r="AB22"/>
  <c r="AB21"/>
  <c r="AB19"/>
  <c r="AB18"/>
  <c r="AB17"/>
  <c r="AB15"/>
  <c r="AB14"/>
  <c r="AB12"/>
  <c r="AB11"/>
  <c r="AB123"/>
  <c r="AB121"/>
  <c r="AB91"/>
  <c r="AB89"/>
  <c r="AB87"/>
  <c r="AB85"/>
  <c r="AB83"/>
  <c r="AB80"/>
  <c r="AB64"/>
  <c r="T9"/>
  <c r="Z7" i="2"/>
  <c r="AA7" s="1"/>
  <c r="Z9"/>
  <c r="AA9" s="1"/>
  <c r="AC9" s="1"/>
  <c r="Z10"/>
  <c r="AA10" s="1"/>
  <c r="X8"/>
  <c r="T10"/>
  <c r="X10"/>
  <c r="Z8"/>
  <c r="T9"/>
  <c r="Y9"/>
  <c r="T7"/>
  <c r="Y7" i="1"/>
  <c r="Z7"/>
  <c r="AA7" s="1"/>
  <c r="X8"/>
  <c r="Y8" s="1"/>
  <c r="X10"/>
  <c r="AB10" s="1"/>
  <c r="X9"/>
  <c r="AB9" s="1"/>
  <c r="T10"/>
  <c r="X7" i="2"/>
  <c r="AB62" l="1"/>
  <c r="AB112"/>
  <c r="AB48"/>
  <c r="AB42"/>
  <c r="AC7" i="1"/>
  <c r="AC150" s="1"/>
  <c r="D24" i="19" s="1"/>
  <c r="T150" i="1"/>
  <c r="D23" i="19" s="1"/>
  <c r="AB122" i="2"/>
  <c r="AA136"/>
  <c r="AC136" s="1"/>
  <c r="AA104"/>
  <c r="AC104" s="1"/>
  <c r="AA72"/>
  <c r="AC72" s="1"/>
  <c r="AA40"/>
  <c r="AC40" s="1"/>
  <c r="AB146"/>
  <c r="AB110"/>
  <c r="AB94"/>
  <c r="AB46"/>
  <c r="AB26"/>
  <c r="AB14"/>
  <c r="T150"/>
  <c r="D34" i="19" s="1"/>
  <c r="AB128" i="2"/>
  <c r="AB96"/>
  <c r="AB64"/>
  <c r="AB32"/>
  <c r="AB34"/>
  <c r="AB148"/>
  <c r="AB132"/>
  <c r="AB116"/>
  <c r="AB100"/>
  <c r="AB84"/>
  <c r="AB68"/>
  <c r="AB52"/>
  <c r="AB36"/>
  <c r="AB20"/>
  <c r="AB140"/>
  <c r="AB124"/>
  <c r="AB108"/>
  <c r="AB92"/>
  <c r="AB76"/>
  <c r="AB60"/>
  <c r="AB44"/>
  <c r="AB28"/>
  <c r="AB12"/>
  <c r="Y9" i="1"/>
  <c r="Y48"/>
  <c r="AA145" i="2"/>
  <c r="AC145" s="1"/>
  <c r="AB145"/>
  <c r="AA137"/>
  <c r="AC137" s="1"/>
  <c r="AB137"/>
  <c r="AA129"/>
  <c r="AC129" s="1"/>
  <c r="AB129"/>
  <c r="AA121"/>
  <c r="AC121" s="1"/>
  <c r="AB121"/>
  <c r="AA113"/>
  <c r="AC113" s="1"/>
  <c r="AB113"/>
  <c r="AA105"/>
  <c r="AC105" s="1"/>
  <c r="AB105"/>
  <c r="AA97"/>
  <c r="AC97" s="1"/>
  <c r="AB97"/>
  <c r="AA89"/>
  <c r="AC89" s="1"/>
  <c r="AB89"/>
  <c r="AA81"/>
  <c r="AC81" s="1"/>
  <c r="AB81"/>
  <c r="AA73"/>
  <c r="AC73" s="1"/>
  <c r="AB73"/>
  <c r="AA65"/>
  <c r="AC65" s="1"/>
  <c r="AB65"/>
  <c r="AA57"/>
  <c r="AC57" s="1"/>
  <c r="AB57"/>
  <c r="AA49"/>
  <c r="AC49" s="1"/>
  <c r="AB49"/>
  <c r="AA41"/>
  <c r="AC41" s="1"/>
  <c r="AB41"/>
  <c r="AA33"/>
  <c r="AC33" s="1"/>
  <c r="AB33"/>
  <c r="AA25"/>
  <c r="AC25" s="1"/>
  <c r="AB25"/>
  <c r="AA17"/>
  <c r="AC17" s="1"/>
  <c r="AB17"/>
  <c r="AB10"/>
  <c r="AC10"/>
  <c r="AA149"/>
  <c r="AC149" s="1"/>
  <c r="AB149"/>
  <c r="AA141"/>
  <c r="AC141" s="1"/>
  <c r="AB141"/>
  <c r="AA133"/>
  <c r="AC133" s="1"/>
  <c r="AB133"/>
  <c r="AA125"/>
  <c r="AC125" s="1"/>
  <c r="AB125"/>
  <c r="AA117"/>
  <c r="AC117" s="1"/>
  <c r="AB117"/>
  <c r="AA109"/>
  <c r="AC109" s="1"/>
  <c r="AB109"/>
  <c r="AA101"/>
  <c r="AC101" s="1"/>
  <c r="AB101"/>
  <c r="AA93"/>
  <c r="AC93" s="1"/>
  <c r="AB93"/>
  <c r="AA85"/>
  <c r="AC85" s="1"/>
  <c r="AB85"/>
  <c r="AA77"/>
  <c r="AC77" s="1"/>
  <c r="AB77"/>
  <c r="AA69"/>
  <c r="AC69" s="1"/>
  <c r="AB69"/>
  <c r="AA61"/>
  <c r="AC61" s="1"/>
  <c r="AB61"/>
  <c r="AA53"/>
  <c r="AC53" s="1"/>
  <c r="AB53"/>
  <c r="AA45"/>
  <c r="AC45" s="1"/>
  <c r="AB45"/>
  <c r="AA37"/>
  <c r="AC37" s="1"/>
  <c r="AB37"/>
  <c r="AA29"/>
  <c r="AC29" s="1"/>
  <c r="AB29"/>
  <c r="AA21"/>
  <c r="AC21" s="1"/>
  <c r="AB21"/>
  <c r="AA13"/>
  <c r="AC13" s="1"/>
  <c r="AB13"/>
  <c r="AB7"/>
  <c r="AC7"/>
  <c r="AB9"/>
  <c r="AB8"/>
  <c r="AA8"/>
  <c r="AC8" s="1"/>
  <c r="Y8"/>
  <c r="Y10"/>
  <c r="AB7" i="1"/>
  <c r="Y10"/>
  <c r="AB8"/>
  <c r="Y7" i="2"/>
  <c r="AD7" s="1"/>
  <c r="AD150" s="1"/>
  <c r="D35" i="19" s="1"/>
  <c r="F16" l="1"/>
  <c r="AB150" i="1"/>
  <c r="D25" i="19" s="1"/>
  <c r="AC150" i="2"/>
  <c r="D36" i="19" s="1"/>
</calcChain>
</file>

<file path=xl/sharedStrings.xml><?xml version="1.0" encoding="utf-8"?>
<sst xmlns="http://schemas.openxmlformats.org/spreadsheetml/2006/main" count="975" uniqueCount="362">
  <si>
    <t xml:space="preserve"> </t>
  </si>
  <si>
    <t>DATI UTENTE</t>
  </si>
  <si>
    <t>DATI STRUTTURA</t>
  </si>
  <si>
    <t>ALTRI DATI UTENTE</t>
  </si>
  <si>
    <t>QUOTA SOCIALE GIORNALIERA</t>
  </si>
  <si>
    <t xml:space="preserve">DATI ISEE </t>
  </si>
  <si>
    <t xml:space="preserve"> DATI INDENNITA'  ACCOMPAGNAMENTO </t>
  </si>
  <si>
    <t xml:space="preserve">UTENTE
(inserire le iniziali) </t>
  </si>
  <si>
    <t xml:space="preserve">COMUNE  di residenza </t>
  </si>
  <si>
    <t xml:space="preserve">TOTALE DEGENZA </t>
  </si>
  <si>
    <t>Indennità accompagnamento  (SI/NO)</t>
  </si>
  <si>
    <t>ISEE DI RIFERIMENTO PER CALCOLO COEFFICIENTE</t>
  </si>
  <si>
    <t>COEFFICIENTE DI CONTRIBUZIONE  UTENTE</t>
  </si>
  <si>
    <t xml:space="preserve"> QUOTA GIORNALIERA INTERA  a carico dell'UTENTE</t>
  </si>
  <si>
    <t xml:space="preserve"> QUOTA GIORNALIERA INTERA  a carico del COMUNE</t>
  </si>
  <si>
    <t xml:space="preserve"> QUOTA GIORNALIERA  RIDOTTA a  carico dell'UTENTE</t>
  </si>
  <si>
    <t>QUOTA GIORNALIERA RIDOTTA a carico  del COMUNE</t>
  </si>
  <si>
    <t>ACCOMPAGNO</t>
  </si>
  <si>
    <t>SI</t>
  </si>
  <si>
    <t>NO</t>
  </si>
  <si>
    <t>SEMIRESIDENZIALE</t>
  </si>
  <si>
    <t>ISTITUTO LEONARDA VACCARI</t>
  </si>
  <si>
    <t>VILLA BUON RESPIRO</t>
  </si>
  <si>
    <t>ASSOCIAZIONE RAGGIO DI SOLE ONLUS - PRESIDIO</t>
  </si>
  <si>
    <t>NOMENTANA HOSPITAL</t>
  </si>
  <si>
    <t>CASA SANTA ROSA</t>
  </si>
  <si>
    <t>VILLA DELLE QUERCE</t>
  </si>
  <si>
    <t>SANTA MARIA DEL PRATO</t>
  </si>
  <si>
    <t>VILLA ALBA FONTE NUOVA</t>
  </si>
  <si>
    <t>CASA SANTA MARIA DELLA PROVVIDENZA</t>
  </si>
  <si>
    <t>ESPERANTO</t>
  </si>
  <si>
    <t>AL PARCO</t>
  </si>
  <si>
    <t>ANFFAS OSTIA ONLUS</t>
  </si>
  <si>
    <t>IMPPIT - ISTITUTO MEDICO PSICO-PEDAGOGICO INFANZIA TARDIVA</t>
  </si>
  <si>
    <t>CASA LOIC</t>
  </si>
  <si>
    <t>CENTRO CASA GIOCOSA</t>
  </si>
  <si>
    <t>CENTRO TANGRAM</t>
  </si>
  <si>
    <t>COES ONLUS</t>
  </si>
  <si>
    <t>ASSOHANDICAP ONLUS</t>
  </si>
  <si>
    <t>NUOVA SAIR - VIA DIONISIO</t>
  </si>
  <si>
    <t>RESIDENZIALE</t>
  </si>
  <si>
    <t>Data</t>
  </si>
  <si>
    <t>Capodanno</t>
  </si>
  <si>
    <t>Epifania</t>
  </si>
  <si>
    <t>Pasqua</t>
  </si>
  <si>
    <t>Pasquetta</t>
  </si>
  <si>
    <t>Anniversario della Liberazione</t>
  </si>
  <si>
    <t>Festa del Lavoro</t>
  </si>
  <si>
    <t>Festa della Repubblica</t>
  </si>
  <si>
    <t>Ferragosto</t>
  </si>
  <si>
    <t xml:space="preserve">Ognissanti </t>
  </si>
  <si>
    <t>Immacolata</t>
  </si>
  <si>
    <t>Natale</t>
  </si>
  <si>
    <t>Santo Stefano</t>
  </si>
  <si>
    <t xml:space="preserve">A) NOTE DI COMPILAZIONE </t>
  </si>
  <si>
    <t xml:space="preserve">B) LEGENDA </t>
  </si>
  <si>
    <t>N. PROGRESSIVO</t>
  </si>
  <si>
    <t>INSERIRE LE INIZIALI DEL COGNOME E NOME</t>
  </si>
  <si>
    <t xml:space="preserve">TOTALE  GIORNI DEGENZA </t>
  </si>
  <si>
    <t xml:space="preserve">non compilare </t>
  </si>
  <si>
    <t>DATI ISEE</t>
  </si>
  <si>
    <t>INSERIRE IL NUMERO PROGRESSIVO UTENTI</t>
  </si>
  <si>
    <t xml:space="preserve">STRUTTURA REGIONALE ACCREDITATA (selezionare da menu a tendina)
</t>
  </si>
  <si>
    <t xml:space="preserve">DATA RICOVERO  
</t>
  </si>
  <si>
    <t xml:space="preserve">a quota sociale giornaliera INTERA </t>
  </si>
  <si>
    <t xml:space="preserve">COMPARTECIPAZIONE AI SENSI DELLA DGR 790/2016 </t>
  </si>
  <si>
    <t xml:space="preserve">STRUTTURA REGIONALE ACCREDITATA   (selezionare da menu a tendina)
</t>
  </si>
  <si>
    <t>QUOTA GIORNALIERA INTERA  a carico dell'UTENTE</t>
  </si>
  <si>
    <t>QUOTA GIORNALIERA INTERA  a carico del COMUNE</t>
  </si>
  <si>
    <t>FOGLIO ELENCO STRUTTURE "MENU TENDINA"</t>
  </si>
  <si>
    <t xml:space="preserve"> ASSENZE 
 gg.  a tariffa RIDOTTA  
€ 15,95</t>
  </si>
  <si>
    <t>INTERA 
€ 29,44</t>
  </si>
  <si>
    <t>RIDOTTA  
€ 15,95</t>
  </si>
  <si>
    <t>INTERA
 € 35,64</t>
  </si>
  <si>
    <t>RIDOTTA  
€ 22,15</t>
  </si>
  <si>
    <t xml:space="preserve"> ALTRA STRUTTURA 
(specificare nome completo della struttura  e indirizzo preciso della sede operativa)</t>
  </si>
  <si>
    <t>INTERA
 € 18,73</t>
  </si>
  <si>
    <t xml:space="preserve">a quota sociale giornaliera 
INTERA </t>
  </si>
  <si>
    <t xml:space="preserve"> a quota sociale giornaliera 
RIDOTTA  </t>
  </si>
  <si>
    <t>a quota sociale giornaliera
 INTERA 29,44</t>
  </si>
  <si>
    <t xml:space="preserve"> a quota sociale giornaliera 
RIDOTTA € 15,95</t>
  </si>
  <si>
    <t xml:space="preserve">ALTRA STRUTTURA 
</t>
  </si>
  <si>
    <t>STRUTTURA FUORI REGIONE
(specificare il nome completo della struttura  e l’indirizzo preciso della sede operativa)</t>
  </si>
  <si>
    <t xml:space="preserve">STRUTTURA REGIONALE ACCREDITATA
(selezionare da menu a tendina)
</t>
  </si>
  <si>
    <t xml:space="preserve"> ASSENZE 
 gg.  a tariffa RIDOTTA
</t>
  </si>
  <si>
    <t xml:space="preserve">INTERA 
</t>
  </si>
  <si>
    <t xml:space="preserve">RIDOTTA 
</t>
  </si>
  <si>
    <t>TARIFFA GIORNALIERA (MAX € 35,64)</t>
  </si>
  <si>
    <t xml:space="preserve">COMPARTECIPAZIONE AI SENSI DELLA DGR 790 DEL 2016 </t>
  </si>
  <si>
    <t xml:space="preserve">COMPARTECIPAZIONE AI SENSI DELLA DGR 790 DEL 2016  </t>
  </si>
  <si>
    <t xml:space="preserve">Campo di controllo    
  (GG. PRESENZE CORRETTI DETRATTE ASSENZE) </t>
  </si>
  <si>
    <t xml:space="preserve">Campo di controllo      
 (GG. PRESENZE CORRETTI DETRATTE ASSENZE) </t>
  </si>
  <si>
    <t xml:space="preserve">
DEGENZA 
 gg MASSIMI  per il periodo inserito</t>
  </si>
  <si>
    <t>CAMPO DI CONTROLLO nascosto</t>
  </si>
  <si>
    <t>CAMPO DI CONTROLLO     GG. PRESENZA
nascosto</t>
  </si>
  <si>
    <t>CAMPO DI CONTROLLO     GG. PRESENZA nascosto</t>
  </si>
  <si>
    <t>CAMPO DI CONTROLLO     GG. PRESENZE nascosto</t>
  </si>
  <si>
    <t>INSERIRE IL NOME DEL COMUNE TERRITORIALMENTE COMPETENTE ALL'INTEGRAZIONE DELLA RETTA</t>
  </si>
  <si>
    <t>SANTA MARIA DELLA PACE (Casa di Cura privata Don Carlo Gnocchi e Centro di Riabilitazione Santa Maria della Pace)</t>
  </si>
  <si>
    <t>SANTA MARIA DELLA PROVVIDENZA  (Centri di riabilitazione Sant'Agnese e Santa Maria Goretti)</t>
  </si>
  <si>
    <t xml:space="preserve">COMUNITÀ CAPODARCO DI ROMA PRESIDIO MULTIFUNZIONE </t>
  </si>
  <si>
    <t xml:space="preserve">VILLA ARDEATINA CENTRO DI RIABILITAZIONE </t>
  </si>
  <si>
    <t xml:space="preserve">E.C.A.S.S. VIA MURLO 13  </t>
  </si>
  <si>
    <t xml:space="preserve">E.C.A.S.S. VIA DELLA MAGLIANA 256 </t>
  </si>
  <si>
    <t>ASSOCIAZIONE ISTITUTO SANTA CECILIA CURA E RIABILITAZIONE</t>
  </si>
  <si>
    <t xml:space="preserve">ALESSANDRO BOGGI CENTRO DI RIABILITAZIONE </t>
  </si>
  <si>
    <t>VILLA ALBA (FONTE NUOVA)</t>
  </si>
  <si>
    <t>SAN GIOVANNI DI DIO - FATEBENEFRATELLI</t>
  </si>
  <si>
    <t>COMUNITA' IL CHICCO ASSOCIAZIONE ARCA ONLUS</t>
  </si>
  <si>
    <t>SACRO CUORE ISTITUTO MEDICO PSICO-PEDAGOGICO</t>
  </si>
  <si>
    <t>DON ORIONE (GIA' CENTRO MUTILATINI)</t>
  </si>
  <si>
    <t>SANTA MARIA DELLA PACE (CASA DI CURA PRIVATA DON CARLO GNOCCHI E CENTRO DI RIABILITAZIONE SANTA MARIA DELLA PACE)</t>
  </si>
  <si>
    <t>VILLA FULVIA</t>
  </si>
  <si>
    <t>CENTRO PIAZZA GIUSEPPE CARDINALI (OPERA SANTE DE SANCTIS ONLUS)</t>
  </si>
  <si>
    <t xml:space="preserve">VACLAV VOJTA CENTRO DI RIABILITAZIONE </t>
  </si>
  <si>
    <t>PAPA GIOVANNI XXIII  CENTRO DI RIABILITAZIONE (A.L.M. ONLUS)</t>
  </si>
  <si>
    <t xml:space="preserve">ASSOCIAZIONE SCUOLA VIVA ONLUS CENTRO DI RIABILITAZIONE </t>
  </si>
  <si>
    <t xml:space="preserve">PADRE PIO CENTRO DI RIABILITAZIONE PSICOMOTORIA  </t>
  </si>
  <si>
    <t xml:space="preserve">E.C.A.S.S. VIA RADICONDOLI 23 </t>
  </si>
  <si>
    <t xml:space="preserve">E.C.A.S.S. VIA DELLA MAGLIANA 279  </t>
  </si>
  <si>
    <t xml:space="preserve">E.C.A.S.S. VIA BAGNO A RIPOLI 33  </t>
  </si>
  <si>
    <t>CENTRO SPERIMENTALE PER L'AUTISMO  (CONSORZIO UNISAN)</t>
  </si>
  <si>
    <t>OSA VIA Q. MAJORANA 143-145</t>
  </si>
  <si>
    <t xml:space="preserve">ASSOCIAZIONE ISTITUTO SANTA CECILIA CURA E RIABILITAZIONE - CENTRO DI RIABILITAZIONE </t>
  </si>
  <si>
    <t xml:space="preserve">VILLAGGIO EUGENIO LITTA -CENTRO DI RIABILITAZIONE </t>
  </si>
  <si>
    <t>COMUNITA' IL CHICCO  ASSOCIAZIONE ARCA ONLUS</t>
  </si>
  <si>
    <t>VILLA IMMACOLATA CASA DI CURA - COMPLESSO SOCIO SANITARIO E RIABILITATIVO  (già Complesso Socio Sanitario ed Ospedaliero Villa Immacolata)</t>
  </si>
  <si>
    <t>ARMONIA  (GIA' LA PERGOLA)</t>
  </si>
  <si>
    <t>LA VALLE  CENTRO DI RIABILITAZIONE</t>
  </si>
  <si>
    <t xml:space="preserve">PICCOLO RIFUGIO ONLUS FONDAZIONE DI CULTO E RELIGIONE </t>
  </si>
  <si>
    <t>CENTRO VIA CONTE VERDE (OPERA SANTE DE SANCTIS ONLUS)</t>
  </si>
  <si>
    <t>SACRO CUORE  ISTITUTO MEDICO PSICO PEDAGOGICO</t>
  </si>
  <si>
    <t>ANFFAS ROMA ONLUS - VIA AURELIA ANTICA 269</t>
  </si>
  <si>
    <t>ANFFAS ROMA ONLUS - VIA VITELLIA 74</t>
  </si>
  <si>
    <t>ALESSANDRO BOGGI - CENTRO DI RIABILITAZIONE</t>
  </si>
  <si>
    <t>CRI  CENTRO EDUCAZIONE MOTORIA  (ROMA)</t>
  </si>
  <si>
    <t>CRI CENTRO EDUCAZIONE MOTORIA (RM)</t>
  </si>
  <si>
    <t>DATI STRUTTURA (MODELLO STRUTTURA FUORI REGIONE)</t>
  </si>
  <si>
    <t>CERTIFICAZIONE UTENTE</t>
  </si>
  <si>
    <t>MODELLO 3 - RIABILITAZIONE DI MANTENIMENTO - FUORI REGIONE  (PERIODO 1 gennaio 2020  - 31 dicembre 2020)</t>
  </si>
  <si>
    <t>DATA RICOVERO  
(se il ricovero dell'utente è precedente al periodo di rendicontazione inserire 01/01/2020)</t>
  </si>
  <si>
    <t xml:space="preserve">DATA DIMISSIONI (se non dimesso prima del 31/12/220 inserire 31/12/2020 )
 </t>
  </si>
  <si>
    <t>QUOTA TOTALE UTENTE 
AL 31/12/2020</t>
  </si>
  <si>
    <t xml:space="preserve">DATA DIMISSIONI (se non dimesso prima del 31/12/2019 inserire 31/12/2020 )
 </t>
  </si>
  <si>
    <t>PERIODO DI RENDICONTAZIONE 
(dal 1 gennaio 2020  al 
31 dicembre 2020 - nel formato gg/mm/aaaa)</t>
  </si>
  <si>
    <t>PERIODO DI RENDICONTAZIONE
 (dal 1 gennaio 2020  al
 31 dicembre 2020- nel formato gg/mm/aaaa)</t>
  </si>
  <si>
    <t xml:space="preserve">DATA DIMISSIONI
 (se non dimesso prima del 31/12/2020 inserire 31/12/2020)
 </t>
  </si>
  <si>
    <t xml:space="preserve">IMPORTO GIORNALIERO ACCOMPAGNO PER l'anno 2020
</t>
  </si>
  <si>
    <t>PERIODO DI RENDICONTAZIONE
 (dal 1 gennaio 2020  al 
31 dicembre 2020- nel formato gg/mm/aaaa)</t>
  </si>
  <si>
    <t xml:space="preserve">DATA DIMISSIONI
 (se non dimesso prima del 31/12/2020 inserire 31/12/2020 )
 </t>
  </si>
  <si>
    <t>PERIODO DI RENDICONTAZIONE
 (dal 1 gennaio 2020  al 
31 dicembre 2020 - nel formato gg/mm/aaaa)</t>
  </si>
  <si>
    <t>Se il ricovero dell'utente è precedente al periodo di rendicontazione inserire 01/01/2020</t>
  </si>
  <si>
    <t>Indennità accompagnamento  
(Inserire SI/NO da menu tendina)</t>
  </si>
  <si>
    <t>ESTREMI VERBALE UVM  PER AUTORIZZAZIONE INGRESSO UTENTE IN STRUTTURA/RIVALUTAZIONE UTENTE</t>
  </si>
  <si>
    <t>Festività Nazionali - 2020</t>
  </si>
  <si>
    <t xml:space="preserve">CASA SAN GIUSEPPE  OPERA DON GUANELLA </t>
  </si>
  <si>
    <t xml:space="preserve">CASALETTO Microstruttura Residenziale socio-riabilitativa </t>
  </si>
  <si>
    <t>CARLO LODI  CENTRO DI RIABILITAZIONE   (A.L.M. ONLUS)</t>
  </si>
  <si>
    <t xml:space="preserve">CASA SAN GIUSEPPE OPERA DON GUANELLA </t>
  </si>
  <si>
    <t>S. ALESSIO - MARGHERITA DI SAVOIA  CENTRO REGIONALE PER I CIECHI</t>
  </si>
  <si>
    <t>VILLA SANTA MARGHERITA CENTRO DI RIABILITAZIONE MONTEFIASCONE</t>
  </si>
  <si>
    <t>STRUTTURA RESIDENZIALE PUBBLICA PER PERSONE CON DISABILITA' FISICA, PSICHICA E SENSORIALE-VIA FINOCCHIETTO 1- POGGIO MIRTETO (ASL RIETI)</t>
  </si>
  <si>
    <t>opera sante de sanctis via achille papa chiusa con U00205/2019</t>
  </si>
  <si>
    <t xml:space="preserve">Campo di controllo         
  (totale dei giorni di degenza  secondo le date del periodo di ricovero  -  non può eccedere 366 gg. annui) </t>
  </si>
  <si>
    <t>NOTE DI COMPILAZIONE E LEGENDA                                                                                                                                                                        dello Schema di rendicontazione delle spese sostenute dai comuni per le strutture riabilitative di mantenimento per l'anno 2020</t>
  </si>
  <si>
    <t>Inserire gli estremi del verbale dell’UVM relativo all’autorizzazione all’ingresso dell’utente in struttura o alla rivalutazione dello stesso, nel caso in cui l’ingresso sia intervenuto prima del 2020.</t>
  </si>
  <si>
    <t>Campo di controllo         
  (totale dei giorni di degenza  secondo le date del periodo di ricovero  -  non può eccedere 304 gg. annui)</t>
  </si>
  <si>
    <t>MODELLO 1 - RIABILITAZIONE DI MANTENIMENTO - RESIDENZIALE  LIVELLO ELEVATO  (PERIODO 1 gennaio 2020  - 31 dicembre 2020)</t>
  </si>
  <si>
    <t>MODELLO 4 - RIABILITAZIONE  - SEMIRESIDENZIALE LIVELLO ELEVATO (PERIODO 1 gennaio 2020  - 31 dicembre 2020)</t>
  </si>
  <si>
    <t>MODELLO 5 - RIABILITAZIONE  - SEMIRESIDENZIALE LIVELLO MEDIO (PERIODO 1 gennaio 2020  - 31 dicembre 2020)</t>
  </si>
  <si>
    <t xml:space="preserve"> ASSENZE
  gg.  a tariffa RIDOTTA  
 € 22,15</t>
  </si>
  <si>
    <t xml:space="preserve">TOTALE 
QUOTA SOCIALE  DOVUTA ALLA STRUTTURA </t>
  </si>
  <si>
    <t>QUOTA TOTALE
 COMUNE 
 AL 31/12/2020</t>
  </si>
  <si>
    <t>QUOTA TOTALE 
COMUNE 
 AL 31/12/2020</t>
  </si>
  <si>
    <t xml:space="preserve">TOTALE
 QUOTA SOCIALE  DOVUTA ALLA STRUTTURA  </t>
  </si>
  <si>
    <t xml:space="preserve">TOTALE 
QUOTA SOCIALE  DOVUTA ALLA STRUTTURA  </t>
  </si>
  <si>
    <t xml:space="preserve"> PRESENZE
  gg. a tariffa 
INTERA  
€ 29,44</t>
  </si>
  <si>
    <t xml:space="preserve">TOTALE
 QUOTA SOCIALE  DOVUTA ALLA STRUTTURA </t>
  </si>
  <si>
    <t xml:space="preserve"> PRESENZE
  gg. a tariffa 
INTERA  
€ 35,64</t>
  </si>
  <si>
    <t>N. 
Progres
sivo</t>
  </si>
  <si>
    <t xml:space="preserve"> PRESENZE 
 gg. a tariffa
 INTERA
</t>
  </si>
  <si>
    <t>DATI STRUTTURA 
(si ricorda di allegare la documentazione prevista dalla DGR n. 790/2016 - Allegato A, paragrafo Prestazioni fuori Regione)</t>
  </si>
  <si>
    <t>a quota sociale giornaliera 
INTERA
 35,64</t>
  </si>
  <si>
    <t xml:space="preserve"> a quota sociale giornaliera 
RIDOTTA 
 22,15</t>
  </si>
  <si>
    <r>
      <t xml:space="preserve">N. GIORNI
PERIODO DI CHIUSURA STRUTTURE (LOCKDOWN)
 DAL 12.03.2020 ALLA RIAPERTURA
</t>
    </r>
    <r>
      <rPr>
        <b/>
        <sz val="8"/>
        <rFont val="Calibri"/>
        <family val="2"/>
      </rPr>
      <t>(seguire le indicazioni riportate nella circolare di rendicontazione e nelle note di compilazione</t>
    </r>
    <r>
      <rPr>
        <b/>
        <sz val="9"/>
        <rFont val="Calibri"/>
        <family val="2"/>
      </rPr>
      <t>)</t>
    </r>
  </si>
  <si>
    <r>
      <t xml:space="preserve">N. GIORNI 
PERIODO DA RIAPERTURA STRUTTURE 
 AL 31/12/2020
</t>
    </r>
    <r>
      <rPr>
        <b/>
        <sz val="8"/>
        <rFont val="Calibri"/>
        <family val="2"/>
      </rPr>
      <t>(seguire le indicazioni riportate nella circolare di rendicontazione e nelle note di compilazione</t>
    </r>
    <r>
      <rPr>
        <b/>
        <sz val="9"/>
        <rFont val="Calibri"/>
        <family val="2"/>
      </rPr>
      <t>)</t>
    </r>
  </si>
  <si>
    <t>COMPARTECIPAZIONE AI SENSI DELLA DGR 790/2016 E CIRCOLARE MODALITA' DI FATTURAZIONE PER  STRUTTURE SEMIRESIDENZIALI</t>
  </si>
  <si>
    <t xml:space="preserve">TOTALE 
GG. 
A TARIFFA RIDOTTA (J+K+L+M) </t>
  </si>
  <si>
    <t xml:space="preserve"> QUOTA GIORNALIERA INTERA  
(presenze fino al 12/03/20)
a carico dell'UTENTE</t>
  </si>
  <si>
    <t xml:space="preserve"> QUOTA GIORNALIERA INTERA  
(presenze fino al 12/03/20)
a carico del COMUNE</t>
  </si>
  <si>
    <t xml:space="preserve"> QUOTA GIORNALIERA  RIDOTTA  (assenze fino al 12/03/20)
a carico  UTENTE</t>
  </si>
  <si>
    <t>QUOTA GIORNALIERA RIDOTTA (assenze fino al 12/03/20
a carico del COMUNE</t>
  </si>
  <si>
    <t>QUOTA GIORNALIERA RIDOTTA (prestazioni alternative in lockdown)
a carico del COMUNE</t>
  </si>
  <si>
    <t xml:space="preserve"> QUOTA GIORNALIERA  RIDOTTA  (presenze da riapertura strutture)
a carico  UTENTE</t>
  </si>
  <si>
    <t>QUOTA GIORNALIERA RIDOTTA (presenze da riapertura strutture)
a carico del COMUNE</t>
  </si>
  <si>
    <t>QUOTA GIORNALIERA RIDOTTA (prestazioni alternative + assenze utente da riapertura strutture) 
a carico del COMUNE</t>
  </si>
  <si>
    <t xml:space="preserve">QUOTA TOTALE UTENTE 
AL 31/12/2020 
</t>
  </si>
  <si>
    <t>N. GIORNI 
PERIODO 1.01.2020/12.03.2020)</t>
  </si>
  <si>
    <t xml:space="preserve">  PRESENZE
  GG. A TARIFFA INTERA
 (periodo dal  1.01.20 al 12.03.20)
 € 18,73</t>
  </si>
  <si>
    <t xml:space="preserve">GG. ASSENZE
A TARIFFA RIDOTTA 
  (periodo dal  1.01.20 al 12.03.20
€ 8,24
</t>
  </si>
  <si>
    <t>GG.
 - PRESTAZIONI ALTERNATIVE E
- ASSENZE UTENTE
 (TARIFFA RIDOTTA TUTTO A CARICO DEL COMUNE 
da riapertura struttura al 31.12.2020)
€ 8,24</t>
  </si>
  <si>
    <t>RIDOTTA
(per GG. 
Colonne J-K-L-M) 
  € 8,24</t>
  </si>
  <si>
    <t>a quota sociale giornaliera
 INTERA
(presenze  fino al 12/03/2020)
€ 18,73</t>
  </si>
  <si>
    <t xml:space="preserve">IMPORTO dovuto alla STRUTTURA
 (PERIODO 1/01/2020 - 31/12/2020)  </t>
  </si>
  <si>
    <t xml:space="preserve"> a quota sociale giornaliera
RIDOTTA
(assenze fino al 12/03/2020)
 €  8,24   </t>
  </si>
  <si>
    <t xml:space="preserve"> a quota sociale giornaliera
RIDOTTA
 (presenze ut. da riapertura strutture)
 €  8,24   </t>
  </si>
  <si>
    <t xml:space="preserve">  PRESENZE
  GG. A TARIFFA INTERA
 (periodo dal  1.01.20 al 12.03.20)
 €  14,98</t>
  </si>
  <si>
    <t xml:space="preserve">GG. ASSENZE
A TARIFFA RIDOTTA 
  (periodo dal  1.01.20 al 12.03.20
€  4,49
</t>
  </si>
  <si>
    <t>GG.
 - PRESTAZIONI ALTERNATIVE E
- ASSENZE UTENTE
 (TARIFFA RIDOTTA TUTTO A CARICO DEL COMUNE 
da riapertura struttura al 31.12.2020)
€  4,49</t>
  </si>
  <si>
    <t>INTERA
 €  14,98</t>
  </si>
  <si>
    <t>RIDOTTA
(per GG. 
Colonne J-K-L-M) 
  € 4,49</t>
  </si>
  <si>
    <t>a quota sociale giornaliera
 INTERA
(presenze  fino al 12/03/2020)
€ 14,98</t>
  </si>
  <si>
    <t xml:space="preserve"> a quota sociale giornaliera
RIDOTTA
(assenze fino al 12/03/2020)
 €  4,49  </t>
  </si>
  <si>
    <t xml:space="preserve"> a quota sociale giornaliera
RIDOTTA
 (presenze ut. da riapertura strutture)
 € 4,49   </t>
  </si>
  <si>
    <t xml:space="preserve">N. GIORNI </t>
  </si>
  <si>
    <t xml:space="preserve">TOTALE GIORNI </t>
  </si>
  <si>
    <t>TOTALE GIORNI</t>
  </si>
  <si>
    <t>N. GIORNI</t>
  </si>
  <si>
    <t xml:space="preserve">TOTALE GIORNI  </t>
  </si>
  <si>
    <t xml:space="preserve">IMPORTO dovuto alla struttura (PERIODO 1/01/2020 - 31/12/2020)  </t>
  </si>
  <si>
    <t xml:space="preserve">IMPORTO dovuto alla struttura  (PERIODO 1/01/2020 - 31/12/2020)  </t>
  </si>
  <si>
    <r>
      <t xml:space="preserve">1) INSERIRE </t>
    </r>
    <r>
      <rPr>
        <b/>
        <u/>
        <sz val="18"/>
        <color indexed="8"/>
        <rFont val="Calibri"/>
        <family val="2"/>
      </rPr>
      <t>ESCLUSIVAMENTE</t>
    </r>
    <r>
      <rPr>
        <b/>
        <sz val="11"/>
        <color indexed="8"/>
        <rFont val="Calibri"/>
        <family val="2"/>
      </rPr>
      <t xml:space="preserve"> I DATI NEI CAMPI EVIDENZIATI COLORATI DI VERDE RISPETTANDO IL FORMATO INDICATO</t>
    </r>
  </si>
  <si>
    <r>
      <t>UTILIZZARE IL MENU A TENDINA  che contiene le strutture della Regione Lazio pubbliche e private accreditate.</t>
    </r>
    <r>
      <rPr>
        <sz val="11"/>
        <rFont val="Calibri"/>
        <family val="2"/>
      </rPr>
      <t xml:space="preserve"> 
IMPORTANTE: NON MODIFICARE, CANCELLARE, RIMUOVERE   IL FOGLIO  ELENCO STRUTTURE "MENU TENDINA" PERCHE' RENDEREBBE INEFFICACE IL MENU A TENDINA</t>
    </r>
  </si>
  <si>
    <r>
      <t>Nel caso di</t>
    </r>
    <r>
      <rPr>
        <b/>
        <sz val="11"/>
        <rFont val="Calibri"/>
        <family val="2"/>
      </rPr>
      <t xml:space="preserve"> STRUTTURA FUORI REGIONE</t>
    </r>
    <r>
      <rPr>
        <sz val="11"/>
        <rFont val="Calibri"/>
        <family val="2"/>
      </rPr>
      <t xml:space="preserve"> occorre inserire manualmente i dati della stessa (indicare nome e indirizzo della sede operativa). </t>
    </r>
  </si>
  <si>
    <t>ESTREMI VERBALE UVM PER AUTORIZZAZIONE INGRESSO UTENTE IN STRUTTURA/RIVALUTAZIONE UTENTE</t>
  </si>
  <si>
    <t>PERIODO DI RENDICONTAZIONE
 (dal 1 GENNAIO 2020  al 31 DICEMBRE 2020 - nel formato gg/mm/aaaa)</t>
  </si>
  <si>
    <t xml:space="preserve">DATA DIMISSIONI
 </t>
  </si>
  <si>
    <t>Se l'utente non è stato dimesso prima del 31/12/2020 inserire nel campo 31/12/2020</t>
  </si>
  <si>
    <t xml:space="preserve">N. GIORNI DEGENZA  (regime residenziale)                                                                  </t>
  </si>
  <si>
    <t xml:space="preserve"> PRESENZE
 giorni a tariffa INTERA
 </t>
  </si>
  <si>
    <t xml:space="preserve"> ASSENZE
 giorni a tariffa RIDOTTA
</t>
  </si>
  <si>
    <t xml:space="preserve">N. GIORNI DEGENZA  (regime semiresidenziale)                                                                  </t>
  </si>
  <si>
    <t xml:space="preserve"> PRESENZE
 giorni a tariffa INTERA (PER IL 2020 I GIORNI DAL 1.01.2020 AL 12.03.2020)
 </t>
  </si>
  <si>
    <t xml:space="preserve">GIORNATE A TARIFFA RIDOTTA 
</t>
  </si>
  <si>
    <r>
      <rPr>
        <b/>
        <sz val="11"/>
        <rFont val="Calibri"/>
        <family val="2"/>
      </rPr>
      <t xml:space="preserve">Campo di controllo
 </t>
    </r>
    <r>
      <rPr>
        <b/>
        <sz val="11"/>
        <color rgb="FFFF0000"/>
        <rFont val="Calibri"/>
        <family val="2"/>
      </rPr>
      <t xml:space="preserve">(il totale dei giorni di degenza secondo le date del periodo di ricovero non può superare i 366 gg. o 304 gg. per il regime semiresidenziale)
 </t>
    </r>
  </si>
  <si>
    <t xml:space="preserve">ISEE ANNUALE 
</t>
  </si>
  <si>
    <r>
      <t xml:space="preserve">INDICARE SEMPRE DAL MENU A TENDINA : SI o NO 
(da inserire SI solo se percepito) 
</t>
    </r>
    <r>
      <rPr>
        <sz val="11"/>
        <color rgb="FFFF0000"/>
        <rFont val="Calibri"/>
        <family val="2"/>
      </rPr>
      <t>se inserito SI verificare il corretto inserimento del valore € 17,06 nella corrispondente colonna di calcolo W</t>
    </r>
  </si>
  <si>
    <t>QUOTA SOCIALE GIORNALIERA REGIME RESIDENZIALE</t>
  </si>
  <si>
    <t xml:space="preserve">A TARIFFA INTERA </t>
  </si>
  <si>
    <r>
      <t xml:space="preserve">A TARIFFA RIDOTTA 
</t>
    </r>
    <r>
      <rPr>
        <sz val="11"/>
        <color indexed="8"/>
        <rFont val="Calibri"/>
        <family val="2"/>
      </rPr>
      <t xml:space="preserve">QUOTA INTERA - € 13, 49 (VITTO E LAVANDERIA) 
</t>
    </r>
  </si>
  <si>
    <t>QUOTA SOCIALE GIORNALIERA REGIME SEMIRESIDENZIALE</t>
  </si>
  <si>
    <t>A TARIFFA INTERA (presenze  fino al 12/03/2020)</t>
  </si>
  <si>
    <t>QUOTA SOCIALE GIORNALIERA FUORI REGIONE</t>
  </si>
  <si>
    <t>TARIFFA GIORNALIERA
(MODELLO FUORI REGIONE)</t>
  </si>
  <si>
    <t xml:space="preserve"> a quota sociale giornaliera RIDOTTA  </t>
  </si>
  <si>
    <t xml:space="preserve">TOTALE QUOTA SOCIALE  DOVUTA ALLA STRUTTURA </t>
  </si>
  <si>
    <t>DATI INDENNITA' DI ACCOMPAGNAMENTO (SOLO REGIME RESIDENZIALE)</t>
  </si>
  <si>
    <t>IMPORTO GIORNALIE
RO ACCOMPAGNO 
(solo se percepito)</t>
  </si>
  <si>
    <t>COMPARTECIPAZIONE AI SENSI DELLA DGR 790/2016 (REGIME RESIDENZIALE)</t>
  </si>
  <si>
    <t xml:space="preserve"> QUOTA GIORNALIERA  RIDOTTA a  carico dell'UTENTE </t>
  </si>
  <si>
    <t>QUOTA GIORNALIERA INTERA  a carico dell'UTENTE (DAL 1.01.2020 AL 12.03.2020)</t>
  </si>
  <si>
    <t>QUOTA GIORNALIERA INTERA  a carico del COMUNE  (DAL 1.01.2020 AL 12.03.2020)</t>
  </si>
  <si>
    <t xml:space="preserve"> QUOTA GIORNALIERA  RIDOTTA  (assenze fino al 12/03/20) a carico  UTENTE</t>
  </si>
  <si>
    <t>QUOTA GIORNALIERA RIDOTTA (assenze fino al 12/03/20 a carico del COMUNE</t>
  </si>
  <si>
    <t xml:space="preserve"> QUOTA GIORNALIERA  RIDOTTA  (prestazioni alternative in lockdown) QUOTA  UTENTE (NON DOVUTA ALLA STRUTTURA)</t>
  </si>
  <si>
    <t>QUOTA GIORNALIERA RIDOTTA (prestazioni alternative in lockdown) a carico del COMUNE</t>
  </si>
  <si>
    <t xml:space="preserve"> QUOTA GIORNALIERA  RIDOTTA  (presenze da riapertura strutture) a carico  UTENTE</t>
  </si>
  <si>
    <t>QUOTA GIORNALIERA RIDOTTA (presenze da riapertura strutture) A CARICO COMUNE</t>
  </si>
  <si>
    <t>QUOTA GIORNALIERA RIDOTTA (prestazioni alternative + assenze utente da riapertura strutture) TUTTA A CARICO COMUNE</t>
  </si>
  <si>
    <t xml:space="preserve">QUOTA TOTALE UTENTE 
AL 31/12/2020 </t>
  </si>
  <si>
    <t>QUOTA TOTALE COMUNE 
 AL 31/12/2020</t>
  </si>
  <si>
    <t>NON MODIFICARE, CANCELLARE, RIMUOVERE   IL FOGLIO  PERCHE' RENDEREBBE INEFFICACE IL MENU A TENDINA</t>
  </si>
  <si>
    <r>
      <t>PER "</t>
    </r>
    <r>
      <rPr>
        <b/>
        <sz val="11"/>
        <rFont val="Calibri"/>
        <family val="2"/>
      </rPr>
      <t>ALTRA STRUTTURA"</t>
    </r>
    <r>
      <rPr>
        <sz val="11"/>
        <rFont val="Calibri"/>
        <family val="2"/>
      </rPr>
      <t xml:space="preserve"> SI INTENDE UNA STRUTTURA NON COMPRENSA NEL MENU A TENDINA DELLA  COLONNA PRECEDENTE per la quale occorre indicare manualmente i dati della stessa (nome completo della struttura e l’indirizzo preciso della sede operativa).</t>
    </r>
  </si>
  <si>
    <r>
      <t xml:space="preserve"> LA QUOTA PER IL SEMIRESIDENZIALE  CORRISPONDE A </t>
    </r>
    <r>
      <rPr>
        <b/>
        <sz val="11"/>
        <color indexed="8"/>
        <rFont val="Calibri"/>
        <family val="2"/>
      </rPr>
      <t xml:space="preserve">€  18,73 </t>
    </r>
    <r>
      <rPr>
        <sz val="11"/>
        <color rgb="FF000000"/>
        <rFont val="Calibri"/>
        <family val="2"/>
      </rPr>
      <t>PER IL SEMIRESIDENZIALE LIVELLO ELEVATO E</t>
    </r>
    <r>
      <rPr>
        <b/>
        <sz val="11"/>
        <color indexed="8"/>
        <rFont val="Calibri"/>
        <family val="2"/>
      </rPr>
      <t xml:space="preserve"> € 14,98 </t>
    </r>
    <r>
      <rPr>
        <sz val="11"/>
        <color rgb="FF000000"/>
        <rFont val="Calibri"/>
        <family val="2"/>
      </rPr>
      <t>PER IL SEMIRESIDENZIALE LIVELLO MEDIO.</t>
    </r>
    <r>
      <rPr>
        <sz val="11"/>
        <color indexed="8"/>
        <rFont val="Calibri"/>
        <family val="2"/>
      </rPr>
      <t xml:space="preserve"> LA TARIFFA INTERA PER L'ANNO 2020 SI APPLICA A PARTIRE DAL 1.01.2020 E FINO AL 12.03.2020 (DATA ORDINANZA CHIUSURA CENTRI A SEGUITO DI COVID-19).</t>
    </r>
  </si>
  <si>
    <t>REGIME SEMIRESIDENZIALE - CASISTICA TARIFFA RIDOTTA ANNO 2020 (€ 8,24 per il livello elevato e € 4,49 per il livello medio)</t>
  </si>
  <si>
    <r>
      <t xml:space="preserve">A TARIFFA RIDOTTA 
</t>
    </r>
    <r>
      <rPr>
        <sz val="11"/>
        <color rgb="FF000000"/>
        <rFont val="Calibri"/>
        <family val="2"/>
      </rPr>
      <t>QUOTA INTERA -€ 10,49 (VITTO E LAVANDERIA)</t>
    </r>
    <r>
      <rPr>
        <b/>
        <sz val="11"/>
        <color indexed="8"/>
        <rFont val="Calibri"/>
        <family val="2"/>
      </rPr>
      <t xml:space="preserve">
</t>
    </r>
  </si>
  <si>
    <t>IMPORTO dovuto alla STRUTTURA per  giorni di degenza anno 2020                                                   NB. PER REGIME SEMIRESIDENZIALE LA QUOTA TOTALE DOVUTA ALLA STRUTTURA E' DATA DALLA SOMMA DELLE COLONNE U, V, W, X e Y</t>
  </si>
  <si>
    <r>
      <t>Nel caso di</t>
    </r>
    <r>
      <rPr>
        <b/>
        <sz val="11"/>
        <color indexed="8"/>
        <rFont val="Calibri"/>
        <family val="2"/>
      </rPr>
      <t xml:space="preserve"> STRUTTURA FUORI REGIONE</t>
    </r>
    <r>
      <rPr>
        <sz val="11"/>
        <color indexed="8"/>
        <rFont val="Calibri"/>
        <family val="2"/>
      </rPr>
      <t xml:space="preserve">
occorre inserire manualmente la quota sociale giornaliera della struttura, stabilita dalla Regione in cui è situata la struttura stessa. 
In tali casi, come previsto dal paragrafo Prestazioni fuori regione dell'allegato A alla DGR 790/2016:
la Regione concorre al pagamento della quota sociale nel limite massimo delle tariffe previste dalla normativa vigente nella Regione Lazio  (€ 35,64 livello elevato / € 29,44 livello medio), pertanto, se la quota sociale fissata dalla regione ove è ubicata la struttura supera l'importo  previsto nel Lazio verrà conteggiata la tariffa giornaliera massima prevista nella Regione Lazio </t>
    </r>
    <r>
      <rPr>
        <b/>
        <sz val="11"/>
        <color indexed="8"/>
        <rFont val="Calibri"/>
        <family val="2"/>
      </rPr>
      <t xml:space="preserve"> (dovrà essere inserito nella colonna "TARIFFA GIORNALIERA"  del foglio  "Fuori Regione" l'importo MASSIMO di € 35,64 o di € 29,44).</t>
    </r>
  </si>
  <si>
    <r>
      <t xml:space="preserve">Le giornate di degenza a </t>
    </r>
    <r>
      <rPr>
        <b/>
        <sz val="11"/>
        <color indexed="8"/>
        <rFont val="Calibri"/>
        <family val="2"/>
      </rPr>
      <t>quota sociale ridotta</t>
    </r>
    <r>
      <rPr>
        <sz val="11"/>
        <color indexed="8"/>
        <rFont val="Calibri"/>
        <family val="2"/>
      </rPr>
      <t xml:space="preserve"> sono quelle in cui non viene pagata alla struttura la quota relativa al vitto e alla lavanderia nei casi indicati al paragrafo Gestione assenze dell'allegato A della DGR 790/2016. La tariffa effettiva sarà data dalla retta della struttura meno la quota del VITTO E LAVANDERIA CHE CORRISPONDE A </t>
    </r>
    <r>
      <rPr>
        <b/>
        <sz val="11"/>
        <color rgb="FF000000"/>
        <rFont val="Calibri"/>
        <family val="2"/>
      </rPr>
      <t>€ 13,49</t>
    </r>
    <r>
      <rPr>
        <sz val="11"/>
        <color indexed="8"/>
        <rFont val="Calibri"/>
        <family val="2"/>
      </rPr>
      <t xml:space="preserve"> PER IL REGIME RESIDENZIALE. </t>
    </r>
    <r>
      <rPr>
        <sz val="11"/>
        <rFont val="Calibri"/>
        <family val="2"/>
      </rPr>
      <t xml:space="preserve">DA INSERIRE I GIORNI DI ASSENZA SOLO SE LA SPESA E' STATA EFFETTIVAMENTE SOSTENUTA/DA FATTURARE
</t>
    </r>
    <r>
      <rPr>
        <sz val="11"/>
        <color rgb="FFFF0000"/>
        <rFont val="Calibri"/>
        <family val="2"/>
      </rPr>
      <t xml:space="preserve">
</t>
    </r>
  </si>
  <si>
    <t>- GG. A TARIFFA RIDOTTA PER ASSENZE
 (PERIODO DAL 1.01.20 AL 12.03.20) 
- GG. A TARIFFA RIDOTTA COVID 
 (PERIODO DAL 13.03.2020 al 31.12.2020)
1)PERIODO LOCKDOWN DAL 13.03.20 A RIAPERTURA STRUTTURE    
- GG. PRESTAZIONI ALTERNATIVE
2)DA RIAPERTURA STRUTTURA AL 31.12.2020  
- GG. PRESENZA UTENTE A TARIFFA RIDOTTA COVID
- GG. PRESTAZIONI ALTERNATIVE
- ASSENZE UTENTE A TARIFFA RIDOTTA (INTERA TARIFFA A CARICO DEL COMUNE)</t>
  </si>
  <si>
    <t>DATA RICOVERO  
(se precedente al periodo di rendicontazione inserire 01/01/2020)</t>
  </si>
  <si>
    <t>MODELLO 2 - RIABILITAZIONE MANTENIMENTO - RESIDENZIALE LIVELLO MEDIO  (PERIODO 1 gennaio 2020  - 31 dicembre 2020)</t>
  </si>
  <si>
    <t>DATA RICOVERO  
(se è precedente al periodo di rendicontazione inserire 01/01/2020)</t>
  </si>
  <si>
    <t>GG. PRESTAZIONI ALTERNATIVE
 A TARIFFA RIDOTTA 
 (periodo lockdown dal 13.03.20 a riapertura strutture)
€ 8,24</t>
  </si>
  <si>
    <t>GG. PRESENZA 
 A TARIFFA RIDOTTA 
 (da riapertura struttura al 31.12.2020)
€ 8,24</t>
  </si>
  <si>
    <t xml:space="preserve"> a quota sociale giornaliera
RIDOTTA TARIFFA    
TUTTA A CARICO DEL COMUNE 
(prestazioni alternative + assenze utente da riapertura) 
 €  8,24   </t>
  </si>
  <si>
    <t>GG. PRESTAZIONI ALTERNATIVE
 A TARIFFA RIDOTTA 
 (periodo lockdown dal 13.03.20 a riapertura strutture)
€  4,49</t>
  </si>
  <si>
    <t>GG. PRESENZA 
 A TARIFFA RIDOTTA 
 (da riapertura struttura al 31.12.2020)
€  4,49</t>
  </si>
  <si>
    <t xml:space="preserve"> a quota sociale giornaliera
RIDOTTA TARIFFA    
TUTTA A CARICO DEL COMUNE 
(prestazioni alternative + assenze utente da riapertura) 
 € 4,49</t>
  </si>
  <si>
    <r>
      <t xml:space="preserve">La quota sociale a carico del comune/utente è pari al 30% della tariffa giornaliera vigente per le strutture riabilitative di mantenimento. PER LE STRUTTURE RIABILITATIVE DI MANTENIMENTO RESIDENZIALI LIVELLO ELEVATO LA TARIFFA E' </t>
    </r>
    <r>
      <rPr>
        <b/>
        <sz val="11"/>
        <color rgb="FF000000"/>
        <rFont val="Calibri"/>
        <family val="2"/>
      </rPr>
      <t>€ 35,64</t>
    </r>
    <r>
      <rPr>
        <sz val="11"/>
        <color indexed="8"/>
        <rFont val="Calibri"/>
        <family val="2"/>
      </rPr>
      <t xml:space="preserve">. PER IL RESIDENZIALE LIVELLO MEDIO LA CIFRA E' PARI A </t>
    </r>
    <r>
      <rPr>
        <b/>
        <sz val="11"/>
        <color rgb="FF000000"/>
        <rFont val="Calibri"/>
        <family val="2"/>
      </rPr>
      <t>€ 29,44</t>
    </r>
    <r>
      <rPr>
        <sz val="11"/>
        <color indexed="8"/>
        <rFont val="Calibri"/>
        <family val="2"/>
      </rPr>
      <t xml:space="preserve">.
</t>
    </r>
  </si>
  <si>
    <r>
      <t xml:space="preserve">Le giornate di degenza a </t>
    </r>
    <r>
      <rPr>
        <b/>
        <sz val="11"/>
        <color indexed="8"/>
        <rFont val="Calibri"/>
        <family val="2"/>
      </rPr>
      <t>quota sociale ridotta</t>
    </r>
    <r>
      <rPr>
        <sz val="11"/>
        <color indexed="8"/>
        <rFont val="Calibri"/>
        <family val="2"/>
      </rPr>
      <t xml:space="preserve"> sono quelle in cui non viene pagata alla struttura la quota relativa al vitto e alla lavanderia nei casi indicati al paragrafo Gestione assenze dell'allegato a della DGR 790/2016 CHE CORRISPONDE A 
</t>
    </r>
    <r>
      <rPr>
        <b/>
        <sz val="11"/>
        <color indexed="8"/>
        <rFont val="Calibri"/>
        <family val="2"/>
      </rPr>
      <t>€ 10,49</t>
    </r>
    <r>
      <rPr>
        <sz val="11"/>
        <color indexed="8"/>
        <rFont val="Calibri"/>
        <family val="2"/>
      </rPr>
      <t xml:space="preserve"> PER IL REGIME SEMIRESIDENZIALE- 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 xml:space="preserve">DA INSERIRE I GIORNI A TARIFFA RIDOTTA SOLO SE LA SPESA E' STATA EFFETTIVAMENTE SOSTENUTA/DA FATTURARE
</t>
    </r>
    <r>
      <rPr>
        <sz val="11"/>
        <color rgb="FFFF0000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</si>
  <si>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>COMPILARE SEMPRE</t>
    </r>
    <r>
      <rPr>
        <sz val="11"/>
        <color indexed="8"/>
        <rFont val="Calibri"/>
        <family val="2"/>
      </rPr>
      <t xml:space="preserve">
 (inserire sempre il valore ISEE. Se ISEE è uguale a zero inserire 0,00)
ISEE MASSIMO AMMISSIBILE € 20.000</t>
    </r>
  </si>
  <si>
    <t>COMPARTECIPAZIONE AI SENSI DELLA DGR 790/2016 E DISPOSIZIONI A SEGUITO PANDEMIA COVID  (REGIME SEMIRESIDENZIALE)</t>
  </si>
  <si>
    <t xml:space="preserve">ALLEGATO </t>
  </si>
  <si>
    <t xml:space="preserve">TABELLA RIEPILOGATIVA </t>
  </si>
  <si>
    <t>RENDICONTAZIONE SPESA 2020</t>
  </si>
  <si>
    <t xml:space="preserve">STRUTTURE RIABILITATIVE DI MANTENIMENTO </t>
  </si>
  <si>
    <t>Periodo 1.01.2020 – 31.12.2020</t>
  </si>
  <si>
    <t>Schema relativo alla spesa sostenuta per gli utenti in strutture riabilitative di mantenimento nell’anno 2020.</t>
  </si>
  <si>
    <t>COMUNE :</t>
  </si>
  <si>
    <t>REFERENTE:</t>
  </si>
  <si>
    <r>
      <t xml:space="preserve">TOT.  NN. UTENTI ASSISTITI
</t>
    </r>
    <r>
      <rPr>
        <b/>
        <sz val="8"/>
        <color theme="1"/>
        <rFont val="Gill Sans MT"/>
        <family val="2"/>
      </rPr>
      <t xml:space="preserve"> (n. complessivo per tutti i livelli assistenziali)</t>
    </r>
  </si>
  <si>
    <r>
      <t xml:space="preserve">TOT. SPESA SOSTENUTA DAL COMUNE  
</t>
    </r>
    <r>
      <rPr>
        <b/>
        <sz val="8"/>
        <color theme="1"/>
        <rFont val="Gill Sans MT"/>
        <family val="2"/>
      </rPr>
      <t xml:space="preserve">(importo complessivo per tutti i livelli assistenziali) </t>
    </r>
  </si>
  <si>
    <t xml:space="preserve">RESIDENZIALE LIVELLO ELEVATO (MODELLO 1) </t>
  </si>
  <si>
    <t xml:space="preserve">TOTALE SPESA SOCIALE </t>
  </si>
  <si>
    <t xml:space="preserve">TOTALE SPESA A CARICO COMUNALE  </t>
  </si>
  <si>
    <t>TOTALE SPESA A CARICO UTENTI</t>
  </si>
  <si>
    <t>TOTALE NN.UTENTI</t>
  </si>
  <si>
    <t>TOTALE NN. GIORNI DI PRESENZA</t>
  </si>
  <si>
    <t>TOTALE NN.GIORNI DI ASSENZA</t>
  </si>
  <si>
    <t xml:space="preserve">RESIDENZIALE LIVELLO MEDIO (MODELLO 2) </t>
  </si>
  <si>
    <t xml:space="preserve">RESIDENZIALE FUORI REGIONE (MODELLO 3) </t>
  </si>
  <si>
    <t>TOTALE SPESA SOCIALE</t>
  </si>
  <si>
    <t>TOTALE SPESA A CARICO COMUNALE</t>
  </si>
  <si>
    <t xml:space="preserve">TOTALE NN. UTENTI </t>
  </si>
  <si>
    <t xml:space="preserve">TOTALE NN. GIORNI DI PRESENZA  </t>
  </si>
  <si>
    <t xml:space="preserve">TOTALE NN. GIORNI DI ASSENZA  </t>
  </si>
  <si>
    <t xml:space="preserve">SEMIRESIDENZIALE LIVELLO ELEVATO (MODELLO 4) </t>
  </si>
  <si>
    <t>TOTALE QUOTA UTENTE NON DOVUTA ALLA STRUTTURA DURANTE EROGAZIONE PRESTAZIONI ALTERNATIVE NEL PERIODO DAL 13.03.2020 ALLA RIAPERTURA DEI CENTRI</t>
  </si>
  <si>
    <t xml:space="preserve">TOTALE NN. GIORNI DI PRESENZA (prima del 12.03.2020)  </t>
  </si>
  <si>
    <t>TOTALE NN. GIORNI A TARIFFA RIDOTTA</t>
  </si>
  <si>
    <t xml:space="preserve">SEMIRESIDENZIALE LIVELLO MEDIO (MODELLO 5) </t>
  </si>
  <si>
    <t>TOTALE QUOTA UTENTE NON DOVUTA ALLA STRUTTURA DURANTE EROGAZIONE PRESTAZIONI A DISTANZA NEL PERIODO DAL 13.03.2020 ALLA RIAPERTURA DEI CENTRI</t>
  </si>
  <si>
    <t xml:space="preserve">TOTALE NN. GIORNI DI PRESENZA (fino al 12.03.2020)  </t>
  </si>
  <si>
    <t>n. complessivo degli utenti assistiti per il livello Mantenimento Elevato (Colonna A del modello di rendicontazione 1 - rigo n. 150)</t>
  </si>
  <si>
    <t>N. complessivo degli utenti assistiti per il livello Mantenimento Medio (Colonna A del modello di rendicontazione 2 – rigo n. 150)</t>
  </si>
  <si>
    <t>N. complessivo degli utenti assistiti in strutture fuori Regione Lazio (tot. Colonna A del modello di rendicontazione 3 – rigo n. 150)</t>
  </si>
  <si>
    <t>Totale dei giorni di assenza di tutti gli utenti rendicontati per strutture fuori Regione Lazio (tot. Colonna I del modello di rendicontazione 3-rigo n. 150)</t>
  </si>
  <si>
    <t>Totale della quota sociale dovuta alle strutture per il livello Semiresidenziale Elevato (tot. Colonna Z del modello di rendicontazione 4-rigo n. 150)</t>
  </si>
  <si>
    <t>N. complessivo degli utenti assistiti per il livello Semiresidenziale Elevato (Colonna A del modello di rendicontazione 4 – rigo 150)</t>
  </si>
  <si>
    <t>Totale dei giorni di presenza di tutti gli utenti rendicontati per il livello Semiresidenziale Elevato (tot. Colonna I del modello di rendicontazione 4-rigo n. 150)</t>
  </si>
  <si>
    <t>Totale dei giorni di assenza e dei giorni a tariffa ridotta Covid di tutti gli utenti rendicontati per il livello Semiresidenziale Elevato (tot. Colonna N del modello di rendicontazione 4-rigo n. 150)</t>
  </si>
  <si>
    <t>Totale della quota sociale dovuta alle strutture per il livello Semiresidenziale Medio (tot. Colonna Z del modello di rendicontazione 5-rigo n. 150)</t>
  </si>
  <si>
    <t>N. complessivo degli utenti assistiti per il livello Semiresidenziale Medio (Colonna A del modello di rendicontazione 5 – rigo n. 150)</t>
  </si>
  <si>
    <t>Totale dei giorni di presenza di tutti gli utenti rendicontati per il livello Semiresidenziale Medio (tot. Colonna I del modello di rendicontazione 5-rigo n. 150)</t>
  </si>
  <si>
    <t>Totale della quota degli utenti non dovuta alla struttura per il livello Semiresidenziale Elevato (tot. Colonna AL del modello di rendicontazione 4 - rigo n. 150)</t>
  </si>
  <si>
    <t>Totale speso dal Comune per il livello Semiresidenziale Medio (tot. Colonna AN del modello di rendicontazione 5-rigo n. 150)</t>
  </si>
  <si>
    <t>Totale speso dagli utenti per il livello Semiresidenziale Medio (tot. Colonna AM del modello di rendicontazione 5-rigo n. 150)</t>
  </si>
  <si>
    <t>Totale dei giorni di assenza e dei giorni a tariffa ridotta Covid di tutti gli utenti rendicontati per il livello Semiresidenziale Medio (tot. Colonna N del modello di rendicontazione 5 - rigo n. 150)</t>
  </si>
  <si>
    <t>Totale speso dagli utenti per il livello Semiresidenziale Elevato (tot. Colonna AM del modello di rendicontazione 4 - rigo n. 150)</t>
  </si>
  <si>
    <t>Totale speso dal Comune per il livello Semiresidenziale Elevato (tot. Colonna AN del modello di rendicontazione 4 - rigo n. 150)</t>
  </si>
  <si>
    <t>Totale dei giorni di presenza di tutti gli utenti rendicontati per strutture fuori Regione Lazio (tot. Colonna H del modello di rendicontazione 3 - rigo n. 150)</t>
  </si>
  <si>
    <t>Totale speso dagli utenti per strutture fuori Regione Lazio (tot. Colonna AC del modello di rendicontazione 3 - rigo n. 150)</t>
  </si>
  <si>
    <t>Totale della quota sociale dovuta alle strutture fuori Regione Lazio (tot. Colonna T del modello di rendicontazione 3 - rigo n. 150)</t>
  </si>
  <si>
    <t>Totale speso dal Comune per strutture fuori Regione Lazio (tot. Colonna AD del modello di rendicontazione 3 - rigo n. 150)</t>
  </si>
  <si>
    <t>Totale della quota sociale dovuta alle strutture per il livello Mantenimento Medio (tot. Colonna T del modello di rendicontazione 2 - rigo n. 150)</t>
  </si>
  <si>
    <t>Totale speso dal Comune per il livello Mantenimento Medio (tot. Colonna AD del modello di rendicontazione 2 - rigo n. 150)</t>
  </si>
  <si>
    <t>Totale speso dagli utenti per il livello Mantenimento Medio (tot. Colonna AC del modello di rendicontazione 2 - rigo n. 150)</t>
  </si>
  <si>
    <t>Totale dei giorni di presenza di tutti gli utenti rendicontati per il livello Mantenimento Medio (tot. Colonna I del modello di rendicontazione  2 - rigo n. 150)</t>
  </si>
  <si>
    <t>Totale dei giorni di assenza di tutti gli utenti rendicontati per il livello Mantenimento Medio (tot. Colonna J del modello di rendicontazione 2 - rigo n. 150)</t>
  </si>
  <si>
    <t>totale dei giorni di assenza di tutti gli utenti rendicontati per il livello Mantenimento Elevato (tot. Colonna J del modello di rendicontazione 1 - rigo n. 150)</t>
  </si>
  <si>
    <t>totale dei giorni di presenza di tutti gli utenti rendicontati per il livello Mantenimento Elevato (tot. Colonna I del modello di rendicontazione 1 - rigo n. 150)</t>
  </si>
  <si>
    <t>totale speso dagli utenti per il livello Mantenimento Elevato (tot. Colonna AB del modello di rendicontazione 1 - rigo n. 150)</t>
  </si>
  <si>
    <t>totale speso dal Comune per il livello Mantenimento Elevato (tot. Colonna AC del modello di rendicontazione 1 - rigo n. 150)</t>
  </si>
  <si>
    <t>totale della quota sociale dovuta alle strutture per il livello Mantenimento Elevato (tot. Colonna T del modello di rendicontazione 1 - rigo n. 150)</t>
  </si>
  <si>
    <t xml:space="preserve">ISEE
ANNUALE 
 (compilare sempre e
 se ISEE è uguale a zero inserire 0,00) </t>
  </si>
  <si>
    <t xml:space="preserve">ISEE
ANNUALE 
 (compilare sempre e 
se ISEE è uguale a zero inserire 0,00) </t>
  </si>
  <si>
    <r>
      <t xml:space="preserve"> a quota sociale giornaliera
RIDOTTA
(prestazioni alternative in lockdown)
 €  8,24   
</t>
    </r>
    <r>
      <rPr>
        <b/>
        <sz val="7"/>
        <color rgb="FFC00000"/>
        <rFont val="Calibri"/>
        <family val="2"/>
      </rPr>
      <t>(SOLO QUOTA COMUNE)</t>
    </r>
  </si>
  <si>
    <r>
      <t xml:space="preserve"> QUOTA GIORNALIERA  RIDOTTA  (prestazioni alternative in lockdown)
</t>
    </r>
    <r>
      <rPr>
        <b/>
        <sz val="7"/>
        <color rgb="FFC00000"/>
        <rFont val="Calibri"/>
        <family val="2"/>
      </rPr>
      <t>QUOTA  UTENTE
(NON DOVUTA ALLA STRUTTURA)</t>
    </r>
  </si>
  <si>
    <r>
      <t xml:space="preserve"> QUOTA GIORNALIERA  RIDOTTA  (prestazioni alternative in lockdown)
</t>
    </r>
    <r>
      <rPr>
        <b/>
        <sz val="7"/>
        <color rgb="FFC00000"/>
        <rFont val="Calibri"/>
        <family val="2"/>
      </rPr>
      <t>QUOTA  UTENTE
(NON DOVUTA ALLA STRUTTURA)</t>
    </r>
  </si>
  <si>
    <r>
      <t xml:space="preserve"> a quota sociale giornaliera
RIDOTTA
(prestazioni alternative in lockdown)
 €  4,49
</t>
    </r>
    <r>
      <rPr>
        <b/>
        <sz val="7"/>
        <color rgb="FFC00000"/>
        <rFont val="Calibri"/>
        <family val="2"/>
      </rPr>
      <t>(SOLO QUOTA COMUNE)</t>
    </r>
  </si>
  <si>
    <t xml:space="preserve"> QUOTA  UTENTE TOT. NON DOVUTA ALLA STRUTTURA (AG*K) </t>
  </si>
  <si>
    <r>
      <t xml:space="preserve">TOTALE 
GG. DEGENZA  </t>
    </r>
    <r>
      <rPr>
        <b/>
        <sz val="8"/>
        <color rgb="FFC00000"/>
        <rFont val="Calibri"/>
        <family val="2"/>
      </rPr>
      <t>(massimo 304 gg. annui)</t>
    </r>
  </si>
  <si>
    <r>
      <t xml:space="preserve">TOTALE 
GG. DEGENZA
</t>
    </r>
    <r>
      <rPr>
        <b/>
        <sz val="8"/>
        <color rgb="FFC00000"/>
        <rFont val="Calibri"/>
        <family val="2"/>
      </rPr>
      <t xml:space="preserve">(massimo 304 gg. annui) </t>
    </r>
  </si>
  <si>
    <t>COMUNE:      (inserire in cella D2)</t>
  </si>
  <si>
    <t>CODICE CUP:</t>
  </si>
  <si>
    <t xml:space="preserve"> A PRESCINDERE DAL LIVELLO ASSISTENZIALE RENDICONTATO, INSERIRE ALL’INTERNO DEL FOGLIO DI CALCOLO N. 1 –  RESIDENZIALE LIVELLO ELEVATO IL NOME DEL COMUNE TERRITORIALMENTE COMPETENTE ALL'INTEGRAZIONE DELLA RETTA (CELLA D2)</t>
  </si>
  <si>
    <r>
      <t xml:space="preserve">3) </t>
    </r>
    <r>
      <rPr>
        <b/>
        <u/>
        <sz val="18"/>
        <color indexed="8"/>
        <rFont val="Calibri"/>
        <family val="2"/>
      </rPr>
      <t>NON MODIFICARE LE COLONNE</t>
    </r>
    <r>
      <rPr>
        <b/>
        <sz val="11"/>
        <color indexed="8"/>
        <rFont val="Calibri"/>
        <family val="2"/>
      </rPr>
      <t xml:space="preserve"> IN CUI SONO INSERITE LE FORMULE DI CALCOLO </t>
    </r>
  </si>
  <si>
    <t xml:space="preserve">4) PER INFORMAZIONI ULTERIORI CONTATTARE L'AREA FAMIGLIA, MINORI E PERSONE FRAGILI: 
TEL: 3341133077- 06.5168.8515
E-MAIL: GDIGIAMMARCO@REGIONE.LAZIO.IT; SCIOFFI@REGIONE.LAZIO.IT
</t>
  </si>
  <si>
    <r>
      <t xml:space="preserve">Referente: </t>
    </r>
    <r>
      <rPr>
        <sz val="10"/>
        <rFont val="Calibri"/>
        <family val="2"/>
      </rPr>
      <t>(cognome- nome -recapito telefonico - mail - inserire in cella D4)</t>
    </r>
    <r>
      <rPr>
        <sz val="11"/>
        <rFont val="Calibri"/>
        <family val="2"/>
      </rPr>
      <t xml:space="preserve"> </t>
    </r>
  </si>
  <si>
    <t>CODICE CUP:    (inserire solo per i comuni con più di 5.000 abitanti, in cella D3)</t>
  </si>
  <si>
    <t xml:space="preserve">2)  A PRESCINDERE DAL LIVELLO ASSISTENZIALE RENDICONTATO, INSERIRE ALL’INTERNO DEL FOGLIO DI CALCOLO N. 1 –  RESIDENZIALE LIVELLO ELEVATO:
- IL NOME DEL COMUNE  (inserire in cella D2)
- CODICE CUP:    (inserire solo per i comuni con più di 5.000 abitanti, in cella D3)
- IL REFERENTE: cognome - nome - recapito telefonico - mail  (inserire in cella D4) 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</si>
</sst>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#,##0.00;[Red]#,##0.00"/>
    <numFmt numFmtId="166" formatCode="#,##0.00_ ;\-#,##0.00\ "/>
    <numFmt numFmtId="167" formatCode="#,##0_ ;\-#,##0\ 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u/>
      <sz val="18"/>
      <color indexed="8"/>
      <name val="Calibri"/>
      <family val="2"/>
    </font>
    <font>
      <sz val="18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</font>
    <font>
      <b/>
      <sz val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name val="Gill Sans MT"/>
      <family val="2"/>
    </font>
    <font>
      <sz val="7"/>
      <name val="Gill Sans MT"/>
      <family val="2"/>
    </font>
    <font>
      <b/>
      <sz val="10"/>
      <name val="Gill Sans MT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sz val="10"/>
      <color theme="1"/>
      <name val="Gill Sans MT"/>
      <family val="2"/>
    </font>
    <font>
      <b/>
      <sz val="9"/>
      <color theme="1"/>
      <name val="Gill Sans MT"/>
      <family val="2"/>
    </font>
    <font>
      <b/>
      <sz val="11"/>
      <color theme="1"/>
      <name val="Gill Sans MT"/>
      <family val="2"/>
    </font>
    <font>
      <b/>
      <sz val="8"/>
      <color theme="1"/>
      <name val="Gill Sans MT"/>
      <family val="2"/>
    </font>
    <font>
      <i/>
      <sz val="11"/>
      <color theme="4" tint="-0.249977111117893"/>
      <name val="Calibri"/>
      <family val="2"/>
      <scheme val="minor"/>
    </font>
    <font>
      <b/>
      <i/>
      <sz val="12"/>
      <color theme="4" tint="-0.249977111117893"/>
      <name val="Gill Sans MT"/>
      <family val="2"/>
    </font>
    <font>
      <sz val="8"/>
      <color theme="1"/>
      <name val="Gill Sans MT"/>
      <family val="2"/>
    </font>
    <font>
      <b/>
      <sz val="11"/>
      <color theme="1"/>
      <name val="Calibri"/>
      <family val="2"/>
      <scheme val="minor"/>
    </font>
    <font>
      <b/>
      <sz val="7"/>
      <color rgb="FFC00000"/>
      <name val="Calibri"/>
      <family val="2"/>
    </font>
    <font>
      <b/>
      <sz val="8"/>
      <color rgb="FFC00000"/>
      <name val="Calibri"/>
      <family val="2"/>
    </font>
    <font>
      <b/>
      <sz val="12"/>
      <name val="Calibri"/>
      <family val="2"/>
    </font>
    <font>
      <sz val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FCD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40">
    <xf numFmtId="0" fontId="0" fillId="0" borderId="0" xfId="0"/>
    <xf numFmtId="0" fontId="0" fillId="2" borderId="0" xfId="0" applyFill="1"/>
    <xf numFmtId="0" fontId="0" fillId="0" borderId="0" xfId="0" applyFont="1"/>
    <xf numFmtId="0" fontId="5" fillId="6" borderId="1" xfId="0" applyFont="1" applyFill="1" applyBorder="1" applyAlignment="1">
      <alignment horizontal="center" vertical="center"/>
    </xf>
    <xf numFmtId="1" fontId="6" fillId="0" borderId="1" xfId="2" applyNumberFormat="1" applyFont="1" applyBorder="1"/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/>
    <xf numFmtId="0" fontId="10" fillId="2" borderId="12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8" fillId="5" borderId="8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 wrapText="1"/>
    </xf>
    <xf numFmtId="0" fontId="3" fillId="5" borderId="12" xfId="0" applyFont="1" applyFill="1" applyBorder="1" applyAlignment="1">
      <alignment vertical="top" wrapText="1"/>
    </xf>
    <xf numFmtId="0" fontId="4" fillId="5" borderId="12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11" fillId="7" borderId="5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49" fontId="0" fillId="0" borderId="0" xfId="0" applyNumberFormat="1" applyFont="1"/>
    <xf numFmtId="0" fontId="3" fillId="8" borderId="12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wrapText="1"/>
    </xf>
    <xf numFmtId="49" fontId="0" fillId="9" borderId="0" xfId="0" applyNumberFormat="1" applyFont="1" applyFill="1"/>
    <xf numFmtId="0" fontId="0" fillId="10" borderId="17" xfId="0" applyFont="1" applyFill="1" applyBorder="1" applyAlignment="1">
      <alignment wrapText="1"/>
    </xf>
    <xf numFmtId="0" fontId="16" fillId="0" borderId="1" xfId="0" applyFont="1" applyBorder="1" applyAlignment="1">
      <alignment horizontal="center" vertical="top" wrapText="1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Fill="1"/>
    <xf numFmtId="0" fontId="4" fillId="0" borderId="0" xfId="0" applyFont="1"/>
    <xf numFmtId="0" fontId="4" fillId="0" borderId="0" xfId="0" applyFont="1" applyFill="1"/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justify" vertical="top"/>
    </xf>
    <xf numFmtId="1" fontId="19" fillId="5" borderId="1" xfId="0" applyNumberFormat="1" applyFont="1" applyFill="1" applyBorder="1" applyAlignment="1" applyProtection="1">
      <alignment horizontal="left"/>
      <protection locked="0"/>
    </xf>
    <xf numFmtId="0" fontId="23" fillId="5" borderId="1" xfId="0" applyFont="1" applyFill="1" applyBorder="1" applyAlignment="1" applyProtection="1">
      <alignment horizontal="left" vertical="center"/>
      <protection locked="0"/>
    </xf>
    <xf numFmtId="0" fontId="23" fillId="5" borderId="1" xfId="0" applyFont="1" applyFill="1" applyBorder="1" applyAlignment="1" applyProtection="1">
      <alignment horizontal="center" vertical="center" wrapText="1"/>
      <protection locked="0"/>
    </xf>
    <xf numFmtId="0" fontId="23" fillId="5" borderId="1" xfId="0" applyFont="1" applyFill="1" applyBorder="1" applyAlignment="1" applyProtection="1">
      <alignment vertical="top" wrapText="1"/>
      <protection locked="0"/>
    </xf>
    <xf numFmtId="14" fontId="23" fillId="5" borderId="1" xfId="0" applyNumberFormat="1" applyFont="1" applyFill="1" applyBorder="1" applyAlignment="1" applyProtection="1">
      <alignment horizontal="center" vertical="center"/>
      <protection locked="0"/>
    </xf>
    <xf numFmtId="3" fontId="23" fillId="5" borderId="1" xfId="0" applyNumberFormat="1" applyFont="1" applyFill="1" applyBorder="1" applyAlignment="1" applyProtection="1">
      <alignment horizontal="center" vertical="center"/>
      <protection locked="0"/>
    </xf>
    <xf numFmtId="3" fontId="23" fillId="2" borderId="1" xfId="0" applyNumberFormat="1" applyFont="1" applyFill="1" applyBorder="1" applyAlignment="1" applyProtection="1">
      <alignment horizontal="center" vertical="center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3" fontId="23" fillId="4" borderId="1" xfId="0" applyNumberFormat="1" applyFont="1" applyFill="1" applyBorder="1" applyAlignment="1" applyProtection="1">
      <alignment horizontal="center" vertical="center"/>
    </xf>
    <xf numFmtId="165" fontId="23" fillId="5" borderId="1" xfId="1" applyNumberFormat="1" applyFont="1" applyFill="1" applyBorder="1" applyAlignment="1" applyProtection="1">
      <alignment horizontal="right"/>
      <protection locked="0"/>
    </xf>
    <xf numFmtId="4" fontId="24" fillId="0" borderId="1" xfId="0" applyNumberFormat="1" applyFont="1" applyFill="1" applyBorder="1" applyAlignment="1" applyProtection="1">
      <alignment horizontal="center" vertical="center"/>
    </xf>
    <xf numFmtId="4" fontId="24" fillId="2" borderId="1" xfId="0" applyNumberFormat="1" applyFont="1" applyFill="1" applyBorder="1" applyAlignment="1" applyProtection="1">
      <alignment horizontal="center" vertical="center"/>
    </xf>
    <xf numFmtId="4" fontId="24" fillId="2" borderId="1" xfId="1" applyNumberFormat="1" applyFont="1" applyFill="1" applyBorder="1" applyAlignment="1" applyProtection="1">
      <alignment horizontal="center" vertical="center"/>
    </xf>
    <xf numFmtId="165" fontId="24" fillId="2" borderId="1" xfId="1" applyNumberFormat="1" applyFont="1" applyFill="1" applyBorder="1" applyAlignment="1" applyProtection="1">
      <alignment horizontal="center" vertical="center"/>
    </xf>
    <xf numFmtId="2" fontId="24" fillId="2" borderId="1" xfId="0" applyNumberFormat="1" applyFont="1" applyFill="1" applyBorder="1" applyAlignment="1" applyProtection="1">
      <alignment horizontal="center" vertical="center"/>
    </xf>
    <xf numFmtId="2" fontId="24" fillId="2" borderId="1" xfId="0" applyNumberFormat="1" applyFont="1" applyFill="1" applyBorder="1" applyAlignment="1" applyProtection="1">
      <alignment horizontal="center" vertical="center" wrapText="1"/>
    </xf>
    <xf numFmtId="165" fontId="24" fillId="2" borderId="1" xfId="1" applyNumberFormat="1" applyFont="1" applyFill="1" applyBorder="1" applyAlignment="1" applyProtection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2" borderId="0" xfId="0" applyFont="1" applyFill="1" applyAlignment="1">
      <alignment horizontal="center"/>
    </xf>
    <xf numFmtId="0" fontId="17" fillId="3" borderId="0" xfId="0" applyFont="1" applyFill="1"/>
    <xf numFmtId="0" fontId="17" fillId="0" borderId="0" xfId="0" applyFont="1" applyAlignment="1"/>
    <xf numFmtId="0" fontId="17" fillId="0" borderId="0" xfId="0" applyFont="1" applyBorder="1" applyAlignment="1"/>
    <xf numFmtId="0" fontId="16" fillId="3" borderId="16" xfId="0" applyFont="1" applyFill="1" applyBorder="1" applyAlignment="1">
      <alignment horizontal="center" vertical="top" wrapText="1"/>
    </xf>
    <xf numFmtId="165" fontId="23" fillId="5" borderId="1" xfId="1" applyNumberFormat="1" applyFont="1" applyFill="1" applyBorder="1" applyAlignment="1" applyProtection="1">
      <protection locked="0"/>
    </xf>
    <xf numFmtId="0" fontId="23" fillId="3" borderId="1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/>
    <xf numFmtId="0" fontId="17" fillId="0" borderId="14" xfId="0" applyFont="1" applyFill="1" applyBorder="1"/>
    <xf numFmtId="0" fontId="4" fillId="0" borderId="14" xfId="0" applyFont="1" applyBorder="1"/>
    <xf numFmtId="0" fontId="4" fillId="0" borderId="14" xfId="0" applyFont="1" applyFill="1" applyBorder="1"/>
    <xf numFmtId="0" fontId="19" fillId="3" borderId="1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49" fontId="23" fillId="5" borderId="1" xfId="1" applyNumberFormat="1" applyFont="1" applyFill="1" applyBorder="1" applyAlignment="1" applyProtection="1">
      <alignment horizontal="center" vertical="center"/>
      <protection locked="0"/>
    </xf>
    <xf numFmtId="2" fontId="23" fillId="5" borderId="1" xfId="1" applyNumberFormat="1" applyFont="1" applyFill="1" applyBorder="1" applyAlignment="1" applyProtection="1">
      <alignment horizontal="left" vertical="center"/>
      <protection locked="0"/>
    </xf>
    <xf numFmtId="165" fontId="24" fillId="0" borderId="1" xfId="0" applyNumberFormat="1" applyFont="1" applyFill="1" applyBorder="1" applyAlignment="1" applyProtection="1">
      <alignment horizontal="center" vertical="center"/>
    </xf>
    <xf numFmtId="165" fontId="25" fillId="2" borderId="1" xfId="1" applyNumberFormat="1" applyFont="1" applyFill="1" applyBorder="1" applyAlignment="1" applyProtection="1">
      <alignment horizontal="right" vertical="center"/>
    </xf>
    <xf numFmtId="164" fontId="17" fillId="0" borderId="0" xfId="0" applyNumberFormat="1" applyFont="1" applyProtection="1"/>
    <xf numFmtId="4" fontId="17" fillId="0" borderId="0" xfId="0" applyNumberFormat="1" applyFont="1"/>
    <xf numFmtId="2" fontId="17" fillId="0" borderId="0" xfId="0" applyNumberFormat="1" applyFont="1"/>
    <xf numFmtId="0" fontId="16" fillId="0" borderId="1" xfId="0" applyFont="1" applyFill="1" applyBorder="1" applyAlignment="1" applyProtection="1">
      <alignment horizontal="center" vertical="top" wrapText="1"/>
    </xf>
    <xf numFmtId="164" fontId="17" fillId="0" borderId="0" xfId="0" applyNumberFormat="1" applyFont="1"/>
    <xf numFmtId="164" fontId="17" fillId="3" borderId="0" xfId="0" applyNumberFormat="1" applyFont="1" applyFill="1"/>
    <xf numFmtId="0" fontId="15" fillId="11" borderId="18" xfId="0" applyFont="1" applyFill="1" applyBorder="1" applyAlignment="1">
      <alignment horizontal="left" vertical="center" wrapText="1"/>
    </xf>
    <xf numFmtId="0" fontId="15" fillId="11" borderId="0" xfId="0" applyFont="1" applyFill="1" applyAlignment="1">
      <alignment horizontal="left" vertical="center" wrapText="1"/>
    </xf>
    <xf numFmtId="0" fontId="15" fillId="11" borderId="19" xfId="0" applyFont="1" applyFill="1" applyBorder="1" applyAlignment="1">
      <alignment horizontal="left" vertical="center" wrapText="1"/>
    </xf>
    <xf numFmtId="0" fontId="15" fillId="11" borderId="21" xfId="0" applyFont="1" applyFill="1" applyBorder="1" applyAlignment="1">
      <alignment horizontal="left" vertical="center" wrapText="1"/>
    </xf>
    <xf numFmtId="0" fontId="15" fillId="11" borderId="22" xfId="0" applyFont="1" applyFill="1" applyBorder="1" applyAlignment="1">
      <alignment horizontal="left" vertical="center" wrapText="1"/>
    </xf>
    <xf numFmtId="0" fontId="15" fillId="11" borderId="2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" fillId="6" borderId="2" xfId="0" applyFont="1" applyFill="1" applyBorder="1"/>
    <xf numFmtId="0" fontId="15" fillId="11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5" fillId="11" borderId="1" xfId="0" applyFont="1" applyFill="1" applyBorder="1" applyAlignment="1">
      <alignment horizontal="left" vertical="center" wrapText="1"/>
    </xf>
    <xf numFmtId="14" fontId="0" fillId="0" borderId="0" xfId="0" applyNumberFormat="1" applyFont="1"/>
    <xf numFmtId="0" fontId="19" fillId="4" borderId="1" xfId="0" applyFont="1" applyFill="1" applyBorder="1" applyAlignment="1" applyProtection="1">
      <alignment horizontal="center" vertical="top" wrapText="1"/>
    </xf>
    <xf numFmtId="0" fontId="16" fillId="4" borderId="1" xfId="0" applyFont="1" applyFill="1" applyBorder="1" applyAlignment="1" applyProtection="1">
      <alignment horizontal="center" vertical="top" wrapText="1"/>
    </xf>
    <xf numFmtId="0" fontId="23" fillId="4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top" wrapText="1"/>
    </xf>
    <xf numFmtId="0" fontId="20" fillId="3" borderId="1" xfId="0" applyFont="1" applyFill="1" applyBorder="1" applyAlignment="1" applyProtection="1">
      <alignment horizontal="center" vertical="top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vertical="top" wrapText="1"/>
    </xf>
    <xf numFmtId="0" fontId="5" fillId="5" borderId="11" xfId="0" applyFont="1" applyFill="1" applyBorder="1" applyAlignment="1">
      <alignment horizontal="left" vertical="top" wrapText="1"/>
    </xf>
    <xf numFmtId="0" fontId="27" fillId="8" borderId="2" xfId="0" applyFont="1" applyFill="1" applyBorder="1" applyAlignment="1">
      <alignment vertical="top" wrapText="1"/>
    </xf>
    <xf numFmtId="165" fontId="25" fillId="3" borderId="1" xfId="1" applyNumberFormat="1" applyFont="1" applyFill="1" applyBorder="1" applyAlignment="1" applyProtection="1">
      <alignment horizontal="right" vertical="center"/>
    </xf>
    <xf numFmtId="0" fontId="16" fillId="11" borderId="1" xfId="0" applyFont="1" applyFill="1" applyBorder="1" applyAlignment="1" applyProtection="1">
      <alignment horizontal="center" vertical="top" wrapText="1"/>
    </xf>
    <xf numFmtId="0" fontId="30" fillId="12" borderId="6" xfId="0" applyFont="1" applyFill="1" applyBorder="1"/>
    <xf numFmtId="0" fontId="23" fillId="5" borderId="15" xfId="0" applyFont="1" applyFill="1" applyBorder="1" applyAlignment="1" applyProtection="1">
      <alignment horizontal="left" vertical="center"/>
      <protection locked="0"/>
    </xf>
    <xf numFmtId="0" fontId="23" fillId="5" borderId="15" xfId="0" applyFont="1" applyFill="1" applyBorder="1" applyAlignment="1" applyProtection="1">
      <alignment horizontal="center" vertical="center" wrapText="1"/>
      <protection locked="0"/>
    </xf>
    <xf numFmtId="0" fontId="23" fillId="5" borderId="15" xfId="0" applyFont="1" applyFill="1" applyBorder="1" applyAlignment="1" applyProtection="1">
      <alignment vertical="top" wrapText="1"/>
      <protection locked="0"/>
    </xf>
    <xf numFmtId="14" fontId="23" fillId="5" borderId="15" xfId="0" applyNumberFormat="1" applyFont="1" applyFill="1" applyBorder="1" applyAlignment="1" applyProtection="1">
      <alignment horizontal="center" vertical="center"/>
      <protection locked="0"/>
    </xf>
    <xf numFmtId="3" fontId="23" fillId="5" borderId="15" xfId="0" applyNumberFormat="1" applyFont="1" applyFill="1" applyBorder="1" applyAlignment="1" applyProtection="1">
      <alignment horizontal="center" vertical="center"/>
      <protection locked="0"/>
    </xf>
    <xf numFmtId="3" fontId="23" fillId="2" borderId="15" xfId="0" applyNumberFormat="1" applyFont="1" applyFill="1" applyBorder="1" applyAlignment="1" applyProtection="1">
      <alignment horizontal="center" vertical="center"/>
    </xf>
    <xf numFmtId="0" fontId="23" fillId="2" borderId="15" xfId="0" applyNumberFormat="1" applyFont="1" applyFill="1" applyBorder="1" applyAlignment="1" applyProtection="1">
      <alignment horizontal="center" vertical="center" wrapText="1"/>
    </xf>
    <xf numFmtId="0" fontId="23" fillId="4" borderId="15" xfId="0" applyNumberFormat="1" applyFont="1" applyFill="1" applyBorder="1" applyAlignment="1" applyProtection="1">
      <alignment horizontal="center" vertical="center"/>
    </xf>
    <xf numFmtId="165" fontId="23" fillId="5" borderId="15" xfId="1" applyNumberFormat="1" applyFont="1" applyFill="1" applyBorder="1" applyAlignment="1" applyProtection="1">
      <alignment horizontal="right"/>
      <protection locked="0"/>
    </xf>
    <xf numFmtId="49" fontId="23" fillId="5" borderId="15" xfId="1" applyNumberFormat="1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Fill="1" applyBorder="1" applyAlignment="1" applyProtection="1">
      <alignment horizontal="center" vertical="center"/>
    </xf>
    <xf numFmtId="4" fontId="24" fillId="2" borderId="15" xfId="0" applyNumberFormat="1" applyFont="1" applyFill="1" applyBorder="1" applyAlignment="1" applyProtection="1">
      <alignment horizontal="center" vertical="center"/>
    </xf>
    <xf numFmtId="4" fontId="24" fillId="2" borderId="15" xfId="1" applyNumberFormat="1" applyFont="1" applyFill="1" applyBorder="1" applyAlignment="1" applyProtection="1">
      <alignment horizontal="center" vertical="center"/>
    </xf>
    <xf numFmtId="165" fontId="24" fillId="2" borderId="15" xfId="1" applyNumberFormat="1" applyFont="1" applyFill="1" applyBorder="1" applyAlignment="1" applyProtection="1">
      <alignment horizontal="center" vertical="center"/>
    </xf>
    <xf numFmtId="2" fontId="24" fillId="2" borderId="15" xfId="0" applyNumberFormat="1" applyFont="1" applyFill="1" applyBorder="1" applyAlignment="1" applyProtection="1">
      <alignment horizontal="center" vertical="center"/>
    </xf>
    <xf numFmtId="165" fontId="24" fillId="0" borderId="15" xfId="0" applyNumberFormat="1" applyFont="1" applyFill="1" applyBorder="1" applyAlignment="1" applyProtection="1">
      <alignment horizontal="center" vertical="center"/>
    </xf>
    <xf numFmtId="2" fontId="24" fillId="2" borderId="15" xfId="0" applyNumberFormat="1" applyFont="1" applyFill="1" applyBorder="1" applyAlignment="1" applyProtection="1">
      <alignment horizontal="center" vertical="center" wrapText="1"/>
    </xf>
    <xf numFmtId="165" fontId="24" fillId="2" borderId="15" xfId="1" applyNumberFormat="1" applyFont="1" applyFill="1" applyBorder="1" applyAlignment="1" applyProtection="1">
      <alignment horizontal="right" vertical="center"/>
    </xf>
    <xf numFmtId="165" fontId="25" fillId="2" borderId="15" xfId="1" applyNumberFormat="1" applyFont="1" applyFill="1" applyBorder="1" applyAlignment="1" applyProtection="1">
      <alignment horizontal="right" vertical="center"/>
    </xf>
    <xf numFmtId="1" fontId="19" fillId="5" borderId="15" xfId="0" applyNumberFormat="1" applyFont="1" applyFill="1" applyBorder="1" applyAlignment="1" applyProtection="1">
      <alignment horizontal="left"/>
      <protection locked="0"/>
    </xf>
    <xf numFmtId="0" fontId="28" fillId="12" borderId="6" xfId="0" applyFont="1" applyFill="1" applyBorder="1" applyAlignment="1" applyProtection="1">
      <alignment horizontal="left" vertical="center"/>
      <protection locked="0"/>
    </xf>
    <xf numFmtId="0" fontId="28" fillId="12" borderId="24" xfId="0" applyFont="1" applyFill="1" applyBorder="1" applyAlignment="1" applyProtection="1">
      <alignment horizontal="center" vertical="center" wrapText="1"/>
      <protection locked="0"/>
    </xf>
    <xf numFmtId="0" fontId="28" fillId="12" borderId="6" xfId="0" applyFont="1" applyFill="1" applyBorder="1" applyAlignment="1" applyProtection="1">
      <alignment vertical="top" wrapText="1"/>
      <protection locked="0"/>
    </xf>
    <xf numFmtId="14" fontId="28" fillId="12" borderId="6" xfId="0" applyNumberFormat="1" applyFont="1" applyFill="1" applyBorder="1" applyAlignment="1" applyProtection="1">
      <alignment horizontal="center" vertical="center"/>
      <protection locked="0"/>
    </xf>
    <xf numFmtId="3" fontId="28" fillId="12" borderId="6" xfId="0" applyNumberFormat="1" applyFont="1" applyFill="1" applyBorder="1" applyAlignment="1" applyProtection="1">
      <alignment horizontal="center" vertical="center"/>
    </xf>
    <xf numFmtId="0" fontId="28" fillId="12" borderId="6" xfId="0" applyNumberFormat="1" applyFont="1" applyFill="1" applyBorder="1" applyAlignment="1" applyProtection="1">
      <alignment horizontal="center" vertical="center" wrapText="1"/>
    </xf>
    <xf numFmtId="0" fontId="28" fillId="12" borderId="6" xfId="0" applyNumberFormat="1" applyFont="1" applyFill="1" applyBorder="1" applyAlignment="1" applyProtection="1">
      <alignment horizontal="center" vertical="center"/>
    </xf>
    <xf numFmtId="165" fontId="28" fillId="12" borderId="6" xfId="1" applyNumberFormat="1" applyFont="1" applyFill="1" applyBorder="1" applyAlignment="1" applyProtection="1">
      <alignment horizontal="right"/>
      <protection locked="0"/>
    </xf>
    <xf numFmtId="49" fontId="28" fillId="12" borderId="6" xfId="1" applyNumberFormat="1" applyFont="1" applyFill="1" applyBorder="1" applyAlignment="1" applyProtection="1">
      <alignment horizontal="center" vertical="center"/>
      <protection locked="0"/>
    </xf>
    <xf numFmtId="4" fontId="28" fillId="12" borderId="6" xfId="0" applyNumberFormat="1" applyFont="1" applyFill="1" applyBorder="1" applyAlignment="1" applyProtection="1">
      <alignment horizontal="center" vertical="center"/>
    </xf>
    <xf numFmtId="165" fontId="28" fillId="12" borderId="6" xfId="1" applyNumberFormat="1" applyFont="1" applyFill="1" applyBorder="1" applyAlignment="1" applyProtection="1">
      <alignment horizontal="center" vertical="center"/>
    </xf>
    <xf numFmtId="2" fontId="28" fillId="12" borderId="6" xfId="0" applyNumberFormat="1" applyFont="1" applyFill="1" applyBorder="1" applyAlignment="1" applyProtection="1">
      <alignment horizontal="center" vertical="center"/>
    </xf>
    <xf numFmtId="165" fontId="28" fillId="12" borderId="6" xfId="0" applyNumberFormat="1" applyFont="1" applyFill="1" applyBorder="1" applyAlignment="1" applyProtection="1">
      <alignment horizontal="center" vertical="center"/>
    </xf>
    <xf numFmtId="2" fontId="28" fillId="12" borderId="6" xfId="0" applyNumberFormat="1" applyFont="1" applyFill="1" applyBorder="1" applyAlignment="1" applyProtection="1">
      <alignment horizontal="center" vertical="center" wrapText="1"/>
    </xf>
    <xf numFmtId="2" fontId="23" fillId="5" borderId="15" xfId="1" applyNumberFormat="1" applyFont="1" applyFill="1" applyBorder="1" applyAlignment="1" applyProtection="1">
      <alignment horizontal="left" vertical="center"/>
      <protection locked="0"/>
    </xf>
    <xf numFmtId="0" fontId="29" fillId="12" borderId="6" xfId="0" applyFont="1" applyFill="1" applyBorder="1" applyAlignment="1" applyProtection="1">
      <alignment horizontal="left" vertical="center"/>
      <protection locked="0"/>
    </xf>
    <xf numFmtId="0" fontId="29" fillId="12" borderId="6" xfId="0" applyFont="1" applyFill="1" applyBorder="1" applyAlignment="1" applyProtection="1">
      <alignment vertical="top" wrapText="1"/>
      <protection locked="0"/>
    </xf>
    <xf numFmtId="14" fontId="29" fillId="12" borderId="6" xfId="0" applyNumberFormat="1" applyFont="1" applyFill="1" applyBorder="1" applyAlignment="1" applyProtection="1">
      <alignment horizontal="center" vertical="center"/>
      <protection locked="0"/>
    </xf>
    <xf numFmtId="3" fontId="29" fillId="12" borderId="6" xfId="0" applyNumberFormat="1" applyFont="1" applyFill="1" applyBorder="1" applyAlignment="1" applyProtection="1">
      <alignment horizontal="center" vertical="center"/>
    </xf>
    <xf numFmtId="0" fontId="29" fillId="12" borderId="6" xfId="0" applyNumberFormat="1" applyFont="1" applyFill="1" applyBorder="1" applyAlignment="1" applyProtection="1">
      <alignment horizontal="center" vertical="center" wrapText="1"/>
    </xf>
    <xf numFmtId="0" fontId="29" fillId="12" borderId="6" xfId="0" applyNumberFormat="1" applyFont="1" applyFill="1" applyBorder="1" applyAlignment="1" applyProtection="1">
      <alignment horizontal="center" vertical="center"/>
    </xf>
    <xf numFmtId="165" fontId="29" fillId="12" borderId="6" xfId="1" applyNumberFormat="1" applyFont="1" applyFill="1" applyBorder="1" applyAlignment="1" applyProtection="1">
      <alignment horizontal="right"/>
      <protection locked="0"/>
    </xf>
    <xf numFmtId="49" fontId="29" fillId="12" borderId="6" xfId="1" applyNumberFormat="1" applyFont="1" applyFill="1" applyBorder="1" applyAlignment="1" applyProtection="1">
      <alignment horizontal="center" vertical="center"/>
      <protection locked="0"/>
    </xf>
    <xf numFmtId="2" fontId="29" fillId="12" borderId="6" xfId="1" applyNumberFormat="1" applyFont="1" applyFill="1" applyBorder="1" applyAlignment="1" applyProtection="1">
      <alignment horizontal="left" vertical="center"/>
      <protection locked="0"/>
    </xf>
    <xf numFmtId="4" fontId="29" fillId="12" borderId="6" xfId="0" applyNumberFormat="1" applyFont="1" applyFill="1" applyBorder="1" applyAlignment="1" applyProtection="1">
      <alignment horizontal="center" vertical="center"/>
    </xf>
    <xf numFmtId="165" fontId="29" fillId="12" borderId="6" xfId="1" applyNumberFormat="1" applyFont="1" applyFill="1" applyBorder="1" applyAlignment="1" applyProtection="1">
      <alignment horizontal="center" vertical="center"/>
    </xf>
    <xf numFmtId="2" fontId="29" fillId="12" borderId="6" xfId="0" applyNumberFormat="1" applyFont="1" applyFill="1" applyBorder="1" applyAlignment="1" applyProtection="1">
      <alignment horizontal="center" vertical="center"/>
    </xf>
    <xf numFmtId="165" fontId="29" fillId="12" borderId="6" xfId="0" applyNumberFormat="1" applyFont="1" applyFill="1" applyBorder="1" applyAlignment="1" applyProtection="1">
      <alignment horizontal="center" vertical="center"/>
    </xf>
    <xf numFmtId="2" fontId="29" fillId="12" borderId="6" xfId="0" applyNumberFormat="1" applyFont="1" applyFill="1" applyBorder="1" applyAlignment="1" applyProtection="1">
      <alignment horizontal="center" vertical="center" wrapText="1"/>
    </xf>
    <xf numFmtId="3" fontId="23" fillId="4" borderId="15" xfId="0" applyNumberFormat="1" applyFont="1" applyFill="1" applyBorder="1" applyAlignment="1" applyProtection="1">
      <alignment horizontal="center" vertical="center"/>
    </xf>
    <xf numFmtId="165" fontId="25" fillId="3" borderId="15" xfId="1" applyNumberFormat="1" applyFont="1" applyFill="1" applyBorder="1" applyAlignment="1" applyProtection="1">
      <alignment horizontal="right" vertical="center"/>
    </xf>
    <xf numFmtId="0" fontId="30" fillId="12" borderId="5" xfId="0" applyFont="1" applyFill="1" applyBorder="1"/>
    <xf numFmtId="0" fontId="20" fillId="0" borderId="1" xfId="0" applyFont="1" applyFill="1" applyBorder="1" applyAlignment="1" applyProtection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1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16" fillId="12" borderId="16" xfId="0" applyFont="1" applyFill="1" applyBorder="1" applyAlignment="1">
      <alignment horizontal="center" vertical="top" wrapText="1"/>
    </xf>
    <xf numFmtId="0" fontId="16" fillId="13" borderId="16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0" fillId="14" borderId="5" xfId="0" applyFont="1" applyFill="1" applyBorder="1" applyAlignment="1">
      <alignment horizontal="center" vertical="top" wrapText="1"/>
    </xf>
    <xf numFmtId="0" fontId="20" fillId="3" borderId="3" xfId="0" applyFont="1" applyFill="1" applyBorder="1" applyAlignment="1">
      <alignment horizontal="center" vertical="top" wrapText="1"/>
    </xf>
    <xf numFmtId="4" fontId="24" fillId="2" borderId="1" xfId="0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 applyProtection="1">
      <alignment horizontal="center" vertical="center"/>
    </xf>
    <xf numFmtId="2" fontId="24" fillId="2" borderId="16" xfId="0" applyNumberFormat="1" applyFont="1" applyFill="1" applyBorder="1" applyAlignment="1">
      <alignment horizontal="center" vertical="center"/>
    </xf>
    <xf numFmtId="2" fontId="24" fillId="2" borderId="16" xfId="0" applyNumberFormat="1" applyFont="1" applyFill="1" applyBorder="1" applyAlignment="1">
      <alignment horizontal="center" vertical="center" wrapText="1"/>
    </xf>
    <xf numFmtId="4" fontId="28" fillId="12" borderId="6" xfId="0" applyNumberFormat="1" applyFont="1" applyFill="1" applyBorder="1" applyAlignment="1">
      <alignment horizontal="center" vertical="center"/>
    </xf>
    <xf numFmtId="2" fontId="28" fillId="12" borderId="6" xfId="0" applyNumberFormat="1" applyFont="1" applyFill="1" applyBorder="1" applyAlignment="1">
      <alignment horizontal="center" vertical="center"/>
    </xf>
    <xf numFmtId="2" fontId="28" fillId="12" borderId="6" xfId="0" applyNumberFormat="1" applyFont="1" applyFill="1" applyBorder="1" applyAlignment="1">
      <alignment horizontal="center" vertical="center" wrapText="1"/>
    </xf>
    <xf numFmtId="0" fontId="23" fillId="3" borderId="15" xfId="0" applyNumberFormat="1" applyFont="1" applyFill="1" applyBorder="1" applyAlignment="1" applyProtection="1">
      <alignment horizontal="center" vertical="center"/>
    </xf>
    <xf numFmtId="165" fontId="23" fillId="5" borderId="15" xfId="1" applyNumberFormat="1" applyFont="1" applyFill="1" applyBorder="1" applyAlignment="1" applyProtection="1">
      <protection locked="0"/>
    </xf>
    <xf numFmtId="4" fontId="24" fillId="2" borderId="15" xfId="0" applyNumberFormat="1" applyFont="1" applyFill="1" applyBorder="1" applyAlignment="1">
      <alignment horizontal="center" vertical="center"/>
    </xf>
    <xf numFmtId="4" fontId="24" fillId="3" borderId="15" xfId="1" applyNumberFormat="1" applyFont="1" applyFill="1" applyBorder="1" applyAlignment="1" applyProtection="1">
      <alignment horizontal="center" vertical="center"/>
    </xf>
    <xf numFmtId="2" fontId="24" fillId="2" borderId="25" xfId="0" applyNumberFormat="1" applyFont="1" applyFill="1" applyBorder="1" applyAlignment="1">
      <alignment horizontal="center" vertical="center"/>
    </xf>
    <xf numFmtId="2" fontId="24" fillId="2" borderId="25" xfId="0" applyNumberFormat="1" applyFont="1" applyFill="1" applyBorder="1" applyAlignment="1">
      <alignment horizontal="center" vertical="center" wrapText="1"/>
    </xf>
    <xf numFmtId="165" fontId="29" fillId="12" borderId="6" xfId="1" applyNumberFormat="1" applyFont="1" applyFill="1" applyBorder="1" applyAlignment="1" applyProtection="1">
      <protection locked="0"/>
    </xf>
    <xf numFmtId="49" fontId="8" fillId="5" borderId="1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33" xfId="0" applyFont="1" applyFill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3" fontId="30" fillId="12" borderId="6" xfId="0" applyNumberFormat="1" applyFont="1" applyFill="1" applyBorder="1"/>
    <xf numFmtId="0" fontId="0" fillId="3" borderId="0" xfId="0" applyFill="1"/>
    <xf numFmtId="0" fontId="0" fillId="0" borderId="0" xfId="0" applyAlignment="1">
      <alignment horizontal="center"/>
    </xf>
    <xf numFmtId="0" fontId="40" fillId="3" borderId="0" xfId="0" applyFont="1" applyFill="1"/>
    <xf numFmtId="0" fontId="41" fillId="3" borderId="0" xfId="0" applyFont="1" applyFill="1" applyAlignment="1">
      <alignment horizontal="center" vertical="center"/>
    </xf>
    <xf numFmtId="0" fontId="38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center"/>
    </xf>
    <xf numFmtId="2" fontId="30" fillId="12" borderId="6" xfId="0" applyNumberFormat="1" applyFont="1" applyFill="1" applyBorder="1"/>
    <xf numFmtId="2" fontId="30" fillId="12" borderId="7" xfId="0" applyNumberFormat="1" applyFont="1" applyFill="1" applyBorder="1"/>
    <xf numFmtId="0" fontId="43" fillId="0" borderId="0" xfId="0" applyFont="1"/>
    <xf numFmtId="2" fontId="0" fillId="0" borderId="0" xfId="0" applyNumberFormat="1"/>
    <xf numFmtId="0" fontId="20" fillId="3" borderId="1" xfId="0" applyFont="1" applyFill="1" applyBorder="1" applyAlignment="1">
      <alignment horizontal="center" vertical="top" wrapText="1"/>
    </xf>
    <xf numFmtId="0" fontId="29" fillId="12" borderId="6" xfId="0" applyFont="1" applyFill="1" applyBorder="1" applyAlignment="1" applyProtection="1">
      <alignment horizontal="center" vertical="center" wrapText="1"/>
      <protection locked="0"/>
    </xf>
    <xf numFmtId="3" fontId="23" fillId="3" borderId="1" xfId="0" applyNumberFormat="1" applyFont="1" applyFill="1" applyBorder="1" applyAlignment="1" applyProtection="1">
      <alignment horizontal="center" vertical="center"/>
    </xf>
    <xf numFmtId="3" fontId="23" fillId="3" borderId="15" xfId="0" applyNumberFormat="1" applyFont="1" applyFill="1" applyBorder="1" applyAlignment="1" applyProtection="1">
      <alignment horizontal="center" vertical="center"/>
    </xf>
    <xf numFmtId="0" fontId="20" fillId="14" borderId="3" xfId="0" applyFont="1" applyFill="1" applyBorder="1" applyAlignment="1">
      <alignment horizontal="center" vertical="top" wrapText="1"/>
    </xf>
    <xf numFmtId="0" fontId="38" fillId="3" borderId="0" xfId="0" applyFont="1" applyFill="1" applyAlignment="1">
      <alignment horizontal="left" vertical="center"/>
    </xf>
    <xf numFmtId="2" fontId="43" fillId="0" borderId="0" xfId="0" applyNumberFormat="1" applyFont="1"/>
    <xf numFmtId="166" fontId="0" fillId="0" borderId="0" xfId="0" applyNumberFormat="1"/>
    <xf numFmtId="0" fontId="18" fillId="5" borderId="2" xfId="0" applyFont="1" applyFill="1" applyBorder="1" applyAlignment="1">
      <alignment horizontal="left" wrapText="1"/>
    </xf>
    <xf numFmtId="0" fontId="18" fillId="5" borderId="4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0" fontId="19" fillId="3" borderId="3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 applyProtection="1">
      <alignment horizontal="center" vertical="top" wrapText="1"/>
    </xf>
    <xf numFmtId="0" fontId="19" fillId="0" borderId="3" xfId="0" applyFont="1" applyFill="1" applyBorder="1" applyAlignment="1" applyProtection="1">
      <alignment horizontal="center" vertical="top" wrapText="1"/>
    </xf>
    <xf numFmtId="0" fontId="20" fillId="0" borderId="2" xfId="0" applyFont="1" applyFill="1" applyBorder="1" applyAlignment="1" applyProtection="1">
      <alignment horizontal="center" vertical="top" wrapText="1"/>
    </xf>
    <xf numFmtId="0" fontId="20" fillId="0" borderId="3" xfId="0" applyFont="1" applyFill="1" applyBorder="1" applyAlignment="1" applyProtection="1">
      <alignment horizontal="center" vertical="top" wrapText="1"/>
    </xf>
    <xf numFmtId="0" fontId="4" fillId="5" borderId="2" xfId="0" applyFont="1" applyFill="1" applyBorder="1" applyAlignment="1" applyProtection="1">
      <alignment horizontal="left" wrapText="1"/>
    </xf>
    <xf numFmtId="0" fontId="4" fillId="5" borderId="4" xfId="0" applyFont="1" applyFill="1" applyBorder="1" applyAlignment="1" applyProtection="1">
      <alignment horizontal="left" wrapText="1"/>
    </xf>
    <xf numFmtId="0" fontId="4" fillId="5" borderId="2" xfId="0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 applyProtection="1">
      <alignment horizontal="left" vertical="center" wrapText="1"/>
    </xf>
    <xf numFmtId="0" fontId="46" fillId="5" borderId="2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0" fillId="3" borderId="2" xfId="0" applyFont="1" applyFill="1" applyBorder="1" applyAlignment="1" applyProtection="1">
      <alignment horizontal="center" vertical="top" wrapText="1"/>
    </xf>
    <xf numFmtId="0" fontId="20" fillId="3" borderId="4" xfId="0" applyFont="1" applyFill="1" applyBorder="1" applyAlignment="1" applyProtection="1">
      <alignment horizontal="center" vertical="top" wrapText="1"/>
    </xf>
    <xf numFmtId="0" fontId="20" fillId="3" borderId="3" xfId="0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horizontal="center" vertical="top" wrapText="1"/>
    </xf>
    <xf numFmtId="0" fontId="20" fillId="0" borderId="4" xfId="0" applyFont="1" applyFill="1" applyBorder="1" applyAlignment="1" applyProtection="1">
      <alignment horizontal="center" vertical="top" wrapText="1"/>
    </xf>
    <xf numFmtId="0" fontId="18" fillId="5" borderId="2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 applyProtection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8" fillId="3" borderId="26" xfId="0" applyFont="1" applyFill="1" applyBorder="1" applyAlignment="1">
      <alignment horizontal="center" vertical="center"/>
    </xf>
    <xf numFmtId="0" fontId="38" fillId="3" borderId="27" xfId="0" applyFont="1" applyFill="1" applyBorder="1" applyAlignment="1">
      <alignment horizontal="center" vertical="center"/>
    </xf>
    <xf numFmtId="0" fontId="38" fillId="3" borderId="28" xfId="0" applyFont="1" applyFill="1" applyBorder="1" applyAlignment="1">
      <alignment horizontal="center" vertical="center"/>
    </xf>
    <xf numFmtId="0" fontId="38" fillId="3" borderId="40" xfId="0" applyFont="1" applyFill="1" applyBorder="1" applyAlignment="1">
      <alignment horizontal="center" vertical="center"/>
    </xf>
    <xf numFmtId="0" fontId="38" fillId="3" borderId="41" xfId="0" applyFont="1" applyFill="1" applyBorder="1" applyAlignment="1">
      <alignment horizontal="center" vertical="center"/>
    </xf>
    <xf numFmtId="0" fontId="38" fillId="3" borderId="42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166" fontId="37" fillId="3" borderId="4" xfId="1" applyNumberFormat="1" applyFont="1" applyFill="1" applyBorder="1" applyAlignment="1">
      <alignment horizontal="center" vertical="center" wrapText="1"/>
    </xf>
    <xf numFmtId="166" fontId="37" fillId="3" borderId="3" xfId="1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3" borderId="26" xfId="0" applyFont="1" applyFill="1" applyBorder="1" applyAlignment="1">
      <alignment horizontal="center" vertical="center" wrapText="1"/>
    </xf>
    <xf numFmtId="0" fontId="38" fillId="3" borderId="27" xfId="0" applyFont="1" applyFill="1" applyBorder="1" applyAlignment="1">
      <alignment horizontal="center" vertical="center" wrapText="1"/>
    </xf>
    <xf numFmtId="0" fontId="38" fillId="3" borderId="28" xfId="0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horizontal="center" vertical="center" wrapText="1"/>
    </xf>
    <xf numFmtId="0" fontId="38" fillId="3" borderId="41" xfId="0" applyFont="1" applyFill="1" applyBorder="1" applyAlignment="1">
      <alignment horizontal="center" vertical="center" wrapText="1"/>
    </xf>
    <xf numFmtId="0" fontId="38" fillId="3" borderId="42" xfId="0" applyFont="1" applyFill="1" applyBorder="1" applyAlignment="1">
      <alignment horizontal="center" vertical="center" wrapText="1"/>
    </xf>
    <xf numFmtId="2" fontId="37" fillId="3" borderId="4" xfId="0" applyNumberFormat="1" applyFont="1" applyFill="1" applyBorder="1" applyAlignment="1">
      <alignment horizontal="center" vertical="center" wrapText="1"/>
    </xf>
    <xf numFmtId="166" fontId="37" fillId="3" borderId="2" xfId="1" applyNumberFormat="1" applyFont="1" applyFill="1" applyBorder="1" applyAlignment="1">
      <alignment horizontal="center" vertical="center" wrapText="1"/>
    </xf>
    <xf numFmtId="167" fontId="37" fillId="3" borderId="2" xfId="1" applyNumberFormat="1" applyFont="1" applyFill="1" applyBorder="1" applyAlignment="1">
      <alignment horizontal="center" vertical="center" wrapText="1"/>
    </xf>
    <xf numFmtId="167" fontId="37" fillId="3" borderId="4" xfId="1" applyNumberFormat="1" applyFont="1" applyFill="1" applyBorder="1" applyAlignment="1">
      <alignment horizontal="center" vertical="center" wrapText="1"/>
    </xf>
    <xf numFmtId="167" fontId="37" fillId="3" borderId="3" xfId="1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6" fillId="3" borderId="0" xfId="0" applyFont="1" applyFill="1" applyAlignment="1">
      <alignment horizontal="center" vertical="center" wrapText="1"/>
    </xf>
    <xf numFmtId="0" fontId="38" fillId="3" borderId="1" xfId="0" applyFont="1" applyFill="1" applyBorder="1" applyAlignment="1">
      <alignment horizontal="center"/>
    </xf>
    <xf numFmtId="166" fontId="38" fillId="3" borderId="1" xfId="1" applyNumberFormat="1" applyFont="1" applyFill="1" applyBorder="1" applyAlignment="1">
      <alignment horizontal="center" vertical="center"/>
    </xf>
    <xf numFmtId="0" fontId="38" fillId="3" borderId="0" xfId="0" applyFont="1" applyFill="1" applyAlignment="1">
      <alignment horizontal="left" vertical="center"/>
    </xf>
    <xf numFmtId="0" fontId="3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0" fillId="0" borderId="0" xfId="0" applyAlignment="1">
      <alignment horizontal="left" vertical="center"/>
    </xf>
    <xf numFmtId="0" fontId="7" fillId="5" borderId="30" xfId="0" applyFont="1" applyFill="1" applyBorder="1" applyAlignment="1">
      <alignment horizontal="left" vertical="top" wrapText="1"/>
    </xf>
    <xf numFmtId="0" fontId="7" fillId="5" borderId="31" xfId="0" applyFont="1" applyFill="1" applyBorder="1" applyAlignment="1">
      <alignment horizontal="left" vertical="top" wrapText="1"/>
    </xf>
    <xf numFmtId="0" fontId="7" fillId="5" borderId="32" xfId="0" applyFont="1" applyFill="1" applyBorder="1" applyAlignment="1">
      <alignment horizontal="left" vertical="top" wrapText="1"/>
    </xf>
    <xf numFmtId="0" fontId="7" fillId="2" borderId="38" xfId="0" applyFont="1" applyFill="1" applyBorder="1" applyAlignment="1">
      <alignment vertical="top" wrapText="1"/>
    </xf>
    <xf numFmtId="0" fontId="7" fillId="2" borderId="39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top" wrapText="1"/>
    </xf>
    <xf numFmtId="0" fontId="8" fillId="5" borderId="37" xfId="0" applyFont="1" applyFill="1" applyBorder="1" applyAlignment="1">
      <alignment vertical="top" wrapText="1"/>
    </xf>
    <xf numFmtId="0" fontId="8" fillId="5" borderId="4" xfId="0" applyFont="1" applyFill="1" applyBorder="1" applyAlignment="1">
      <alignment vertical="top" wrapText="1"/>
    </xf>
    <xf numFmtId="0" fontId="8" fillId="5" borderId="22" xfId="0" applyFont="1" applyFill="1" applyBorder="1" applyAlignment="1">
      <alignment vertical="top" wrapText="1"/>
    </xf>
    <xf numFmtId="0" fontId="8" fillId="7" borderId="37" xfId="0" applyFont="1" applyFill="1" applyBorder="1" applyAlignment="1">
      <alignment vertical="top" wrapText="1"/>
    </xf>
    <xf numFmtId="0" fontId="8" fillId="7" borderId="4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0" fontId="8" fillId="3" borderId="34" xfId="0" applyFont="1" applyFill="1" applyBorder="1" applyAlignment="1">
      <alignment vertical="top" wrapText="1"/>
    </xf>
    <xf numFmtId="0" fontId="8" fillId="3" borderId="35" xfId="0" applyFont="1" applyFill="1" applyBorder="1" applyAlignment="1">
      <alignment vertical="top" wrapText="1"/>
    </xf>
    <xf numFmtId="0" fontId="8" fillId="3" borderId="36" xfId="0" applyFont="1" applyFill="1" applyBorder="1" applyAlignment="1">
      <alignment vertical="top" wrapText="1"/>
    </xf>
    <xf numFmtId="0" fontId="7" fillId="2" borderId="30" xfId="0" applyFont="1" applyFill="1" applyBorder="1" applyAlignment="1">
      <alignment vertical="top" wrapText="1"/>
    </xf>
    <xf numFmtId="0" fontId="7" fillId="2" borderId="31" xfId="0" applyFont="1" applyFill="1" applyBorder="1" applyAlignment="1">
      <alignment vertical="top" wrapText="1"/>
    </xf>
    <xf numFmtId="0" fontId="7" fillId="2" borderId="32" xfId="0" applyFont="1" applyFill="1" applyBorder="1" applyAlignment="1">
      <alignment vertical="top" wrapText="1"/>
    </xf>
    <xf numFmtId="0" fontId="8" fillId="5" borderId="13" xfId="0" applyFont="1" applyFill="1" applyBorder="1" applyAlignment="1">
      <alignment horizontal="left" vertical="top" wrapText="1"/>
    </xf>
    <xf numFmtId="0" fontId="8" fillId="5" borderId="29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29" xfId="0" applyFont="1" applyFill="1" applyBorder="1" applyAlignment="1">
      <alignment horizontal="left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top" wrapText="1"/>
    </xf>
    <xf numFmtId="0" fontId="8" fillId="3" borderId="29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left" vertical="top" wrapText="1"/>
    </xf>
    <xf numFmtId="0" fontId="8" fillId="3" borderId="29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3" borderId="23" xfId="0" applyFont="1" applyFill="1" applyBorder="1" applyAlignment="1">
      <alignment horizontal="left" vertical="top" wrapText="1"/>
    </xf>
    <xf numFmtId="0" fontId="12" fillId="7" borderId="33" xfId="0" applyFont="1" applyFill="1" applyBorder="1" applyAlignment="1">
      <alignment vertical="top" wrapText="1"/>
    </xf>
    <xf numFmtId="0" fontId="12" fillId="7" borderId="32" xfId="0" applyFont="1" applyFill="1" applyBorder="1" applyAlignment="1">
      <alignment vertical="top" wrapText="1"/>
    </xf>
  </cellXfs>
  <cellStyles count="4">
    <cellStyle name="Migliaia" xfId="1" builtinId="3"/>
    <cellStyle name="Migliaia 2" xfId="3"/>
    <cellStyle name="Normale" xfId="0" builtinId="0"/>
    <cellStyle name="Normale 2" xfId="2"/>
  </cellStyles>
  <dxfs count="10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3</xdr:col>
      <xdr:colOff>0</xdr:colOff>
      <xdr:row>21</xdr:row>
      <xdr:rowOff>121380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3E37F3BF-5A66-4762-9851-91C7C6BB3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23370" y="15706641"/>
          <a:ext cx="4644828" cy="33581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gione.lazio.it/Gruppi_lavoro/Politiche_sociali_famiglia/Integrazione_Socio_Sanitaria/Circolari/circolare_2018/fogli_rendicontazione_2018/SRS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egione.lazio.it/Users/mcapitanio/Desktop/LAVORO/2018/giada/Copia%20di%20Allegato%20_%20MODULI%20RENDIC%20SRSR_Ann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SR 24H "/>
      <sheetName val="Foglio8"/>
      <sheetName val="SRSR 12 H"/>
      <sheetName val=" SRSR FO"/>
      <sheetName val="FUORI REGIONE "/>
      <sheetName val="NOTE COMPILAZIONE E LEGENDA "/>
      <sheetName val="MENU TENDINA ELENCO STRUTTURE  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Villa Adriana 1</v>
          </cell>
          <cell r="C2" t="str">
            <v>AGORA' SALUS</v>
          </cell>
        </row>
        <row r="3">
          <cell r="A3" t="str">
            <v>Villa Adriana 3</v>
          </cell>
          <cell r="C3" t="str">
            <v>BACCINA  (2 GA)</v>
          </cell>
        </row>
        <row r="4">
          <cell r="A4" t="str">
            <v>La Staffa</v>
          </cell>
          <cell r="C4" t="str">
            <v>BRAMANTE</v>
          </cell>
        </row>
        <row r="5">
          <cell r="A5" t="str">
            <v>Struttura Residenziale Psichiatrica Villanova 2</v>
          </cell>
          <cell r="C5" t="str">
            <v>MILIZIE</v>
          </cell>
        </row>
        <row r="6">
          <cell r="A6" t="str">
            <v>Villa Adriana 2</v>
          </cell>
          <cell r="C6" t="str">
            <v>OSLAVIA</v>
          </cell>
        </row>
        <row r="7">
          <cell r="A7" t="str">
            <v>Villa Adriana 4</v>
          </cell>
          <cell r="C7" t="str">
            <v>QUARRATA n.15 (2 GA)</v>
          </cell>
        </row>
        <row r="8">
          <cell r="A8" t="str">
            <v>Villa Nova (Lariano)</v>
          </cell>
          <cell r="C8" t="str">
            <v>QUARRATA n.7 (3 GA)</v>
          </cell>
        </row>
        <row r="9">
          <cell r="A9" t="str">
            <v>Comunità Casa D'Oro</v>
          </cell>
          <cell r="C9" t="str">
            <v>SODINI</v>
          </cell>
        </row>
        <row r="10">
          <cell r="A10" t="str">
            <v>Co. Di. Co. Redzep Sestovic</v>
          </cell>
          <cell r="C10" t="str">
            <v>TURCHIA</v>
          </cell>
        </row>
        <row r="11">
          <cell r="A11" t="str">
            <v>Residenza Morgagni</v>
          </cell>
          <cell r="C11" t="str">
            <v>VILLA DELLE QUERCE</v>
          </cell>
        </row>
        <row r="12">
          <cell r="A12" t="str">
            <v>Villa Monia</v>
          </cell>
          <cell r="C12" t="str">
            <v>VILLANOVA GIONA</v>
          </cell>
        </row>
        <row r="13">
          <cell r="A13" t="str">
            <v>Il Filo di Penelope</v>
          </cell>
        </row>
        <row r="14">
          <cell r="A14" t="str">
            <v xml:space="preserve">IL Mosaico </v>
          </cell>
        </row>
        <row r="15">
          <cell r="A15" t="str">
            <v>Aquilone Azzurro - La Gatta</v>
          </cell>
        </row>
        <row r="16">
          <cell r="A16" t="str">
            <v>S.R.S.R. Insieme Alberto Pezzi</v>
          </cell>
        </row>
        <row r="17">
          <cell r="A17" t="str">
            <v>Villa Maria Pia</v>
          </cell>
        </row>
        <row r="18">
          <cell r="A18" t="str">
            <v>Comunità Francesco</v>
          </cell>
        </row>
        <row r="19">
          <cell r="A19" t="str">
            <v>S.R.S.R. Castel Madama 1</v>
          </cell>
        </row>
        <row r="20">
          <cell r="A20" t="str">
            <v>S.R.S.R. Castel Madama 2</v>
          </cell>
        </row>
        <row r="21">
          <cell r="A21" t="str">
            <v>Struttura Residenziale Psichiatrica Villanova 1</v>
          </cell>
        </row>
        <row r="22">
          <cell r="A22" t="str">
            <v>Rosa Aurora</v>
          </cell>
        </row>
        <row r="23">
          <cell r="A23" t="str">
            <v>San Raffaele Montecompatri</v>
          </cell>
        </row>
        <row r="24">
          <cell r="A24" t="str">
            <v>Villa Bona - Associazione Mapsi</v>
          </cell>
        </row>
        <row r="25">
          <cell r="A25" t="str">
            <v>EUNOS</v>
          </cell>
        </row>
        <row r="26">
          <cell r="A26" t="str">
            <v>Villa Rosa</v>
          </cell>
        </row>
        <row r="27">
          <cell r="A27" t="str">
            <v>SRSR Insieme</v>
          </cell>
        </row>
        <row r="28">
          <cell r="A28" t="str">
            <v>S.R.S.R. Residenza dei Pini</v>
          </cell>
        </row>
        <row r="29">
          <cell r="A29" t="str">
            <v>S.R.S.R. 24/h Borgo San Tommaso</v>
          </cell>
        </row>
        <row r="30">
          <cell r="A30" t="str">
            <v>San Nicola</v>
          </cell>
        </row>
        <row r="31">
          <cell r="A31" t="str">
            <v>Casa Mary (già Coop Aurora)</v>
          </cell>
        </row>
        <row r="32">
          <cell r="A32" t="str">
            <v>Casa Johnny</v>
          </cell>
        </row>
        <row r="33">
          <cell r="A33" t="str">
            <v>Samadi</v>
          </cell>
        </row>
        <row r="34">
          <cell r="A34" t="str">
            <v>S. Valentino</v>
          </cell>
        </row>
        <row r="35">
          <cell r="A35" t="str">
            <v>Villa Von Siebenthal</v>
          </cell>
        </row>
        <row r="36">
          <cell r="A36" t="str">
            <v>Sorriso sul Mare</v>
          </cell>
        </row>
        <row r="37">
          <cell r="A37" t="str">
            <v>S.R.S.R. La Margherita</v>
          </cell>
        </row>
        <row r="38">
          <cell r="A38" t="str">
            <v>Villa Armonia Nuova</v>
          </cell>
        </row>
        <row r="39">
          <cell r="A39" t="str">
            <v>Villa Giuseppina</v>
          </cell>
        </row>
        <row r="40">
          <cell r="A40" t="str">
            <v>Colle Cesarano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ULO 1 SRSR 24H "/>
      <sheetName val="Foglio8"/>
      <sheetName val="MODULO 2 SRSR 12 H"/>
      <sheetName val="MODULO 3 gruppi app "/>
      <sheetName val="MODULO 4 SRSR FO"/>
      <sheetName val="NOTE COMPILAZIONE E LEGENDA "/>
      <sheetName val="TAB SRSR PB E PRIV LAZIO"/>
      <sheetName val="ELENCO STRUTTURE Menu tendina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AQUILONE AZZURRO - LA GATTA</v>
          </cell>
          <cell r="E2" t="str">
            <v>SI</v>
          </cell>
        </row>
        <row r="3">
          <cell r="A3" t="str">
            <v xml:space="preserve">BINELLI    </v>
          </cell>
          <cell r="E3" t="str">
            <v>NO</v>
          </cell>
        </row>
        <row r="4">
          <cell r="A4" t="str">
            <v>BORGO SAN TOMMASO</v>
          </cell>
        </row>
        <row r="5">
          <cell r="A5" t="str">
            <v>CASA JOHNNY</v>
          </cell>
        </row>
        <row r="6">
          <cell r="A6" t="str">
            <v>CASA MARY (già Coop Aurora)</v>
          </cell>
        </row>
        <row r="7">
          <cell r="A7" t="str">
            <v>CASTEL MADAMA  1</v>
          </cell>
        </row>
        <row r="8">
          <cell r="A8" t="str">
            <v>CASTEL MADAMA  2</v>
          </cell>
        </row>
        <row r="9">
          <cell r="A9" t="str">
            <v>CO. DI CO. REDZEP SESTOVIC</v>
          </cell>
        </row>
        <row r="10">
          <cell r="A10" t="str">
            <v>COLLE CESARANO</v>
          </cell>
        </row>
        <row r="11">
          <cell r="A11" t="str">
            <v>COMUNITA' CASA D'ORO</v>
          </cell>
        </row>
        <row r="12">
          <cell r="A12" t="str">
            <v>COMUNITA' FRANCESCO</v>
          </cell>
        </row>
        <row r="13">
          <cell r="A13" t="str">
            <v>EUNOS</v>
          </cell>
        </row>
        <row r="14">
          <cell r="A14" t="str">
            <v>IL FILO DI PENELOPE</v>
          </cell>
        </row>
        <row r="15">
          <cell r="A15" t="str">
            <v>IL MOSAICO</v>
          </cell>
        </row>
        <row r="16">
          <cell r="A16" t="str">
            <v>INSIEME</v>
          </cell>
        </row>
        <row r="17">
          <cell r="A17" t="str">
            <v>INSIEME ALBERTO PEZZI</v>
          </cell>
        </row>
        <row r="18">
          <cell r="A18" t="str">
            <v>LA MARGHERITA</v>
          </cell>
        </row>
        <row r="19">
          <cell r="A19" t="str">
            <v xml:space="preserve">LA STAFFA </v>
          </cell>
        </row>
        <row r="20">
          <cell r="A20" t="str">
            <v xml:space="preserve">MARYCAE </v>
          </cell>
        </row>
        <row r="21">
          <cell r="A21" t="str">
            <v>MAZZACURATI</v>
          </cell>
        </row>
        <row r="22">
          <cell r="A22" t="str">
            <v>RESIDENZA DEI PINI</v>
          </cell>
        </row>
        <row r="23">
          <cell r="A23" t="str">
            <v>RESIDENZA MORGAGNI (VILLA PALMA)</v>
          </cell>
        </row>
        <row r="24">
          <cell r="A24" t="str">
            <v>ROSAURORA</v>
          </cell>
        </row>
        <row r="25">
          <cell r="A25" t="str">
            <v>SAMADI</v>
          </cell>
        </row>
        <row r="26">
          <cell r="A26" t="str">
            <v>SAN GIUSEPPE</v>
          </cell>
        </row>
        <row r="27">
          <cell r="A27" t="str">
            <v xml:space="preserve">SAN NICOLA </v>
          </cell>
        </row>
        <row r="28">
          <cell r="A28" t="str">
            <v>SAN RAFFAELE Montecompatri</v>
          </cell>
        </row>
        <row r="29">
          <cell r="A29" t="str">
            <v>SAN VALENTINO</v>
          </cell>
        </row>
        <row r="30">
          <cell r="A30" t="str">
            <v>SANTA FECITOLA</v>
          </cell>
        </row>
        <row r="31">
          <cell r="A31" t="str">
            <v xml:space="preserve">SORRISO SUL MARE </v>
          </cell>
        </row>
        <row r="32">
          <cell r="A32" t="str">
            <v>VILLA ADRIANA (1,2,3,4)</v>
          </cell>
        </row>
        <row r="33">
          <cell r="A33" t="str">
            <v>VILLA ARMONIA NUOVA</v>
          </cell>
        </row>
        <row r="34">
          <cell r="A34" t="str">
            <v>VILLA BONA</v>
          </cell>
        </row>
        <row r="35">
          <cell r="A35" t="str">
            <v>VILLA GIUSEPPINA</v>
          </cell>
        </row>
        <row r="36">
          <cell r="A36" t="str">
            <v>VILLA MARIA PIA</v>
          </cell>
        </row>
        <row r="37">
          <cell r="A37" t="str">
            <v>VILLA MONIA</v>
          </cell>
        </row>
        <row r="38">
          <cell r="A38" t="str">
            <v>VILLA ROSA</v>
          </cell>
        </row>
        <row r="39">
          <cell r="A39" t="str">
            <v>VILLA VON SIEBENTHAL</v>
          </cell>
        </row>
        <row r="40">
          <cell r="A40" t="str">
            <v xml:space="preserve">VILLANOVA  1 </v>
          </cell>
        </row>
        <row r="41">
          <cell r="A41" t="str">
            <v>VILLANOVA 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0"/>
  <sheetViews>
    <sheetView tabSelected="1" topLeftCell="L137" workbookViewId="0">
      <selection activeCell="Q151" sqref="Q151"/>
    </sheetView>
  </sheetViews>
  <sheetFormatPr defaultRowHeight="15"/>
  <cols>
    <col min="1" max="1" width="7.7109375" style="34" customWidth="1"/>
    <col min="2" max="2" width="9" style="34" customWidth="1"/>
    <col min="3" max="3" width="14" style="34" customWidth="1"/>
    <col min="4" max="4" width="27" style="34" bestFit="1" customWidth="1"/>
    <col min="5" max="5" width="22" style="34" customWidth="1"/>
    <col min="6" max="6" width="24.5703125" style="34" customWidth="1"/>
    <col min="7" max="8" width="12.140625" style="34" customWidth="1"/>
    <col min="9" max="9" width="12.85546875" style="34" customWidth="1"/>
    <col min="10" max="10" width="11.7109375" style="34" customWidth="1"/>
    <col min="11" max="11" width="9.85546875" style="34" customWidth="1"/>
    <col min="12" max="12" width="18.42578125" style="34" customWidth="1"/>
    <col min="13" max="13" width="11.7109375" style="67" hidden="1" customWidth="1"/>
    <col min="14" max="14" width="11.5703125" style="68" customWidth="1"/>
    <col min="15" max="15" width="10.42578125" style="64" bestFit="1" customWidth="1"/>
    <col min="16" max="17" width="11" style="34" customWidth="1"/>
    <col min="18" max="19" width="17" style="34" customWidth="1"/>
    <col min="20" max="20" width="14.42578125" style="34" customWidth="1"/>
    <col min="21" max="21" width="15.5703125" style="66" customWidth="1"/>
    <col min="22" max="22" width="15" style="34" customWidth="1"/>
    <col min="23" max="23" width="14.5703125" style="34" customWidth="1"/>
    <col min="24" max="24" width="12.85546875" style="34" customWidth="1"/>
    <col min="25" max="25" width="13.42578125" style="34" customWidth="1"/>
    <col min="26" max="26" width="10.7109375" style="34" customWidth="1"/>
    <col min="27" max="27" width="10.140625" style="34" customWidth="1"/>
    <col min="28" max="28" width="14.28515625" style="34" customWidth="1"/>
    <col min="29" max="29" width="20.5703125" style="34" customWidth="1"/>
    <col min="30" max="30" width="9.5703125" style="34" bestFit="1" customWidth="1"/>
    <col min="31" max="257" width="8.85546875" style="34"/>
    <col min="258" max="258" width="5.28515625" style="34" customWidth="1"/>
    <col min="259" max="259" width="9" style="34" customWidth="1"/>
    <col min="260" max="260" width="14" style="34" customWidth="1"/>
    <col min="261" max="261" width="27" style="34" bestFit="1" customWidth="1"/>
    <col min="262" max="262" width="26.28515625" style="34" customWidth="1"/>
    <col min="263" max="263" width="11" style="34" customWidth="1"/>
    <col min="264" max="264" width="11.42578125" style="34" customWidth="1"/>
    <col min="265" max="265" width="9.28515625" style="34" customWidth="1"/>
    <col min="266" max="266" width="10" style="34" customWidth="1"/>
    <col min="267" max="267" width="9.85546875" style="34" customWidth="1"/>
    <col min="268" max="268" width="11.7109375" style="34" customWidth="1"/>
    <col min="269" max="269" width="11" style="34" customWidth="1"/>
    <col min="270" max="270" width="10.42578125" style="34" bestFit="1" customWidth="1"/>
    <col min="271" max="272" width="11" style="34" customWidth="1"/>
    <col min="273" max="274" width="17" style="34" customWidth="1"/>
    <col min="275" max="275" width="12.28515625" style="34" customWidth="1"/>
    <col min="276" max="276" width="15.5703125" style="34" customWidth="1"/>
    <col min="277" max="277" width="15" style="34" customWidth="1"/>
    <col min="278" max="278" width="26.140625" style="34" customWidth="1"/>
    <col min="279" max="279" width="12.85546875" style="34" customWidth="1"/>
    <col min="280" max="280" width="13.42578125" style="34" customWidth="1"/>
    <col min="281" max="281" width="10.7109375" style="34" customWidth="1"/>
    <col min="282" max="282" width="10.140625" style="34" customWidth="1"/>
    <col min="283" max="283" width="11.7109375" style="34" customWidth="1"/>
    <col min="284" max="284" width="13.140625" style="34" customWidth="1"/>
    <col min="285" max="285" width="14.5703125" style="34" customWidth="1"/>
    <col min="286" max="286" width="9.5703125" style="34" bestFit="1" customWidth="1"/>
    <col min="287" max="513" width="8.85546875" style="34"/>
    <col min="514" max="514" width="5.28515625" style="34" customWidth="1"/>
    <col min="515" max="515" width="9" style="34" customWidth="1"/>
    <col min="516" max="516" width="14" style="34" customWidth="1"/>
    <col min="517" max="517" width="27" style="34" bestFit="1" customWidth="1"/>
    <col min="518" max="518" width="26.28515625" style="34" customWidth="1"/>
    <col min="519" max="519" width="11" style="34" customWidth="1"/>
    <col min="520" max="520" width="11.42578125" style="34" customWidth="1"/>
    <col min="521" max="521" width="9.28515625" style="34" customWidth="1"/>
    <col min="522" max="522" width="10" style="34" customWidth="1"/>
    <col min="523" max="523" width="9.85546875" style="34" customWidth="1"/>
    <col min="524" max="524" width="11.7109375" style="34" customWidth="1"/>
    <col min="525" max="525" width="11" style="34" customWidth="1"/>
    <col min="526" max="526" width="10.42578125" style="34" bestFit="1" customWidth="1"/>
    <col min="527" max="528" width="11" style="34" customWidth="1"/>
    <col min="529" max="530" width="17" style="34" customWidth="1"/>
    <col min="531" max="531" width="12.28515625" style="34" customWidth="1"/>
    <col min="532" max="532" width="15.5703125" style="34" customWidth="1"/>
    <col min="533" max="533" width="15" style="34" customWidth="1"/>
    <col min="534" max="534" width="26.140625" style="34" customWidth="1"/>
    <col min="535" max="535" width="12.85546875" style="34" customWidth="1"/>
    <col min="536" max="536" width="13.42578125" style="34" customWidth="1"/>
    <col min="537" max="537" width="10.7109375" style="34" customWidth="1"/>
    <col min="538" max="538" width="10.140625" style="34" customWidth="1"/>
    <col min="539" max="539" width="11.7109375" style="34" customWidth="1"/>
    <col min="540" max="540" width="13.140625" style="34" customWidth="1"/>
    <col min="541" max="541" width="14.5703125" style="34" customWidth="1"/>
    <col min="542" max="542" width="9.5703125" style="34" bestFit="1" customWidth="1"/>
    <col min="543" max="769" width="8.85546875" style="34"/>
    <col min="770" max="770" width="5.28515625" style="34" customWidth="1"/>
    <col min="771" max="771" width="9" style="34" customWidth="1"/>
    <col min="772" max="772" width="14" style="34" customWidth="1"/>
    <col min="773" max="773" width="27" style="34" bestFit="1" customWidth="1"/>
    <col min="774" max="774" width="26.28515625" style="34" customWidth="1"/>
    <col min="775" max="775" width="11" style="34" customWidth="1"/>
    <col min="776" max="776" width="11.42578125" style="34" customWidth="1"/>
    <col min="777" max="777" width="9.28515625" style="34" customWidth="1"/>
    <col min="778" max="778" width="10" style="34" customWidth="1"/>
    <col min="779" max="779" width="9.85546875" style="34" customWidth="1"/>
    <col min="780" max="780" width="11.7109375" style="34" customWidth="1"/>
    <col min="781" max="781" width="11" style="34" customWidth="1"/>
    <col min="782" max="782" width="10.42578125" style="34" bestFit="1" customWidth="1"/>
    <col min="783" max="784" width="11" style="34" customWidth="1"/>
    <col min="785" max="786" width="17" style="34" customWidth="1"/>
    <col min="787" max="787" width="12.28515625" style="34" customWidth="1"/>
    <col min="788" max="788" width="15.5703125" style="34" customWidth="1"/>
    <col min="789" max="789" width="15" style="34" customWidth="1"/>
    <col min="790" max="790" width="26.140625" style="34" customWidth="1"/>
    <col min="791" max="791" width="12.85546875" style="34" customWidth="1"/>
    <col min="792" max="792" width="13.42578125" style="34" customWidth="1"/>
    <col min="793" max="793" width="10.7109375" style="34" customWidth="1"/>
    <col min="794" max="794" width="10.140625" style="34" customWidth="1"/>
    <col min="795" max="795" width="11.7109375" style="34" customWidth="1"/>
    <col min="796" max="796" width="13.140625" style="34" customWidth="1"/>
    <col min="797" max="797" width="14.5703125" style="34" customWidth="1"/>
    <col min="798" max="798" width="9.5703125" style="34" bestFit="1" customWidth="1"/>
    <col min="799" max="1025" width="8.85546875" style="34"/>
    <col min="1026" max="1026" width="5.28515625" style="34" customWidth="1"/>
    <col min="1027" max="1027" width="9" style="34" customWidth="1"/>
    <col min="1028" max="1028" width="14" style="34" customWidth="1"/>
    <col min="1029" max="1029" width="27" style="34" bestFit="1" customWidth="1"/>
    <col min="1030" max="1030" width="26.28515625" style="34" customWidth="1"/>
    <col min="1031" max="1031" width="11" style="34" customWidth="1"/>
    <col min="1032" max="1032" width="11.42578125" style="34" customWidth="1"/>
    <col min="1033" max="1033" width="9.28515625" style="34" customWidth="1"/>
    <col min="1034" max="1034" width="10" style="34" customWidth="1"/>
    <col min="1035" max="1035" width="9.85546875" style="34" customWidth="1"/>
    <col min="1036" max="1036" width="11.7109375" style="34" customWidth="1"/>
    <col min="1037" max="1037" width="11" style="34" customWidth="1"/>
    <col min="1038" max="1038" width="10.42578125" style="34" bestFit="1" customWidth="1"/>
    <col min="1039" max="1040" width="11" style="34" customWidth="1"/>
    <col min="1041" max="1042" width="17" style="34" customWidth="1"/>
    <col min="1043" max="1043" width="12.28515625" style="34" customWidth="1"/>
    <col min="1044" max="1044" width="15.5703125" style="34" customWidth="1"/>
    <col min="1045" max="1045" width="15" style="34" customWidth="1"/>
    <col min="1046" max="1046" width="26.140625" style="34" customWidth="1"/>
    <col min="1047" max="1047" width="12.85546875" style="34" customWidth="1"/>
    <col min="1048" max="1048" width="13.42578125" style="34" customWidth="1"/>
    <col min="1049" max="1049" width="10.7109375" style="34" customWidth="1"/>
    <col min="1050" max="1050" width="10.140625" style="34" customWidth="1"/>
    <col min="1051" max="1051" width="11.7109375" style="34" customWidth="1"/>
    <col min="1052" max="1052" width="13.140625" style="34" customWidth="1"/>
    <col min="1053" max="1053" width="14.5703125" style="34" customWidth="1"/>
    <col min="1054" max="1054" width="9.5703125" style="34" bestFit="1" customWidth="1"/>
    <col min="1055" max="1281" width="8.85546875" style="34"/>
    <col min="1282" max="1282" width="5.28515625" style="34" customWidth="1"/>
    <col min="1283" max="1283" width="9" style="34" customWidth="1"/>
    <col min="1284" max="1284" width="14" style="34" customWidth="1"/>
    <col min="1285" max="1285" width="27" style="34" bestFit="1" customWidth="1"/>
    <col min="1286" max="1286" width="26.28515625" style="34" customWidth="1"/>
    <col min="1287" max="1287" width="11" style="34" customWidth="1"/>
    <col min="1288" max="1288" width="11.42578125" style="34" customWidth="1"/>
    <col min="1289" max="1289" width="9.28515625" style="34" customWidth="1"/>
    <col min="1290" max="1290" width="10" style="34" customWidth="1"/>
    <col min="1291" max="1291" width="9.85546875" style="34" customWidth="1"/>
    <col min="1292" max="1292" width="11.7109375" style="34" customWidth="1"/>
    <col min="1293" max="1293" width="11" style="34" customWidth="1"/>
    <col min="1294" max="1294" width="10.42578125" style="34" bestFit="1" customWidth="1"/>
    <col min="1295" max="1296" width="11" style="34" customWidth="1"/>
    <col min="1297" max="1298" width="17" style="34" customWidth="1"/>
    <col min="1299" max="1299" width="12.28515625" style="34" customWidth="1"/>
    <col min="1300" max="1300" width="15.5703125" style="34" customWidth="1"/>
    <col min="1301" max="1301" width="15" style="34" customWidth="1"/>
    <col min="1302" max="1302" width="26.140625" style="34" customWidth="1"/>
    <col min="1303" max="1303" width="12.85546875" style="34" customWidth="1"/>
    <col min="1304" max="1304" width="13.42578125" style="34" customWidth="1"/>
    <col min="1305" max="1305" width="10.7109375" style="34" customWidth="1"/>
    <col min="1306" max="1306" width="10.140625" style="34" customWidth="1"/>
    <col min="1307" max="1307" width="11.7109375" style="34" customWidth="1"/>
    <col min="1308" max="1308" width="13.140625" style="34" customWidth="1"/>
    <col min="1309" max="1309" width="14.5703125" style="34" customWidth="1"/>
    <col min="1310" max="1310" width="9.5703125" style="34" bestFit="1" customWidth="1"/>
    <col min="1311" max="1537" width="8.85546875" style="34"/>
    <col min="1538" max="1538" width="5.28515625" style="34" customWidth="1"/>
    <col min="1539" max="1539" width="9" style="34" customWidth="1"/>
    <col min="1540" max="1540" width="14" style="34" customWidth="1"/>
    <col min="1541" max="1541" width="27" style="34" bestFit="1" customWidth="1"/>
    <col min="1542" max="1542" width="26.28515625" style="34" customWidth="1"/>
    <col min="1543" max="1543" width="11" style="34" customWidth="1"/>
    <col min="1544" max="1544" width="11.42578125" style="34" customWidth="1"/>
    <col min="1545" max="1545" width="9.28515625" style="34" customWidth="1"/>
    <col min="1546" max="1546" width="10" style="34" customWidth="1"/>
    <col min="1547" max="1547" width="9.85546875" style="34" customWidth="1"/>
    <col min="1548" max="1548" width="11.7109375" style="34" customWidth="1"/>
    <col min="1549" max="1549" width="11" style="34" customWidth="1"/>
    <col min="1550" max="1550" width="10.42578125" style="34" bestFit="1" customWidth="1"/>
    <col min="1551" max="1552" width="11" style="34" customWidth="1"/>
    <col min="1553" max="1554" width="17" style="34" customWidth="1"/>
    <col min="1555" max="1555" width="12.28515625" style="34" customWidth="1"/>
    <col min="1556" max="1556" width="15.5703125" style="34" customWidth="1"/>
    <col min="1557" max="1557" width="15" style="34" customWidth="1"/>
    <col min="1558" max="1558" width="26.140625" style="34" customWidth="1"/>
    <col min="1559" max="1559" width="12.85546875" style="34" customWidth="1"/>
    <col min="1560" max="1560" width="13.42578125" style="34" customWidth="1"/>
    <col min="1561" max="1561" width="10.7109375" style="34" customWidth="1"/>
    <col min="1562" max="1562" width="10.140625" style="34" customWidth="1"/>
    <col min="1563" max="1563" width="11.7109375" style="34" customWidth="1"/>
    <col min="1564" max="1564" width="13.140625" style="34" customWidth="1"/>
    <col min="1565" max="1565" width="14.5703125" style="34" customWidth="1"/>
    <col min="1566" max="1566" width="9.5703125" style="34" bestFit="1" customWidth="1"/>
    <col min="1567" max="1793" width="8.85546875" style="34"/>
    <col min="1794" max="1794" width="5.28515625" style="34" customWidth="1"/>
    <col min="1795" max="1795" width="9" style="34" customWidth="1"/>
    <col min="1796" max="1796" width="14" style="34" customWidth="1"/>
    <col min="1797" max="1797" width="27" style="34" bestFit="1" customWidth="1"/>
    <col min="1798" max="1798" width="26.28515625" style="34" customWidth="1"/>
    <col min="1799" max="1799" width="11" style="34" customWidth="1"/>
    <col min="1800" max="1800" width="11.42578125" style="34" customWidth="1"/>
    <col min="1801" max="1801" width="9.28515625" style="34" customWidth="1"/>
    <col min="1802" max="1802" width="10" style="34" customWidth="1"/>
    <col min="1803" max="1803" width="9.85546875" style="34" customWidth="1"/>
    <col min="1804" max="1804" width="11.7109375" style="34" customWidth="1"/>
    <col min="1805" max="1805" width="11" style="34" customWidth="1"/>
    <col min="1806" max="1806" width="10.42578125" style="34" bestFit="1" customWidth="1"/>
    <col min="1807" max="1808" width="11" style="34" customWidth="1"/>
    <col min="1809" max="1810" width="17" style="34" customWidth="1"/>
    <col min="1811" max="1811" width="12.28515625" style="34" customWidth="1"/>
    <col min="1812" max="1812" width="15.5703125" style="34" customWidth="1"/>
    <col min="1813" max="1813" width="15" style="34" customWidth="1"/>
    <col min="1814" max="1814" width="26.140625" style="34" customWidth="1"/>
    <col min="1815" max="1815" width="12.85546875" style="34" customWidth="1"/>
    <col min="1816" max="1816" width="13.42578125" style="34" customWidth="1"/>
    <col min="1817" max="1817" width="10.7109375" style="34" customWidth="1"/>
    <col min="1818" max="1818" width="10.140625" style="34" customWidth="1"/>
    <col min="1819" max="1819" width="11.7109375" style="34" customWidth="1"/>
    <col min="1820" max="1820" width="13.140625" style="34" customWidth="1"/>
    <col min="1821" max="1821" width="14.5703125" style="34" customWidth="1"/>
    <col min="1822" max="1822" width="9.5703125" style="34" bestFit="1" customWidth="1"/>
    <col min="1823" max="2049" width="8.85546875" style="34"/>
    <col min="2050" max="2050" width="5.28515625" style="34" customWidth="1"/>
    <col min="2051" max="2051" width="9" style="34" customWidth="1"/>
    <col min="2052" max="2052" width="14" style="34" customWidth="1"/>
    <col min="2053" max="2053" width="27" style="34" bestFit="1" customWidth="1"/>
    <col min="2054" max="2054" width="26.28515625" style="34" customWidth="1"/>
    <col min="2055" max="2055" width="11" style="34" customWidth="1"/>
    <col min="2056" max="2056" width="11.42578125" style="34" customWidth="1"/>
    <col min="2057" max="2057" width="9.28515625" style="34" customWidth="1"/>
    <col min="2058" max="2058" width="10" style="34" customWidth="1"/>
    <col min="2059" max="2059" width="9.85546875" style="34" customWidth="1"/>
    <col min="2060" max="2060" width="11.7109375" style="34" customWidth="1"/>
    <col min="2061" max="2061" width="11" style="34" customWidth="1"/>
    <col min="2062" max="2062" width="10.42578125" style="34" bestFit="1" customWidth="1"/>
    <col min="2063" max="2064" width="11" style="34" customWidth="1"/>
    <col min="2065" max="2066" width="17" style="34" customWidth="1"/>
    <col min="2067" max="2067" width="12.28515625" style="34" customWidth="1"/>
    <col min="2068" max="2068" width="15.5703125" style="34" customWidth="1"/>
    <col min="2069" max="2069" width="15" style="34" customWidth="1"/>
    <col min="2070" max="2070" width="26.140625" style="34" customWidth="1"/>
    <col min="2071" max="2071" width="12.85546875" style="34" customWidth="1"/>
    <col min="2072" max="2072" width="13.42578125" style="34" customWidth="1"/>
    <col min="2073" max="2073" width="10.7109375" style="34" customWidth="1"/>
    <col min="2074" max="2074" width="10.140625" style="34" customWidth="1"/>
    <col min="2075" max="2075" width="11.7109375" style="34" customWidth="1"/>
    <col min="2076" max="2076" width="13.140625" style="34" customWidth="1"/>
    <col min="2077" max="2077" width="14.5703125" style="34" customWidth="1"/>
    <col min="2078" max="2078" width="9.5703125" style="34" bestFit="1" customWidth="1"/>
    <col min="2079" max="2305" width="8.85546875" style="34"/>
    <col min="2306" max="2306" width="5.28515625" style="34" customWidth="1"/>
    <col min="2307" max="2307" width="9" style="34" customWidth="1"/>
    <col min="2308" max="2308" width="14" style="34" customWidth="1"/>
    <col min="2309" max="2309" width="27" style="34" bestFit="1" customWidth="1"/>
    <col min="2310" max="2310" width="26.28515625" style="34" customWidth="1"/>
    <col min="2311" max="2311" width="11" style="34" customWidth="1"/>
    <col min="2312" max="2312" width="11.42578125" style="34" customWidth="1"/>
    <col min="2313" max="2313" width="9.28515625" style="34" customWidth="1"/>
    <col min="2314" max="2314" width="10" style="34" customWidth="1"/>
    <col min="2315" max="2315" width="9.85546875" style="34" customWidth="1"/>
    <col min="2316" max="2316" width="11.7109375" style="34" customWidth="1"/>
    <col min="2317" max="2317" width="11" style="34" customWidth="1"/>
    <col min="2318" max="2318" width="10.42578125" style="34" bestFit="1" customWidth="1"/>
    <col min="2319" max="2320" width="11" style="34" customWidth="1"/>
    <col min="2321" max="2322" width="17" style="34" customWidth="1"/>
    <col min="2323" max="2323" width="12.28515625" style="34" customWidth="1"/>
    <col min="2324" max="2324" width="15.5703125" style="34" customWidth="1"/>
    <col min="2325" max="2325" width="15" style="34" customWidth="1"/>
    <col min="2326" max="2326" width="26.140625" style="34" customWidth="1"/>
    <col min="2327" max="2327" width="12.85546875" style="34" customWidth="1"/>
    <col min="2328" max="2328" width="13.42578125" style="34" customWidth="1"/>
    <col min="2329" max="2329" width="10.7109375" style="34" customWidth="1"/>
    <col min="2330" max="2330" width="10.140625" style="34" customWidth="1"/>
    <col min="2331" max="2331" width="11.7109375" style="34" customWidth="1"/>
    <col min="2332" max="2332" width="13.140625" style="34" customWidth="1"/>
    <col min="2333" max="2333" width="14.5703125" style="34" customWidth="1"/>
    <col min="2334" max="2334" width="9.5703125" style="34" bestFit="1" customWidth="1"/>
    <col min="2335" max="2561" width="8.85546875" style="34"/>
    <col min="2562" max="2562" width="5.28515625" style="34" customWidth="1"/>
    <col min="2563" max="2563" width="9" style="34" customWidth="1"/>
    <col min="2564" max="2564" width="14" style="34" customWidth="1"/>
    <col min="2565" max="2565" width="27" style="34" bestFit="1" customWidth="1"/>
    <col min="2566" max="2566" width="26.28515625" style="34" customWidth="1"/>
    <col min="2567" max="2567" width="11" style="34" customWidth="1"/>
    <col min="2568" max="2568" width="11.42578125" style="34" customWidth="1"/>
    <col min="2569" max="2569" width="9.28515625" style="34" customWidth="1"/>
    <col min="2570" max="2570" width="10" style="34" customWidth="1"/>
    <col min="2571" max="2571" width="9.85546875" style="34" customWidth="1"/>
    <col min="2572" max="2572" width="11.7109375" style="34" customWidth="1"/>
    <col min="2573" max="2573" width="11" style="34" customWidth="1"/>
    <col min="2574" max="2574" width="10.42578125" style="34" bestFit="1" customWidth="1"/>
    <col min="2575" max="2576" width="11" style="34" customWidth="1"/>
    <col min="2577" max="2578" width="17" style="34" customWidth="1"/>
    <col min="2579" max="2579" width="12.28515625" style="34" customWidth="1"/>
    <col min="2580" max="2580" width="15.5703125" style="34" customWidth="1"/>
    <col min="2581" max="2581" width="15" style="34" customWidth="1"/>
    <col min="2582" max="2582" width="26.140625" style="34" customWidth="1"/>
    <col min="2583" max="2583" width="12.85546875" style="34" customWidth="1"/>
    <col min="2584" max="2584" width="13.42578125" style="34" customWidth="1"/>
    <col min="2585" max="2585" width="10.7109375" style="34" customWidth="1"/>
    <col min="2586" max="2586" width="10.140625" style="34" customWidth="1"/>
    <col min="2587" max="2587" width="11.7109375" style="34" customWidth="1"/>
    <col min="2588" max="2588" width="13.140625" style="34" customWidth="1"/>
    <col min="2589" max="2589" width="14.5703125" style="34" customWidth="1"/>
    <col min="2590" max="2590" width="9.5703125" style="34" bestFit="1" customWidth="1"/>
    <col min="2591" max="2817" width="8.85546875" style="34"/>
    <col min="2818" max="2818" width="5.28515625" style="34" customWidth="1"/>
    <col min="2819" max="2819" width="9" style="34" customWidth="1"/>
    <col min="2820" max="2820" width="14" style="34" customWidth="1"/>
    <col min="2821" max="2821" width="27" style="34" bestFit="1" customWidth="1"/>
    <col min="2822" max="2822" width="26.28515625" style="34" customWidth="1"/>
    <col min="2823" max="2823" width="11" style="34" customWidth="1"/>
    <col min="2824" max="2824" width="11.42578125" style="34" customWidth="1"/>
    <col min="2825" max="2825" width="9.28515625" style="34" customWidth="1"/>
    <col min="2826" max="2826" width="10" style="34" customWidth="1"/>
    <col min="2827" max="2827" width="9.85546875" style="34" customWidth="1"/>
    <col min="2828" max="2828" width="11.7109375" style="34" customWidth="1"/>
    <col min="2829" max="2829" width="11" style="34" customWidth="1"/>
    <col min="2830" max="2830" width="10.42578125" style="34" bestFit="1" customWidth="1"/>
    <col min="2831" max="2832" width="11" style="34" customWidth="1"/>
    <col min="2833" max="2834" width="17" style="34" customWidth="1"/>
    <col min="2835" max="2835" width="12.28515625" style="34" customWidth="1"/>
    <col min="2836" max="2836" width="15.5703125" style="34" customWidth="1"/>
    <col min="2837" max="2837" width="15" style="34" customWidth="1"/>
    <col min="2838" max="2838" width="26.140625" style="34" customWidth="1"/>
    <col min="2839" max="2839" width="12.85546875" style="34" customWidth="1"/>
    <col min="2840" max="2840" width="13.42578125" style="34" customWidth="1"/>
    <col min="2841" max="2841" width="10.7109375" style="34" customWidth="1"/>
    <col min="2842" max="2842" width="10.140625" style="34" customWidth="1"/>
    <col min="2843" max="2843" width="11.7109375" style="34" customWidth="1"/>
    <col min="2844" max="2844" width="13.140625" style="34" customWidth="1"/>
    <col min="2845" max="2845" width="14.5703125" style="34" customWidth="1"/>
    <col min="2846" max="2846" width="9.5703125" style="34" bestFit="1" customWidth="1"/>
    <col min="2847" max="3073" width="8.85546875" style="34"/>
    <col min="3074" max="3074" width="5.28515625" style="34" customWidth="1"/>
    <col min="3075" max="3075" width="9" style="34" customWidth="1"/>
    <col min="3076" max="3076" width="14" style="34" customWidth="1"/>
    <col min="3077" max="3077" width="27" style="34" bestFit="1" customWidth="1"/>
    <col min="3078" max="3078" width="26.28515625" style="34" customWidth="1"/>
    <col min="3079" max="3079" width="11" style="34" customWidth="1"/>
    <col min="3080" max="3080" width="11.42578125" style="34" customWidth="1"/>
    <col min="3081" max="3081" width="9.28515625" style="34" customWidth="1"/>
    <col min="3082" max="3082" width="10" style="34" customWidth="1"/>
    <col min="3083" max="3083" width="9.85546875" style="34" customWidth="1"/>
    <col min="3084" max="3084" width="11.7109375" style="34" customWidth="1"/>
    <col min="3085" max="3085" width="11" style="34" customWidth="1"/>
    <col min="3086" max="3086" width="10.42578125" style="34" bestFit="1" customWidth="1"/>
    <col min="3087" max="3088" width="11" style="34" customWidth="1"/>
    <col min="3089" max="3090" width="17" style="34" customWidth="1"/>
    <col min="3091" max="3091" width="12.28515625" style="34" customWidth="1"/>
    <col min="3092" max="3092" width="15.5703125" style="34" customWidth="1"/>
    <col min="3093" max="3093" width="15" style="34" customWidth="1"/>
    <col min="3094" max="3094" width="26.140625" style="34" customWidth="1"/>
    <col min="3095" max="3095" width="12.85546875" style="34" customWidth="1"/>
    <col min="3096" max="3096" width="13.42578125" style="34" customWidth="1"/>
    <col min="3097" max="3097" width="10.7109375" style="34" customWidth="1"/>
    <col min="3098" max="3098" width="10.140625" style="34" customWidth="1"/>
    <col min="3099" max="3099" width="11.7109375" style="34" customWidth="1"/>
    <col min="3100" max="3100" width="13.140625" style="34" customWidth="1"/>
    <col min="3101" max="3101" width="14.5703125" style="34" customWidth="1"/>
    <col min="3102" max="3102" width="9.5703125" style="34" bestFit="1" customWidth="1"/>
    <col min="3103" max="3329" width="8.85546875" style="34"/>
    <col min="3330" max="3330" width="5.28515625" style="34" customWidth="1"/>
    <col min="3331" max="3331" width="9" style="34" customWidth="1"/>
    <col min="3332" max="3332" width="14" style="34" customWidth="1"/>
    <col min="3333" max="3333" width="27" style="34" bestFit="1" customWidth="1"/>
    <col min="3334" max="3334" width="26.28515625" style="34" customWidth="1"/>
    <col min="3335" max="3335" width="11" style="34" customWidth="1"/>
    <col min="3336" max="3336" width="11.42578125" style="34" customWidth="1"/>
    <col min="3337" max="3337" width="9.28515625" style="34" customWidth="1"/>
    <col min="3338" max="3338" width="10" style="34" customWidth="1"/>
    <col min="3339" max="3339" width="9.85546875" style="34" customWidth="1"/>
    <col min="3340" max="3340" width="11.7109375" style="34" customWidth="1"/>
    <col min="3341" max="3341" width="11" style="34" customWidth="1"/>
    <col min="3342" max="3342" width="10.42578125" style="34" bestFit="1" customWidth="1"/>
    <col min="3343" max="3344" width="11" style="34" customWidth="1"/>
    <col min="3345" max="3346" width="17" style="34" customWidth="1"/>
    <col min="3347" max="3347" width="12.28515625" style="34" customWidth="1"/>
    <col min="3348" max="3348" width="15.5703125" style="34" customWidth="1"/>
    <col min="3349" max="3349" width="15" style="34" customWidth="1"/>
    <col min="3350" max="3350" width="26.140625" style="34" customWidth="1"/>
    <col min="3351" max="3351" width="12.85546875" style="34" customWidth="1"/>
    <col min="3352" max="3352" width="13.42578125" style="34" customWidth="1"/>
    <col min="3353" max="3353" width="10.7109375" style="34" customWidth="1"/>
    <col min="3354" max="3354" width="10.140625" style="34" customWidth="1"/>
    <col min="3355" max="3355" width="11.7109375" style="34" customWidth="1"/>
    <col min="3356" max="3356" width="13.140625" style="34" customWidth="1"/>
    <col min="3357" max="3357" width="14.5703125" style="34" customWidth="1"/>
    <col min="3358" max="3358" width="9.5703125" style="34" bestFit="1" customWidth="1"/>
    <col min="3359" max="3585" width="8.85546875" style="34"/>
    <col min="3586" max="3586" width="5.28515625" style="34" customWidth="1"/>
    <col min="3587" max="3587" width="9" style="34" customWidth="1"/>
    <col min="3588" max="3588" width="14" style="34" customWidth="1"/>
    <col min="3589" max="3589" width="27" style="34" bestFit="1" customWidth="1"/>
    <col min="3590" max="3590" width="26.28515625" style="34" customWidth="1"/>
    <col min="3591" max="3591" width="11" style="34" customWidth="1"/>
    <col min="3592" max="3592" width="11.42578125" style="34" customWidth="1"/>
    <col min="3593" max="3593" width="9.28515625" style="34" customWidth="1"/>
    <col min="3594" max="3594" width="10" style="34" customWidth="1"/>
    <col min="3595" max="3595" width="9.85546875" style="34" customWidth="1"/>
    <col min="3596" max="3596" width="11.7109375" style="34" customWidth="1"/>
    <col min="3597" max="3597" width="11" style="34" customWidth="1"/>
    <col min="3598" max="3598" width="10.42578125" style="34" bestFit="1" customWidth="1"/>
    <col min="3599" max="3600" width="11" style="34" customWidth="1"/>
    <col min="3601" max="3602" width="17" style="34" customWidth="1"/>
    <col min="3603" max="3603" width="12.28515625" style="34" customWidth="1"/>
    <col min="3604" max="3604" width="15.5703125" style="34" customWidth="1"/>
    <col min="3605" max="3605" width="15" style="34" customWidth="1"/>
    <col min="3606" max="3606" width="26.140625" style="34" customWidth="1"/>
    <col min="3607" max="3607" width="12.85546875" style="34" customWidth="1"/>
    <col min="3608" max="3608" width="13.42578125" style="34" customWidth="1"/>
    <col min="3609" max="3609" width="10.7109375" style="34" customWidth="1"/>
    <col min="3610" max="3610" width="10.140625" style="34" customWidth="1"/>
    <col min="3611" max="3611" width="11.7109375" style="34" customWidth="1"/>
    <col min="3612" max="3612" width="13.140625" style="34" customWidth="1"/>
    <col min="3613" max="3613" width="14.5703125" style="34" customWidth="1"/>
    <col min="3614" max="3614" width="9.5703125" style="34" bestFit="1" customWidth="1"/>
    <col min="3615" max="3841" width="8.85546875" style="34"/>
    <col min="3842" max="3842" width="5.28515625" style="34" customWidth="1"/>
    <col min="3843" max="3843" width="9" style="34" customWidth="1"/>
    <col min="3844" max="3844" width="14" style="34" customWidth="1"/>
    <col min="3845" max="3845" width="27" style="34" bestFit="1" customWidth="1"/>
    <col min="3846" max="3846" width="26.28515625" style="34" customWidth="1"/>
    <col min="3847" max="3847" width="11" style="34" customWidth="1"/>
    <col min="3848" max="3848" width="11.42578125" style="34" customWidth="1"/>
    <col min="3849" max="3849" width="9.28515625" style="34" customWidth="1"/>
    <col min="3850" max="3850" width="10" style="34" customWidth="1"/>
    <col min="3851" max="3851" width="9.85546875" style="34" customWidth="1"/>
    <col min="3852" max="3852" width="11.7109375" style="34" customWidth="1"/>
    <col min="3853" max="3853" width="11" style="34" customWidth="1"/>
    <col min="3854" max="3854" width="10.42578125" style="34" bestFit="1" customWidth="1"/>
    <col min="3855" max="3856" width="11" style="34" customWidth="1"/>
    <col min="3857" max="3858" width="17" style="34" customWidth="1"/>
    <col min="3859" max="3859" width="12.28515625" style="34" customWidth="1"/>
    <col min="3860" max="3860" width="15.5703125" style="34" customWidth="1"/>
    <col min="3861" max="3861" width="15" style="34" customWidth="1"/>
    <col min="3862" max="3862" width="26.140625" style="34" customWidth="1"/>
    <col min="3863" max="3863" width="12.85546875" style="34" customWidth="1"/>
    <col min="3864" max="3864" width="13.42578125" style="34" customWidth="1"/>
    <col min="3865" max="3865" width="10.7109375" style="34" customWidth="1"/>
    <col min="3866" max="3866" width="10.140625" style="34" customWidth="1"/>
    <col min="3867" max="3867" width="11.7109375" style="34" customWidth="1"/>
    <col min="3868" max="3868" width="13.140625" style="34" customWidth="1"/>
    <col min="3869" max="3869" width="14.5703125" style="34" customWidth="1"/>
    <col min="3870" max="3870" width="9.5703125" style="34" bestFit="1" customWidth="1"/>
    <col min="3871" max="4097" width="8.85546875" style="34"/>
    <col min="4098" max="4098" width="5.28515625" style="34" customWidth="1"/>
    <col min="4099" max="4099" width="9" style="34" customWidth="1"/>
    <col min="4100" max="4100" width="14" style="34" customWidth="1"/>
    <col min="4101" max="4101" width="27" style="34" bestFit="1" customWidth="1"/>
    <col min="4102" max="4102" width="26.28515625" style="34" customWidth="1"/>
    <col min="4103" max="4103" width="11" style="34" customWidth="1"/>
    <col min="4104" max="4104" width="11.42578125" style="34" customWidth="1"/>
    <col min="4105" max="4105" width="9.28515625" style="34" customWidth="1"/>
    <col min="4106" max="4106" width="10" style="34" customWidth="1"/>
    <col min="4107" max="4107" width="9.85546875" style="34" customWidth="1"/>
    <col min="4108" max="4108" width="11.7109375" style="34" customWidth="1"/>
    <col min="4109" max="4109" width="11" style="34" customWidth="1"/>
    <col min="4110" max="4110" width="10.42578125" style="34" bestFit="1" customWidth="1"/>
    <col min="4111" max="4112" width="11" style="34" customWidth="1"/>
    <col min="4113" max="4114" width="17" style="34" customWidth="1"/>
    <col min="4115" max="4115" width="12.28515625" style="34" customWidth="1"/>
    <col min="4116" max="4116" width="15.5703125" style="34" customWidth="1"/>
    <col min="4117" max="4117" width="15" style="34" customWidth="1"/>
    <col min="4118" max="4118" width="26.140625" style="34" customWidth="1"/>
    <col min="4119" max="4119" width="12.85546875" style="34" customWidth="1"/>
    <col min="4120" max="4120" width="13.42578125" style="34" customWidth="1"/>
    <col min="4121" max="4121" width="10.7109375" style="34" customWidth="1"/>
    <col min="4122" max="4122" width="10.140625" style="34" customWidth="1"/>
    <col min="4123" max="4123" width="11.7109375" style="34" customWidth="1"/>
    <col min="4124" max="4124" width="13.140625" style="34" customWidth="1"/>
    <col min="4125" max="4125" width="14.5703125" style="34" customWidth="1"/>
    <col min="4126" max="4126" width="9.5703125" style="34" bestFit="1" customWidth="1"/>
    <col min="4127" max="4353" width="8.85546875" style="34"/>
    <col min="4354" max="4354" width="5.28515625" style="34" customWidth="1"/>
    <col min="4355" max="4355" width="9" style="34" customWidth="1"/>
    <col min="4356" max="4356" width="14" style="34" customWidth="1"/>
    <col min="4357" max="4357" width="27" style="34" bestFit="1" customWidth="1"/>
    <col min="4358" max="4358" width="26.28515625" style="34" customWidth="1"/>
    <col min="4359" max="4359" width="11" style="34" customWidth="1"/>
    <col min="4360" max="4360" width="11.42578125" style="34" customWidth="1"/>
    <col min="4361" max="4361" width="9.28515625" style="34" customWidth="1"/>
    <col min="4362" max="4362" width="10" style="34" customWidth="1"/>
    <col min="4363" max="4363" width="9.85546875" style="34" customWidth="1"/>
    <col min="4364" max="4364" width="11.7109375" style="34" customWidth="1"/>
    <col min="4365" max="4365" width="11" style="34" customWidth="1"/>
    <col min="4366" max="4366" width="10.42578125" style="34" bestFit="1" customWidth="1"/>
    <col min="4367" max="4368" width="11" style="34" customWidth="1"/>
    <col min="4369" max="4370" width="17" style="34" customWidth="1"/>
    <col min="4371" max="4371" width="12.28515625" style="34" customWidth="1"/>
    <col min="4372" max="4372" width="15.5703125" style="34" customWidth="1"/>
    <col min="4373" max="4373" width="15" style="34" customWidth="1"/>
    <col min="4374" max="4374" width="26.140625" style="34" customWidth="1"/>
    <col min="4375" max="4375" width="12.85546875" style="34" customWidth="1"/>
    <col min="4376" max="4376" width="13.42578125" style="34" customWidth="1"/>
    <col min="4377" max="4377" width="10.7109375" style="34" customWidth="1"/>
    <col min="4378" max="4378" width="10.140625" style="34" customWidth="1"/>
    <col min="4379" max="4379" width="11.7109375" style="34" customWidth="1"/>
    <col min="4380" max="4380" width="13.140625" style="34" customWidth="1"/>
    <col min="4381" max="4381" width="14.5703125" style="34" customWidth="1"/>
    <col min="4382" max="4382" width="9.5703125" style="34" bestFit="1" customWidth="1"/>
    <col min="4383" max="4609" width="8.85546875" style="34"/>
    <col min="4610" max="4610" width="5.28515625" style="34" customWidth="1"/>
    <col min="4611" max="4611" width="9" style="34" customWidth="1"/>
    <col min="4612" max="4612" width="14" style="34" customWidth="1"/>
    <col min="4613" max="4613" width="27" style="34" bestFit="1" customWidth="1"/>
    <col min="4614" max="4614" width="26.28515625" style="34" customWidth="1"/>
    <col min="4615" max="4615" width="11" style="34" customWidth="1"/>
    <col min="4616" max="4616" width="11.42578125" style="34" customWidth="1"/>
    <col min="4617" max="4617" width="9.28515625" style="34" customWidth="1"/>
    <col min="4618" max="4618" width="10" style="34" customWidth="1"/>
    <col min="4619" max="4619" width="9.85546875" style="34" customWidth="1"/>
    <col min="4620" max="4620" width="11.7109375" style="34" customWidth="1"/>
    <col min="4621" max="4621" width="11" style="34" customWidth="1"/>
    <col min="4622" max="4622" width="10.42578125" style="34" bestFit="1" customWidth="1"/>
    <col min="4623" max="4624" width="11" style="34" customWidth="1"/>
    <col min="4625" max="4626" width="17" style="34" customWidth="1"/>
    <col min="4627" max="4627" width="12.28515625" style="34" customWidth="1"/>
    <col min="4628" max="4628" width="15.5703125" style="34" customWidth="1"/>
    <col min="4629" max="4629" width="15" style="34" customWidth="1"/>
    <col min="4630" max="4630" width="26.140625" style="34" customWidth="1"/>
    <col min="4631" max="4631" width="12.85546875" style="34" customWidth="1"/>
    <col min="4632" max="4632" width="13.42578125" style="34" customWidth="1"/>
    <col min="4633" max="4633" width="10.7109375" style="34" customWidth="1"/>
    <col min="4634" max="4634" width="10.140625" style="34" customWidth="1"/>
    <col min="4635" max="4635" width="11.7109375" style="34" customWidth="1"/>
    <col min="4636" max="4636" width="13.140625" style="34" customWidth="1"/>
    <col min="4637" max="4637" width="14.5703125" style="34" customWidth="1"/>
    <col min="4638" max="4638" width="9.5703125" style="34" bestFit="1" customWidth="1"/>
    <col min="4639" max="4865" width="8.85546875" style="34"/>
    <col min="4866" max="4866" width="5.28515625" style="34" customWidth="1"/>
    <col min="4867" max="4867" width="9" style="34" customWidth="1"/>
    <col min="4868" max="4868" width="14" style="34" customWidth="1"/>
    <col min="4869" max="4869" width="27" style="34" bestFit="1" customWidth="1"/>
    <col min="4870" max="4870" width="26.28515625" style="34" customWidth="1"/>
    <col min="4871" max="4871" width="11" style="34" customWidth="1"/>
    <col min="4872" max="4872" width="11.42578125" style="34" customWidth="1"/>
    <col min="4873" max="4873" width="9.28515625" style="34" customWidth="1"/>
    <col min="4874" max="4874" width="10" style="34" customWidth="1"/>
    <col min="4875" max="4875" width="9.85546875" style="34" customWidth="1"/>
    <col min="4876" max="4876" width="11.7109375" style="34" customWidth="1"/>
    <col min="4877" max="4877" width="11" style="34" customWidth="1"/>
    <col min="4878" max="4878" width="10.42578125" style="34" bestFit="1" customWidth="1"/>
    <col min="4879" max="4880" width="11" style="34" customWidth="1"/>
    <col min="4881" max="4882" width="17" style="34" customWidth="1"/>
    <col min="4883" max="4883" width="12.28515625" style="34" customWidth="1"/>
    <col min="4884" max="4884" width="15.5703125" style="34" customWidth="1"/>
    <col min="4885" max="4885" width="15" style="34" customWidth="1"/>
    <col min="4886" max="4886" width="26.140625" style="34" customWidth="1"/>
    <col min="4887" max="4887" width="12.85546875" style="34" customWidth="1"/>
    <col min="4888" max="4888" width="13.42578125" style="34" customWidth="1"/>
    <col min="4889" max="4889" width="10.7109375" style="34" customWidth="1"/>
    <col min="4890" max="4890" width="10.140625" style="34" customWidth="1"/>
    <col min="4891" max="4891" width="11.7109375" style="34" customWidth="1"/>
    <col min="4892" max="4892" width="13.140625" style="34" customWidth="1"/>
    <col min="4893" max="4893" width="14.5703125" style="34" customWidth="1"/>
    <col min="4894" max="4894" width="9.5703125" style="34" bestFit="1" customWidth="1"/>
    <col min="4895" max="5121" width="8.85546875" style="34"/>
    <col min="5122" max="5122" width="5.28515625" style="34" customWidth="1"/>
    <col min="5123" max="5123" width="9" style="34" customWidth="1"/>
    <col min="5124" max="5124" width="14" style="34" customWidth="1"/>
    <col min="5125" max="5125" width="27" style="34" bestFit="1" customWidth="1"/>
    <col min="5126" max="5126" width="26.28515625" style="34" customWidth="1"/>
    <col min="5127" max="5127" width="11" style="34" customWidth="1"/>
    <col min="5128" max="5128" width="11.42578125" style="34" customWidth="1"/>
    <col min="5129" max="5129" width="9.28515625" style="34" customWidth="1"/>
    <col min="5130" max="5130" width="10" style="34" customWidth="1"/>
    <col min="5131" max="5131" width="9.85546875" style="34" customWidth="1"/>
    <col min="5132" max="5132" width="11.7109375" style="34" customWidth="1"/>
    <col min="5133" max="5133" width="11" style="34" customWidth="1"/>
    <col min="5134" max="5134" width="10.42578125" style="34" bestFit="1" customWidth="1"/>
    <col min="5135" max="5136" width="11" style="34" customWidth="1"/>
    <col min="5137" max="5138" width="17" style="34" customWidth="1"/>
    <col min="5139" max="5139" width="12.28515625" style="34" customWidth="1"/>
    <col min="5140" max="5140" width="15.5703125" style="34" customWidth="1"/>
    <col min="5141" max="5141" width="15" style="34" customWidth="1"/>
    <col min="5142" max="5142" width="26.140625" style="34" customWidth="1"/>
    <col min="5143" max="5143" width="12.85546875" style="34" customWidth="1"/>
    <col min="5144" max="5144" width="13.42578125" style="34" customWidth="1"/>
    <col min="5145" max="5145" width="10.7109375" style="34" customWidth="1"/>
    <col min="5146" max="5146" width="10.140625" style="34" customWidth="1"/>
    <col min="5147" max="5147" width="11.7109375" style="34" customWidth="1"/>
    <col min="5148" max="5148" width="13.140625" style="34" customWidth="1"/>
    <col min="5149" max="5149" width="14.5703125" style="34" customWidth="1"/>
    <col min="5150" max="5150" width="9.5703125" style="34" bestFit="1" customWidth="1"/>
    <col min="5151" max="5377" width="8.85546875" style="34"/>
    <col min="5378" max="5378" width="5.28515625" style="34" customWidth="1"/>
    <col min="5379" max="5379" width="9" style="34" customWidth="1"/>
    <col min="5380" max="5380" width="14" style="34" customWidth="1"/>
    <col min="5381" max="5381" width="27" style="34" bestFit="1" customWidth="1"/>
    <col min="5382" max="5382" width="26.28515625" style="34" customWidth="1"/>
    <col min="5383" max="5383" width="11" style="34" customWidth="1"/>
    <col min="5384" max="5384" width="11.42578125" style="34" customWidth="1"/>
    <col min="5385" max="5385" width="9.28515625" style="34" customWidth="1"/>
    <col min="5386" max="5386" width="10" style="34" customWidth="1"/>
    <col min="5387" max="5387" width="9.85546875" style="34" customWidth="1"/>
    <col min="5388" max="5388" width="11.7109375" style="34" customWidth="1"/>
    <col min="5389" max="5389" width="11" style="34" customWidth="1"/>
    <col min="5390" max="5390" width="10.42578125" style="34" bestFit="1" customWidth="1"/>
    <col min="5391" max="5392" width="11" style="34" customWidth="1"/>
    <col min="5393" max="5394" width="17" style="34" customWidth="1"/>
    <col min="5395" max="5395" width="12.28515625" style="34" customWidth="1"/>
    <col min="5396" max="5396" width="15.5703125" style="34" customWidth="1"/>
    <col min="5397" max="5397" width="15" style="34" customWidth="1"/>
    <col min="5398" max="5398" width="26.140625" style="34" customWidth="1"/>
    <col min="5399" max="5399" width="12.85546875" style="34" customWidth="1"/>
    <col min="5400" max="5400" width="13.42578125" style="34" customWidth="1"/>
    <col min="5401" max="5401" width="10.7109375" style="34" customWidth="1"/>
    <col min="5402" max="5402" width="10.140625" style="34" customWidth="1"/>
    <col min="5403" max="5403" width="11.7109375" style="34" customWidth="1"/>
    <col min="5404" max="5404" width="13.140625" style="34" customWidth="1"/>
    <col min="5405" max="5405" width="14.5703125" style="34" customWidth="1"/>
    <col min="5406" max="5406" width="9.5703125" style="34" bestFit="1" customWidth="1"/>
    <col min="5407" max="5633" width="8.85546875" style="34"/>
    <col min="5634" max="5634" width="5.28515625" style="34" customWidth="1"/>
    <col min="5635" max="5635" width="9" style="34" customWidth="1"/>
    <col min="5636" max="5636" width="14" style="34" customWidth="1"/>
    <col min="5637" max="5637" width="27" style="34" bestFit="1" customWidth="1"/>
    <col min="5638" max="5638" width="26.28515625" style="34" customWidth="1"/>
    <col min="5639" max="5639" width="11" style="34" customWidth="1"/>
    <col min="5640" max="5640" width="11.42578125" style="34" customWidth="1"/>
    <col min="5641" max="5641" width="9.28515625" style="34" customWidth="1"/>
    <col min="5642" max="5642" width="10" style="34" customWidth="1"/>
    <col min="5643" max="5643" width="9.85546875" style="34" customWidth="1"/>
    <col min="5644" max="5644" width="11.7109375" style="34" customWidth="1"/>
    <col min="5645" max="5645" width="11" style="34" customWidth="1"/>
    <col min="5646" max="5646" width="10.42578125" style="34" bestFit="1" customWidth="1"/>
    <col min="5647" max="5648" width="11" style="34" customWidth="1"/>
    <col min="5649" max="5650" width="17" style="34" customWidth="1"/>
    <col min="5651" max="5651" width="12.28515625" style="34" customWidth="1"/>
    <col min="5652" max="5652" width="15.5703125" style="34" customWidth="1"/>
    <col min="5653" max="5653" width="15" style="34" customWidth="1"/>
    <col min="5654" max="5654" width="26.140625" style="34" customWidth="1"/>
    <col min="5655" max="5655" width="12.85546875" style="34" customWidth="1"/>
    <col min="5656" max="5656" width="13.42578125" style="34" customWidth="1"/>
    <col min="5657" max="5657" width="10.7109375" style="34" customWidth="1"/>
    <col min="5658" max="5658" width="10.140625" style="34" customWidth="1"/>
    <col min="5659" max="5659" width="11.7109375" style="34" customWidth="1"/>
    <col min="5660" max="5660" width="13.140625" style="34" customWidth="1"/>
    <col min="5661" max="5661" width="14.5703125" style="34" customWidth="1"/>
    <col min="5662" max="5662" width="9.5703125" style="34" bestFit="1" customWidth="1"/>
    <col min="5663" max="5889" width="8.85546875" style="34"/>
    <col min="5890" max="5890" width="5.28515625" style="34" customWidth="1"/>
    <col min="5891" max="5891" width="9" style="34" customWidth="1"/>
    <col min="5892" max="5892" width="14" style="34" customWidth="1"/>
    <col min="5893" max="5893" width="27" style="34" bestFit="1" customWidth="1"/>
    <col min="5894" max="5894" width="26.28515625" style="34" customWidth="1"/>
    <col min="5895" max="5895" width="11" style="34" customWidth="1"/>
    <col min="5896" max="5896" width="11.42578125" style="34" customWidth="1"/>
    <col min="5897" max="5897" width="9.28515625" style="34" customWidth="1"/>
    <col min="5898" max="5898" width="10" style="34" customWidth="1"/>
    <col min="5899" max="5899" width="9.85546875" style="34" customWidth="1"/>
    <col min="5900" max="5900" width="11.7109375" style="34" customWidth="1"/>
    <col min="5901" max="5901" width="11" style="34" customWidth="1"/>
    <col min="5902" max="5902" width="10.42578125" style="34" bestFit="1" customWidth="1"/>
    <col min="5903" max="5904" width="11" style="34" customWidth="1"/>
    <col min="5905" max="5906" width="17" style="34" customWidth="1"/>
    <col min="5907" max="5907" width="12.28515625" style="34" customWidth="1"/>
    <col min="5908" max="5908" width="15.5703125" style="34" customWidth="1"/>
    <col min="5909" max="5909" width="15" style="34" customWidth="1"/>
    <col min="5910" max="5910" width="26.140625" style="34" customWidth="1"/>
    <col min="5911" max="5911" width="12.85546875" style="34" customWidth="1"/>
    <col min="5912" max="5912" width="13.42578125" style="34" customWidth="1"/>
    <col min="5913" max="5913" width="10.7109375" style="34" customWidth="1"/>
    <col min="5914" max="5914" width="10.140625" style="34" customWidth="1"/>
    <col min="5915" max="5915" width="11.7109375" style="34" customWidth="1"/>
    <col min="5916" max="5916" width="13.140625" style="34" customWidth="1"/>
    <col min="5917" max="5917" width="14.5703125" style="34" customWidth="1"/>
    <col min="5918" max="5918" width="9.5703125" style="34" bestFit="1" customWidth="1"/>
    <col min="5919" max="6145" width="8.85546875" style="34"/>
    <col min="6146" max="6146" width="5.28515625" style="34" customWidth="1"/>
    <col min="6147" max="6147" width="9" style="34" customWidth="1"/>
    <col min="6148" max="6148" width="14" style="34" customWidth="1"/>
    <col min="6149" max="6149" width="27" style="34" bestFit="1" customWidth="1"/>
    <col min="6150" max="6150" width="26.28515625" style="34" customWidth="1"/>
    <col min="6151" max="6151" width="11" style="34" customWidth="1"/>
    <col min="6152" max="6152" width="11.42578125" style="34" customWidth="1"/>
    <col min="6153" max="6153" width="9.28515625" style="34" customWidth="1"/>
    <col min="6154" max="6154" width="10" style="34" customWidth="1"/>
    <col min="6155" max="6155" width="9.85546875" style="34" customWidth="1"/>
    <col min="6156" max="6156" width="11.7109375" style="34" customWidth="1"/>
    <col min="6157" max="6157" width="11" style="34" customWidth="1"/>
    <col min="6158" max="6158" width="10.42578125" style="34" bestFit="1" customWidth="1"/>
    <col min="6159" max="6160" width="11" style="34" customWidth="1"/>
    <col min="6161" max="6162" width="17" style="34" customWidth="1"/>
    <col min="6163" max="6163" width="12.28515625" style="34" customWidth="1"/>
    <col min="6164" max="6164" width="15.5703125" style="34" customWidth="1"/>
    <col min="6165" max="6165" width="15" style="34" customWidth="1"/>
    <col min="6166" max="6166" width="26.140625" style="34" customWidth="1"/>
    <col min="6167" max="6167" width="12.85546875" style="34" customWidth="1"/>
    <col min="6168" max="6168" width="13.42578125" style="34" customWidth="1"/>
    <col min="6169" max="6169" width="10.7109375" style="34" customWidth="1"/>
    <col min="6170" max="6170" width="10.140625" style="34" customWidth="1"/>
    <col min="6171" max="6171" width="11.7109375" style="34" customWidth="1"/>
    <col min="6172" max="6172" width="13.140625" style="34" customWidth="1"/>
    <col min="6173" max="6173" width="14.5703125" style="34" customWidth="1"/>
    <col min="6174" max="6174" width="9.5703125" style="34" bestFit="1" customWidth="1"/>
    <col min="6175" max="6401" width="8.85546875" style="34"/>
    <col min="6402" max="6402" width="5.28515625" style="34" customWidth="1"/>
    <col min="6403" max="6403" width="9" style="34" customWidth="1"/>
    <col min="6404" max="6404" width="14" style="34" customWidth="1"/>
    <col min="6405" max="6405" width="27" style="34" bestFit="1" customWidth="1"/>
    <col min="6406" max="6406" width="26.28515625" style="34" customWidth="1"/>
    <col min="6407" max="6407" width="11" style="34" customWidth="1"/>
    <col min="6408" max="6408" width="11.42578125" style="34" customWidth="1"/>
    <col min="6409" max="6409" width="9.28515625" style="34" customWidth="1"/>
    <col min="6410" max="6410" width="10" style="34" customWidth="1"/>
    <col min="6411" max="6411" width="9.85546875" style="34" customWidth="1"/>
    <col min="6412" max="6412" width="11.7109375" style="34" customWidth="1"/>
    <col min="6413" max="6413" width="11" style="34" customWidth="1"/>
    <col min="6414" max="6414" width="10.42578125" style="34" bestFit="1" customWidth="1"/>
    <col min="6415" max="6416" width="11" style="34" customWidth="1"/>
    <col min="6417" max="6418" width="17" style="34" customWidth="1"/>
    <col min="6419" max="6419" width="12.28515625" style="34" customWidth="1"/>
    <col min="6420" max="6420" width="15.5703125" style="34" customWidth="1"/>
    <col min="6421" max="6421" width="15" style="34" customWidth="1"/>
    <col min="6422" max="6422" width="26.140625" style="34" customWidth="1"/>
    <col min="6423" max="6423" width="12.85546875" style="34" customWidth="1"/>
    <col min="6424" max="6424" width="13.42578125" style="34" customWidth="1"/>
    <col min="6425" max="6425" width="10.7109375" style="34" customWidth="1"/>
    <col min="6426" max="6426" width="10.140625" style="34" customWidth="1"/>
    <col min="6427" max="6427" width="11.7109375" style="34" customWidth="1"/>
    <col min="6428" max="6428" width="13.140625" style="34" customWidth="1"/>
    <col min="6429" max="6429" width="14.5703125" style="34" customWidth="1"/>
    <col min="6430" max="6430" width="9.5703125" style="34" bestFit="1" customWidth="1"/>
    <col min="6431" max="6657" width="8.85546875" style="34"/>
    <col min="6658" max="6658" width="5.28515625" style="34" customWidth="1"/>
    <col min="6659" max="6659" width="9" style="34" customWidth="1"/>
    <col min="6660" max="6660" width="14" style="34" customWidth="1"/>
    <col min="6661" max="6661" width="27" style="34" bestFit="1" customWidth="1"/>
    <col min="6662" max="6662" width="26.28515625" style="34" customWidth="1"/>
    <col min="6663" max="6663" width="11" style="34" customWidth="1"/>
    <col min="6664" max="6664" width="11.42578125" style="34" customWidth="1"/>
    <col min="6665" max="6665" width="9.28515625" style="34" customWidth="1"/>
    <col min="6666" max="6666" width="10" style="34" customWidth="1"/>
    <col min="6667" max="6667" width="9.85546875" style="34" customWidth="1"/>
    <col min="6668" max="6668" width="11.7109375" style="34" customWidth="1"/>
    <col min="6669" max="6669" width="11" style="34" customWidth="1"/>
    <col min="6670" max="6670" width="10.42578125" style="34" bestFit="1" customWidth="1"/>
    <col min="6671" max="6672" width="11" style="34" customWidth="1"/>
    <col min="6673" max="6674" width="17" style="34" customWidth="1"/>
    <col min="6675" max="6675" width="12.28515625" style="34" customWidth="1"/>
    <col min="6676" max="6676" width="15.5703125" style="34" customWidth="1"/>
    <col min="6677" max="6677" width="15" style="34" customWidth="1"/>
    <col min="6678" max="6678" width="26.140625" style="34" customWidth="1"/>
    <col min="6679" max="6679" width="12.85546875" style="34" customWidth="1"/>
    <col min="6680" max="6680" width="13.42578125" style="34" customWidth="1"/>
    <col min="6681" max="6681" width="10.7109375" style="34" customWidth="1"/>
    <col min="6682" max="6682" width="10.140625" style="34" customWidth="1"/>
    <col min="6683" max="6683" width="11.7109375" style="34" customWidth="1"/>
    <col min="6684" max="6684" width="13.140625" style="34" customWidth="1"/>
    <col min="6685" max="6685" width="14.5703125" style="34" customWidth="1"/>
    <col min="6686" max="6686" width="9.5703125" style="34" bestFit="1" customWidth="1"/>
    <col min="6687" max="6913" width="8.85546875" style="34"/>
    <col min="6914" max="6914" width="5.28515625" style="34" customWidth="1"/>
    <col min="6915" max="6915" width="9" style="34" customWidth="1"/>
    <col min="6916" max="6916" width="14" style="34" customWidth="1"/>
    <col min="6917" max="6917" width="27" style="34" bestFit="1" customWidth="1"/>
    <col min="6918" max="6918" width="26.28515625" style="34" customWidth="1"/>
    <col min="6919" max="6919" width="11" style="34" customWidth="1"/>
    <col min="6920" max="6920" width="11.42578125" style="34" customWidth="1"/>
    <col min="6921" max="6921" width="9.28515625" style="34" customWidth="1"/>
    <col min="6922" max="6922" width="10" style="34" customWidth="1"/>
    <col min="6923" max="6923" width="9.85546875" style="34" customWidth="1"/>
    <col min="6924" max="6924" width="11.7109375" style="34" customWidth="1"/>
    <col min="6925" max="6925" width="11" style="34" customWidth="1"/>
    <col min="6926" max="6926" width="10.42578125" style="34" bestFit="1" customWidth="1"/>
    <col min="6927" max="6928" width="11" style="34" customWidth="1"/>
    <col min="6929" max="6930" width="17" style="34" customWidth="1"/>
    <col min="6931" max="6931" width="12.28515625" style="34" customWidth="1"/>
    <col min="6932" max="6932" width="15.5703125" style="34" customWidth="1"/>
    <col min="6933" max="6933" width="15" style="34" customWidth="1"/>
    <col min="6934" max="6934" width="26.140625" style="34" customWidth="1"/>
    <col min="6935" max="6935" width="12.85546875" style="34" customWidth="1"/>
    <col min="6936" max="6936" width="13.42578125" style="34" customWidth="1"/>
    <col min="6937" max="6937" width="10.7109375" style="34" customWidth="1"/>
    <col min="6938" max="6938" width="10.140625" style="34" customWidth="1"/>
    <col min="6939" max="6939" width="11.7109375" style="34" customWidth="1"/>
    <col min="6940" max="6940" width="13.140625" style="34" customWidth="1"/>
    <col min="6941" max="6941" width="14.5703125" style="34" customWidth="1"/>
    <col min="6942" max="6942" width="9.5703125" style="34" bestFit="1" customWidth="1"/>
    <col min="6943" max="7169" width="8.85546875" style="34"/>
    <col min="7170" max="7170" width="5.28515625" style="34" customWidth="1"/>
    <col min="7171" max="7171" width="9" style="34" customWidth="1"/>
    <col min="7172" max="7172" width="14" style="34" customWidth="1"/>
    <col min="7173" max="7173" width="27" style="34" bestFit="1" customWidth="1"/>
    <col min="7174" max="7174" width="26.28515625" style="34" customWidth="1"/>
    <col min="7175" max="7175" width="11" style="34" customWidth="1"/>
    <col min="7176" max="7176" width="11.42578125" style="34" customWidth="1"/>
    <col min="7177" max="7177" width="9.28515625" style="34" customWidth="1"/>
    <col min="7178" max="7178" width="10" style="34" customWidth="1"/>
    <col min="7179" max="7179" width="9.85546875" style="34" customWidth="1"/>
    <col min="7180" max="7180" width="11.7109375" style="34" customWidth="1"/>
    <col min="7181" max="7181" width="11" style="34" customWidth="1"/>
    <col min="7182" max="7182" width="10.42578125" style="34" bestFit="1" customWidth="1"/>
    <col min="7183" max="7184" width="11" style="34" customWidth="1"/>
    <col min="7185" max="7186" width="17" style="34" customWidth="1"/>
    <col min="7187" max="7187" width="12.28515625" style="34" customWidth="1"/>
    <col min="7188" max="7188" width="15.5703125" style="34" customWidth="1"/>
    <col min="7189" max="7189" width="15" style="34" customWidth="1"/>
    <col min="7190" max="7190" width="26.140625" style="34" customWidth="1"/>
    <col min="7191" max="7191" width="12.85546875" style="34" customWidth="1"/>
    <col min="7192" max="7192" width="13.42578125" style="34" customWidth="1"/>
    <col min="7193" max="7193" width="10.7109375" style="34" customWidth="1"/>
    <col min="7194" max="7194" width="10.140625" style="34" customWidth="1"/>
    <col min="7195" max="7195" width="11.7109375" style="34" customWidth="1"/>
    <col min="7196" max="7196" width="13.140625" style="34" customWidth="1"/>
    <col min="7197" max="7197" width="14.5703125" style="34" customWidth="1"/>
    <col min="7198" max="7198" width="9.5703125" style="34" bestFit="1" customWidth="1"/>
    <col min="7199" max="7425" width="8.85546875" style="34"/>
    <col min="7426" max="7426" width="5.28515625" style="34" customWidth="1"/>
    <col min="7427" max="7427" width="9" style="34" customWidth="1"/>
    <col min="7428" max="7428" width="14" style="34" customWidth="1"/>
    <col min="7429" max="7429" width="27" style="34" bestFit="1" customWidth="1"/>
    <col min="7430" max="7430" width="26.28515625" style="34" customWidth="1"/>
    <col min="7431" max="7431" width="11" style="34" customWidth="1"/>
    <col min="7432" max="7432" width="11.42578125" style="34" customWidth="1"/>
    <col min="7433" max="7433" width="9.28515625" style="34" customWidth="1"/>
    <col min="7434" max="7434" width="10" style="34" customWidth="1"/>
    <col min="7435" max="7435" width="9.85546875" style="34" customWidth="1"/>
    <col min="7436" max="7436" width="11.7109375" style="34" customWidth="1"/>
    <col min="7437" max="7437" width="11" style="34" customWidth="1"/>
    <col min="7438" max="7438" width="10.42578125" style="34" bestFit="1" customWidth="1"/>
    <col min="7439" max="7440" width="11" style="34" customWidth="1"/>
    <col min="7441" max="7442" width="17" style="34" customWidth="1"/>
    <col min="7443" max="7443" width="12.28515625" style="34" customWidth="1"/>
    <col min="7444" max="7444" width="15.5703125" style="34" customWidth="1"/>
    <col min="7445" max="7445" width="15" style="34" customWidth="1"/>
    <col min="7446" max="7446" width="26.140625" style="34" customWidth="1"/>
    <col min="7447" max="7447" width="12.85546875" style="34" customWidth="1"/>
    <col min="7448" max="7448" width="13.42578125" style="34" customWidth="1"/>
    <col min="7449" max="7449" width="10.7109375" style="34" customWidth="1"/>
    <col min="7450" max="7450" width="10.140625" style="34" customWidth="1"/>
    <col min="7451" max="7451" width="11.7109375" style="34" customWidth="1"/>
    <col min="7452" max="7452" width="13.140625" style="34" customWidth="1"/>
    <col min="7453" max="7453" width="14.5703125" style="34" customWidth="1"/>
    <col min="7454" max="7454" width="9.5703125" style="34" bestFit="1" customWidth="1"/>
    <col min="7455" max="7681" width="8.85546875" style="34"/>
    <col min="7682" max="7682" width="5.28515625" style="34" customWidth="1"/>
    <col min="7683" max="7683" width="9" style="34" customWidth="1"/>
    <col min="7684" max="7684" width="14" style="34" customWidth="1"/>
    <col min="7685" max="7685" width="27" style="34" bestFit="1" customWidth="1"/>
    <col min="7686" max="7686" width="26.28515625" style="34" customWidth="1"/>
    <col min="7687" max="7687" width="11" style="34" customWidth="1"/>
    <col min="7688" max="7688" width="11.42578125" style="34" customWidth="1"/>
    <col min="7689" max="7689" width="9.28515625" style="34" customWidth="1"/>
    <col min="7690" max="7690" width="10" style="34" customWidth="1"/>
    <col min="7691" max="7691" width="9.85546875" style="34" customWidth="1"/>
    <col min="7692" max="7692" width="11.7109375" style="34" customWidth="1"/>
    <col min="7693" max="7693" width="11" style="34" customWidth="1"/>
    <col min="7694" max="7694" width="10.42578125" style="34" bestFit="1" customWidth="1"/>
    <col min="7695" max="7696" width="11" style="34" customWidth="1"/>
    <col min="7697" max="7698" width="17" style="34" customWidth="1"/>
    <col min="7699" max="7699" width="12.28515625" style="34" customWidth="1"/>
    <col min="7700" max="7700" width="15.5703125" style="34" customWidth="1"/>
    <col min="7701" max="7701" width="15" style="34" customWidth="1"/>
    <col min="7702" max="7702" width="26.140625" style="34" customWidth="1"/>
    <col min="7703" max="7703" width="12.85546875" style="34" customWidth="1"/>
    <col min="7704" max="7704" width="13.42578125" style="34" customWidth="1"/>
    <col min="7705" max="7705" width="10.7109375" style="34" customWidth="1"/>
    <col min="7706" max="7706" width="10.140625" style="34" customWidth="1"/>
    <col min="7707" max="7707" width="11.7109375" style="34" customWidth="1"/>
    <col min="7708" max="7708" width="13.140625" style="34" customWidth="1"/>
    <col min="7709" max="7709" width="14.5703125" style="34" customWidth="1"/>
    <col min="7710" max="7710" width="9.5703125" style="34" bestFit="1" customWidth="1"/>
    <col min="7711" max="7937" width="8.85546875" style="34"/>
    <col min="7938" max="7938" width="5.28515625" style="34" customWidth="1"/>
    <col min="7939" max="7939" width="9" style="34" customWidth="1"/>
    <col min="7940" max="7940" width="14" style="34" customWidth="1"/>
    <col min="7941" max="7941" width="27" style="34" bestFit="1" customWidth="1"/>
    <col min="7942" max="7942" width="26.28515625" style="34" customWidth="1"/>
    <col min="7943" max="7943" width="11" style="34" customWidth="1"/>
    <col min="7944" max="7944" width="11.42578125" style="34" customWidth="1"/>
    <col min="7945" max="7945" width="9.28515625" style="34" customWidth="1"/>
    <col min="7946" max="7946" width="10" style="34" customWidth="1"/>
    <col min="7947" max="7947" width="9.85546875" style="34" customWidth="1"/>
    <col min="7948" max="7948" width="11.7109375" style="34" customWidth="1"/>
    <col min="7949" max="7949" width="11" style="34" customWidth="1"/>
    <col min="7950" max="7950" width="10.42578125" style="34" bestFit="1" customWidth="1"/>
    <col min="7951" max="7952" width="11" style="34" customWidth="1"/>
    <col min="7953" max="7954" width="17" style="34" customWidth="1"/>
    <col min="7955" max="7955" width="12.28515625" style="34" customWidth="1"/>
    <col min="7956" max="7956" width="15.5703125" style="34" customWidth="1"/>
    <col min="7957" max="7957" width="15" style="34" customWidth="1"/>
    <col min="7958" max="7958" width="26.140625" style="34" customWidth="1"/>
    <col min="7959" max="7959" width="12.85546875" style="34" customWidth="1"/>
    <col min="7960" max="7960" width="13.42578125" style="34" customWidth="1"/>
    <col min="7961" max="7961" width="10.7109375" style="34" customWidth="1"/>
    <col min="7962" max="7962" width="10.140625" style="34" customWidth="1"/>
    <col min="7963" max="7963" width="11.7109375" style="34" customWidth="1"/>
    <col min="7964" max="7964" width="13.140625" style="34" customWidth="1"/>
    <col min="7965" max="7965" width="14.5703125" style="34" customWidth="1"/>
    <col min="7966" max="7966" width="9.5703125" style="34" bestFit="1" customWidth="1"/>
    <col min="7967" max="8193" width="8.85546875" style="34"/>
    <col min="8194" max="8194" width="5.28515625" style="34" customWidth="1"/>
    <col min="8195" max="8195" width="9" style="34" customWidth="1"/>
    <col min="8196" max="8196" width="14" style="34" customWidth="1"/>
    <col min="8197" max="8197" width="27" style="34" bestFit="1" customWidth="1"/>
    <col min="8198" max="8198" width="26.28515625" style="34" customWidth="1"/>
    <col min="8199" max="8199" width="11" style="34" customWidth="1"/>
    <col min="8200" max="8200" width="11.42578125" style="34" customWidth="1"/>
    <col min="8201" max="8201" width="9.28515625" style="34" customWidth="1"/>
    <col min="8202" max="8202" width="10" style="34" customWidth="1"/>
    <col min="8203" max="8203" width="9.85546875" style="34" customWidth="1"/>
    <col min="8204" max="8204" width="11.7109375" style="34" customWidth="1"/>
    <col min="8205" max="8205" width="11" style="34" customWidth="1"/>
    <col min="8206" max="8206" width="10.42578125" style="34" bestFit="1" customWidth="1"/>
    <col min="8207" max="8208" width="11" style="34" customWidth="1"/>
    <col min="8209" max="8210" width="17" style="34" customWidth="1"/>
    <col min="8211" max="8211" width="12.28515625" style="34" customWidth="1"/>
    <col min="8212" max="8212" width="15.5703125" style="34" customWidth="1"/>
    <col min="8213" max="8213" width="15" style="34" customWidth="1"/>
    <col min="8214" max="8214" width="26.140625" style="34" customWidth="1"/>
    <col min="8215" max="8215" width="12.85546875" style="34" customWidth="1"/>
    <col min="8216" max="8216" width="13.42578125" style="34" customWidth="1"/>
    <col min="8217" max="8217" width="10.7109375" style="34" customWidth="1"/>
    <col min="8218" max="8218" width="10.140625" style="34" customWidth="1"/>
    <col min="8219" max="8219" width="11.7109375" style="34" customWidth="1"/>
    <col min="8220" max="8220" width="13.140625" style="34" customWidth="1"/>
    <col min="8221" max="8221" width="14.5703125" style="34" customWidth="1"/>
    <col min="8222" max="8222" width="9.5703125" style="34" bestFit="1" customWidth="1"/>
    <col min="8223" max="8449" width="8.85546875" style="34"/>
    <col min="8450" max="8450" width="5.28515625" style="34" customWidth="1"/>
    <col min="8451" max="8451" width="9" style="34" customWidth="1"/>
    <col min="8452" max="8452" width="14" style="34" customWidth="1"/>
    <col min="8453" max="8453" width="27" style="34" bestFit="1" customWidth="1"/>
    <col min="8454" max="8454" width="26.28515625" style="34" customWidth="1"/>
    <col min="8455" max="8455" width="11" style="34" customWidth="1"/>
    <col min="8456" max="8456" width="11.42578125" style="34" customWidth="1"/>
    <col min="8457" max="8457" width="9.28515625" style="34" customWidth="1"/>
    <col min="8458" max="8458" width="10" style="34" customWidth="1"/>
    <col min="8459" max="8459" width="9.85546875" style="34" customWidth="1"/>
    <col min="8460" max="8460" width="11.7109375" style="34" customWidth="1"/>
    <col min="8461" max="8461" width="11" style="34" customWidth="1"/>
    <col min="8462" max="8462" width="10.42578125" style="34" bestFit="1" customWidth="1"/>
    <col min="8463" max="8464" width="11" style="34" customWidth="1"/>
    <col min="8465" max="8466" width="17" style="34" customWidth="1"/>
    <col min="8467" max="8467" width="12.28515625" style="34" customWidth="1"/>
    <col min="8468" max="8468" width="15.5703125" style="34" customWidth="1"/>
    <col min="8469" max="8469" width="15" style="34" customWidth="1"/>
    <col min="8470" max="8470" width="26.140625" style="34" customWidth="1"/>
    <col min="8471" max="8471" width="12.85546875" style="34" customWidth="1"/>
    <col min="8472" max="8472" width="13.42578125" style="34" customWidth="1"/>
    <col min="8473" max="8473" width="10.7109375" style="34" customWidth="1"/>
    <col min="8474" max="8474" width="10.140625" style="34" customWidth="1"/>
    <col min="8475" max="8475" width="11.7109375" style="34" customWidth="1"/>
    <col min="8476" max="8476" width="13.140625" style="34" customWidth="1"/>
    <col min="8477" max="8477" width="14.5703125" style="34" customWidth="1"/>
    <col min="8478" max="8478" width="9.5703125" style="34" bestFit="1" customWidth="1"/>
    <col min="8479" max="8705" width="8.85546875" style="34"/>
    <col min="8706" max="8706" width="5.28515625" style="34" customWidth="1"/>
    <col min="8707" max="8707" width="9" style="34" customWidth="1"/>
    <col min="8708" max="8708" width="14" style="34" customWidth="1"/>
    <col min="8709" max="8709" width="27" style="34" bestFit="1" customWidth="1"/>
    <col min="8710" max="8710" width="26.28515625" style="34" customWidth="1"/>
    <col min="8711" max="8711" width="11" style="34" customWidth="1"/>
    <col min="8712" max="8712" width="11.42578125" style="34" customWidth="1"/>
    <col min="8713" max="8713" width="9.28515625" style="34" customWidth="1"/>
    <col min="8714" max="8714" width="10" style="34" customWidth="1"/>
    <col min="8715" max="8715" width="9.85546875" style="34" customWidth="1"/>
    <col min="8716" max="8716" width="11.7109375" style="34" customWidth="1"/>
    <col min="8717" max="8717" width="11" style="34" customWidth="1"/>
    <col min="8718" max="8718" width="10.42578125" style="34" bestFit="1" customWidth="1"/>
    <col min="8719" max="8720" width="11" style="34" customWidth="1"/>
    <col min="8721" max="8722" width="17" style="34" customWidth="1"/>
    <col min="8723" max="8723" width="12.28515625" style="34" customWidth="1"/>
    <col min="8724" max="8724" width="15.5703125" style="34" customWidth="1"/>
    <col min="8725" max="8725" width="15" style="34" customWidth="1"/>
    <col min="8726" max="8726" width="26.140625" style="34" customWidth="1"/>
    <col min="8727" max="8727" width="12.85546875" style="34" customWidth="1"/>
    <col min="8728" max="8728" width="13.42578125" style="34" customWidth="1"/>
    <col min="8729" max="8729" width="10.7109375" style="34" customWidth="1"/>
    <col min="8730" max="8730" width="10.140625" style="34" customWidth="1"/>
    <col min="8731" max="8731" width="11.7109375" style="34" customWidth="1"/>
    <col min="8732" max="8732" width="13.140625" style="34" customWidth="1"/>
    <col min="8733" max="8733" width="14.5703125" style="34" customWidth="1"/>
    <col min="8734" max="8734" width="9.5703125" style="34" bestFit="1" customWidth="1"/>
    <col min="8735" max="8961" width="8.85546875" style="34"/>
    <col min="8962" max="8962" width="5.28515625" style="34" customWidth="1"/>
    <col min="8963" max="8963" width="9" style="34" customWidth="1"/>
    <col min="8964" max="8964" width="14" style="34" customWidth="1"/>
    <col min="8965" max="8965" width="27" style="34" bestFit="1" customWidth="1"/>
    <col min="8966" max="8966" width="26.28515625" style="34" customWidth="1"/>
    <col min="8967" max="8967" width="11" style="34" customWidth="1"/>
    <col min="8968" max="8968" width="11.42578125" style="34" customWidth="1"/>
    <col min="8969" max="8969" width="9.28515625" style="34" customWidth="1"/>
    <col min="8970" max="8970" width="10" style="34" customWidth="1"/>
    <col min="8971" max="8971" width="9.85546875" style="34" customWidth="1"/>
    <col min="8972" max="8972" width="11.7109375" style="34" customWidth="1"/>
    <col min="8973" max="8973" width="11" style="34" customWidth="1"/>
    <col min="8974" max="8974" width="10.42578125" style="34" bestFit="1" customWidth="1"/>
    <col min="8975" max="8976" width="11" style="34" customWidth="1"/>
    <col min="8977" max="8978" width="17" style="34" customWidth="1"/>
    <col min="8979" max="8979" width="12.28515625" style="34" customWidth="1"/>
    <col min="8980" max="8980" width="15.5703125" style="34" customWidth="1"/>
    <col min="8981" max="8981" width="15" style="34" customWidth="1"/>
    <col min="8982" max="8982" width="26.140625" style="34" customWidth="1"/>
    <col min="8983" max="8983" width="12.85546875" style="34" customWidth="1"/>
    <col min="8984" max="8984" width="13.42578125" style="34" customWidth="1"/>
    <col min="8985" max="8985" width="10.7109375" style="34" customWidth="1"/>
    <col min="8986" max="8986" width="10.140625" style="34" customWidth="1"/>
    <col min="8987" max="8987" width="11.7109375" style="34" customWidth="1"/>
    <col min="8988" max="8988" width="13.140625" style="34" customWidth="1"/>
    <col min="8989" max="8989" width="14.5703125" style="34" customWidth="1"/>
    <col min="8990" max="8990" width="9.5703125" style="34" bestFit="1" customWidth="1"/>
    <col min="8991" max="9217" width="8.85546875" style="34"/>
    <col min="9218" max="9218" width="5.28515625" style="34" customWidth="1"/>
    <col min="9219" max="9219" width="9" style="34" customWidth="1"/>
    <col min="9220" max="9220" width="14" style="34" customWidth="1"/>
    <col min="9221" max="9221" width="27" style="34" bestFit="1" customWidth="1"/>
    <col min="9222" max="9222" width="26.28515625" style="34" customWidth="1"/>
    <col min="9223" max="9223" width="11" style="34" customWidth="1"/>
    <col min="9224" max="9224" width="11.42578125" style="34" customWidth="1"/>
    <col min="9225" max="9225" width="9.28515625" style="34" customWidth="1"/>
    <col min="9226" max="9226" width="10" style="34" customWidth="1"/>
    <col min="9227" max="9227" width="9.85546875" style="34" customWidth="1"/>
    <col min="9228" max="9228" width="11.7109375" style="34" customWidth="1"/>
    <col min="9229" max="9229" width="11" style="34" customWidth="1"/>
    <col min="9230" max="9230" width="10.42578125" style="34" bestFit="1" customWidth="1"/>
    <col min="9231" max="9232" width="11" style="34" customWidth="1"/>
    <col min="9233" max="9234" width="17" style="34" customWidth="1"/>
    <col min="9235" max="9235" width="12.28515625" style="34" customWidth="1"/>
    <col min="9236" max="9236" width="15.5703125" style="34" customWidth="1"/>
    <col min="9237" max="9237" width="15" style="34" customWidth="1"/>
    <col min="9238" max="9238" width="26.140625" style="34" customWidth="1"/>
    <col min="9239" max="9239" width="12.85546875" style="34" customWidth="1"/>
    <col min="9240" max="9240" width="13.42578125" style="34" customWidth="1"/>
    <col min="9241" max="9241" width="10.7109375" style="34" customWidth="1"/>
    <col min="9242" max="9242" width="10.140625" style="34" customWidth="1"/>
    <col min="9243" max="9243" width="11.7109375" style="34" customWidth="1"/>
    <col min="9244" max="9244" width="13.140625" style="34" customWidth="1"/>
    <col min="9245" max="9245" width="14.5703125" style="34" customWidth="1"/>
    <col min="9246" max="9246" width="9.5703125" style="34" bestFit="1" customWidth="1"/>
    <col min="9247" max="9473" width="8.85546875" style="34"/>
    <col min="9474" max="9474" width="5.28515625" style="34" customWidth="1"/>
    <col min="9475" max="9475" width="9" style="34" customWidth="1"/>
    <col min="9476" max="9476" width="14" style="34" customWidth="1"/>
    <col min="9477" max="9477" width="27" style="34" bestFit="1" customWidth="1"/>
    <col min="9478" max="9478" width="26.28515625" style="34" customWidth="1"/>
    <col min="9479" max="9479" width="11" style="34" customWidth="1"/>
    <col min="9480" max="9480" width="11.42578125" style="34" customWidth="1"/>
    <col min="9481" max="9481" width="9.28515625" style="34" customWidth="1"/>
    <col min="9482" max="9482" width="10" style="34" customWidth="1"/>
    <col min="9483" max="9483" width="9.85546875" style="34" customWidth="1"/>
    <col min="9484" max="9484" width="11.7109375" style="34" customWidth="1"/>
    <col min="9485" max="9485" width="11" style="34" customWidth="1"/>
    <col min="9486" max="9486" width="10.42578125" style="34" bestFit="1" customWidth="1"/>
    <col min="9487" max="9488" width="11" style="34" customWidth="1"/>
    <col min="9489" max="9490" width="17" style="34" customWidth="1"/>
    <col min="9491" max="9491" width="12.28515625" style="34" customWidth="1"/>
    <col min="9492" max="9492" width="15.5703125" style="34" customWidth="1"/>
    <col min="9493" max="9493" width="15" style="34" customWidth="1"/>
    <col min="9494" max="9494" width="26.140625" style="34" customWidth="1"/>
    <col min="9495" max="9495" width="12.85546875" style="34" customWidth="1"/>
    <col min="9496" max="9496" width="13.42578125" style="34" customWidth="1"/>
    <col min="9497" max="9497" width="10.7109375" style="34" customWidth="1"/>
    <col min="9498" max="9498" width="10.140625" style="34" customWidth="1"/>
    <col min="9499" max="9499" width="11.7109375" style="34" customWidth="1"/>
    <col min="9500" max="9500" width="13.140625" style="34" customWidth="1"/>
    <col min="9501" max="9501" width="14.5703125" style="34" customWidth="1"/>
    <col min="9502" max="9502" width="9.5703125" style="34" bestFit="1" customWidth="1"/>
    <col min="9503" max="9729" width="8.85546875" style="34"/>
    <col min="9730" max="9730" width="5.28515625" style="34" customWidth="1"/>
    <col min="9731" max="9731" width="9" style="34" customWidth="1"/>
    <col min="9732" max="9732" width="14" style="34" customWidth="1"/>
    <col min="9733" max="9733" width="27" style="34" bestFit="1" customWidth="1"/>
    <col min="9734" max="9734" width="26.28515625" style="34" customWidth="1"/>
    <col min="9735" max="9735" width="11" style="34" customWidth="1"/>
    <col min="9736" max="9736" width="11.42578125" style="34" customWidth="1"/>
    <col min="9737" max="9737" width="9.28515625" style="34" customWidth="1"/>
    <col min="9738" max="9738" width="10" style="34" customWidth="1"/>
    <col min="9739" max="9739" width="9.85546875" style="34" customWidth="1"/>
    <col min="9740" max="9740" width="11.7109375" style="34" customWidth="1"/>
    <col min="9741" max="9741" width="11" style="34" customWidth="1"/>
    <col min="9742" max="9742" width="10.42578125" style="34" bestFit="1" customWidth="1"/>
    <col min="9743" max="9744" width="11" style="34" customWidth="1"/>
    <col min="9745" max="9746" width="17" style="34" customWidth="1"/>
    <col min="9747" max="9747" width="12.28515625" style="34" customWidth="1"/>
    <col min="9748" max="9748" width="15.5703125" style="34" customWidth="1"/>
    <col min="9749" max="9749" width="15" style="34" customWidth="1"/>
    <col min="9750" max="9750" width="26.140625" style="34" customWidth="1"/>
    <col min="9751" max="9751" width="12.85546875" style="34" customWidth="1"/>
    <col min="9752" max="9752" width="13.42578125" style="34" customWidth="1"/>
    <col min="9753" max="9753" width="10.7109375" style="34" customWidth="1"/>
    <col min="9754" max="9754" width="10.140625" style="34" customWidth="1"/>
    <col min="9755" max="9755" width="11.7109375" style="34" customWidth="1"/>
    <col min="9756" max="9756" width="13.140625" style="34" customWidth="1"/>
    <col min="9757" max="9757" width="14.5703125" style="34" customWidth="1"/>
    <col min="9758" max="9758" width="9.5703125" style="34" bestFit="1" customWidth="1"/>
    <col min="9759" max="9985" width="8.85546875" style="34"/>
    <col min="9986" max="9986" width="5.28515625" style="34" customWidth="1"/>
    <col min="9987" max="9987" width="9" style="34" customWidth="1"/>
    <col min="9988" max="9988" width="14" style="34" customWidth="1"/>
    <col min="9989" max="9989" width="27" style="34" bestFit="1" customWidth="1"/>
    <col min="9990" max="9990" width="26.28515625" style="34" customWidth="1"/>
    <col min="9991" max="9991" width="11" style="34" customWidth="1"/>
    <col min="9992" max="9992" width="11.42578125" style="34" customWidth="1"/>
    <col min="9993" max="9993" width="9.28515625" style="34" customWidth="1"/>
    <col min="9994" max="9994" width="10" style="34" customWidth="1"/>
    <col min="9995" max="9995" width="9.85546875" style="34" customWidth="1"/>
    <col min="9996" max="9996" width="11.7109375" style="34" customWidth="1"/>
    <col min="9997" max="9997" width="11" style="34" customWidth="1"/>
    <col min="9998" max="9998" width="10.42578125" style="34" bestFit="1" customWidth="1"/>
    <col min="9999" max="10000" width="11" style="34" customWidth="1"/>
    <col min="10001" max="10002" width="17" style="34" customWidth="1"/>
    <col min="10003" max="10003" width="12.28515625" style="34" customWidth="1"/>
    <col min="10004" max="10004" width="15.5703125" style="34" customWidth="1"/>
    <col min="10005" max="10005" width="15" style="34" customWidth="1"/>
    <col min="10006" max="10006" width="26.140625" style="34" customWidth="1"/>
    <col min="10007" max="10007" width="12.85546875" style="34" customWidth="1"/>
    <col min="10008" max="10008" width="13.42578125" style="34" customWidth="1"/>
    <col min="10009" max="10009" width="10.7109375" style="34" customWidth="1"/>
    <col min="10010" max="10010" width="10.140625" style="34" customWidth="1"/>
    <col min="10011" max="10011" width="11.7109375" style="34" customWidth="1"/>
    <col min="10012" max="10012" width="13.140625" style="34" customWidth="1"/>
    <col min="10013" max="10013" width="14.5703125" style="34" customWidth="1"/>
    <col min="10014" max="10014" width="9.5703125" style="34" bestFit="1" customWidth="1"/>
    <col min="10015" max="10241" width="8.85546875" style="34"/>
    <col min="10242" max="10242" width="5.28515625" style="34" customWidth="1"/>
    <col min="10243" max="10243" width="9" style="34" customWidth="1"/>
    <col min="10244" max="10244" width="14" style="34" customWidth="1"/>
    <col min="10245" max="10245" width="27" style="34" bestFit="1" customWidth="1"/>
    <col min="10246" max="10246" width="26.28515625" style="34" customWidth="1"/>
    <col min="10247" max="10247" width="11" style="34" customWidth="1"/>
    <col min="10248" max="10248" width="11.42578125" style="34" customWidth="1"/>
    <col min="10249" max="10249" width="9.28515625" style="34" customWidth="1"/>
    <col min="10250" max="10250" width="10" style="34" customWidth="1"/>
    <col min="10251" max="10251" width="9.85546875" style="34" customWidth="1"/>
    <col min="10252" max="10252" width="11.7109375" style="34" customWidth="1"/>
    <col min="10253" max="10253" width="11" style="34" customWidth="1"/>
    <col min="10254" max="10254" width="10.42578125" style="34" bestFit="1" customWidth="1"/>
    <col min="10255" max="10256" width="11" style="34" customWidth="1"/>
    <col min="10257" max="10258" width="17" style="34" customWidth="1"/>
    <col min="10259" max="10259" width="12.28515625" style="34" customWidth="1"/>
    <col min="10260" max="10260" width="15.5703125" style="34" customWidth="1"/>
    <col min="10261" max="10261" width="15" style="34" customWidth="1"/>
    <col min="10262" max="10262" width="26.140625" style="34" customWidth="1"/>
    <col min="10263" max="10263" width="12.85546875" style="34" customWidth="1"/>
    <col min="10264" max="10264" width="13.42578125" style="34" customWidth="1"/>
    <col min="10265" max="10265" width="10.7109375" style="34" customWidth="1"/>
    <col min="10266" max="10266" width="10.140625" style="34" customWidth="1"/>
    <col min="10267" max="10267" width="11.7109375" style="34" customWidth="1"/>
    <col min="10268" max="10268" width="13.140625" style="34" customWidth="1"/>
    <col min="10269" max="10269" width="14.5703125" style="34" customWidth="1"/>
    <col min="10270" max="10270" width="9.5703125" style="34" bestFit="1" customWidth="1"/>
    <col min="10271" max="10497" width="8.85546875" style="34"/>
    <col min="10498" max="10498" width="5.28515625" style="34" customWidth="1"/>
    <col min="10499" max="10499" width="9" style="34" customWidth="1"/>
    <col min="10500" max="10500" width="14" style="34" customWidth="1"/>
    <col min="10501" max="10501" width="27" style="34" bestFit="1" customWidth="1"/>
    <col min="10502" max="10502" width="26.28515625" style="34" customWidth="1"/>
    <col min="10503" max="10503" width="11" style="34" customWidth="1"/>
    <col min="10504" max="10504" width="11.42578125" style="34" customWidth="1"/>
    <col min="10505" max="10505" width="9.28515625" style="34" customWidth="1"/>
    <col min="10506" max="10506" width="10" style="34" customWidth="1"/>
    <col min="10507" max="10507" width="9.85546875" style="34" customWidth="1"/>
    <col min="10508" max="10508" width="11.7109375" style="34" customWidth="1"/>
    <col min="10509" max="10509" width="11" style="34" customWidth="1"/>
    <col min="10510" max="10510" width="10.42578125" style="34" bestFit="1" customWidth="1"/>
    <col min="10511" max="10512" width="11" style="34" customWidth="1"/>
    <col min="10513" max="10514" width="17" style="34" customWidth="1"/>
    <col min="10515" max="10515" width="12.28515625" style="34" customWidth="1"/>
    <col min="10516" max="10516" width="15.5703125" style="34" customWidth="1"/>
    <col min="10517" max="10517" width="15" style="34" customWidth="1"/>
    <col min="10518" max="10518" width="26.140625" style="34" customWidth="1"/>
    <col min="10519" max="10519" width="12.85546875" style="34" customWidth="1"/>
    <col min="10520" max="10520" width="13.42578125" style="34" customWidth="1"/>
    <col min="10521" max="10521" width="10.7109375" style="34" customWidth="1"/>
    <col min="10522" max="10522" width="10.140625" style="34" customWidth="1"/>
    <col min="10523" max="10523" width="11.7109375" style="34" customWidth="1"/>
    <col min="10524" max="10524" width="13.140625" style="34" customWidth="1"/>
    <col min="10525" max="10525" width="14.5703125" style="34" customWidth="1"/>
    <col min="10526" max="10526" width="9.5703125" style="34" bestFit="1" customWidth="1"/>
    <col min="10527" max="10753" width="8.85546875" style="34"/>
    <col min="10754" max="10754" width="5.28515625" style="34" customWidth="1"/>
    <col min="10755" max="10755" width="9" style="34" customWidth="1"/>
    <col min="10756" max="10756" width="14" style="34" customWidth="1"/>
    <col min="10757" max="10757" width="27" style="34" bestFit="1" customWidth="1"/>
    <col min="10758" max="10758" width="26.28515625" style="34" customWidth="1"/>
    <col min="10759" max="10759" width="11" style="34" customWidth="1"/>
    <col min="10760" max="10760" width="11.42578125" style="34" customWidth="1"/>
    <col min="10761" max="10761" width="9.28515625" style="34" customWidth="1"/>
    <col min="10762" max="10762" width="10" style="34" customWidth="1"/>
    <col min="10763" max="10763" width="9.85546875" style="34" customWidth="1"/>
    <col min="10764" max="10764" width="11.7109375" style="34" customWidth="1"/>
    <col min="10765" max="10765" width="11" style="34" customWidth="1"/>
    <col min="10766" max="10766" width="10.42578125" style="34" bestFit="1" customWidth="1"/>
    <col min="10767" max="10768" width="11" style="34" customWidth="1"/>
    <col min="10769" max="10770" width="17" style="34" customWidth="1"/>
    <col min="10771" max="10771" width="12.28515625" style="34" customWidth="1"/>
    <col min="10772" max="10772" width="15.5703125" style="34" customWidth="1"/>
    <col min="10773" max="10773" width="15" style="34" customWidth="1"/>
    <col min="10774" max="10774" width="26.140625" style="34" customWidth="1"/>
    <col min="10775" max="10775" width="12.85546875" style="34" customWidth="1"/>
    <col min="10776" max="10776" width="13.42578125" style="34" customWidth="1"/>
    <col min="10777" max="10777" width="10.7109375" style="34" customWidth="1"/>
    <col min="10778" max="10778" width="10.140625" style="34" customWidth="1"/>
    <col min="10779" max="10779" width="11.7109375" style="34" customWidth="1"/>
    <col min="10780" max="10780" width="13.140625" style="34" customWidth="1"/>
    <col min="10781" max="10781" width="14.5703125" style="34" customWidth="1"/>
    <col min="10782" max="10782" width="9.5703125" style="34" bestFit="1" customWidth="1"/>
    <col min="10783" max="11009" width="8.85546875" style="34"/>
    <col min="11010" max="11010" width="5.28515625" style="34" customWidth="1"/>
    <col min="11011" max="11011" width="9" style="34" customWidth="1"/>
    <col min="11012" max="11012" width="14" style="34" customWidth="1"/>
    <col min="11013" max="11013" width="27" style="34" bestFit="1" customWidth="1"/>
    <col min="11014" max="11014" width="26.28515625" style="34" customWidth="1"/>
    <col min="11015" max="11015" width="11" style="34" customWidth="1"/>
    <col min="11016" max="11016" width="11.42578125" style="34" customWidth="1"/>
    <col min="11017" max="11017" width="9.28515625" style="34" customWidth="1"/>
    <col min="11018" max="11018" width="10" style="34" customWidth="1"/>
    <col min="11019" max="11019" width="9.85546875" style="34" customWidth="1"/>
    <col min="11020" max="11020" width="11.7109375" style="34" customWidth="1"/>
    <col min="11021" max="11021" width="11" style="34" customWidth="1"/>
    <col min="11022" max="11022" width="10.42578125" style="34" bestFit="1" customWidth="1"/>
    <col min="11023" max="11024" width="11" style="34" customWidth="1"/>
    <col min="11025" max="11026" width="17" style="34" customWidth="1"/>
    <col min="11027" max="11027" width="12.28515625" style="34" customWidth="1"/>
    <col min="11028" max="11028" width="15.5703125" style="34" customWidth="1"/>
    <col min="11029" max="11029" width="15" style="34" customWidth="1"/>
    <col min="11030" max="11030" width="26.140625" style="34" customWidth="1"/>
    <col min="11031" max="11031" width="12.85546875" style="34" customWidth="1"/>
    <col min="11032" max="11032" width="13.42578125" style="34" customWidth="1"/>
    <col min="11033" max="11033" width="10.7109375" style="34" customWidth="1"/>
    <col min="11034" max="11034" width="10.140625" style="34" customWidth="1"/>
    <col min="11035" max="11035" width="11.7109375" style="34" customWidth="1"/>
    <col min="11036" max="11036" width="13.140625" style="34" customWidth="1"/>
    <col min="11037" max="11037" width="14.5703125" style="34" customWidth="1"/>
    <col min="11038" max="11038" width="9.5703125" style="34" bestFit="1" customWidth="1"/>
    <col min="11039" max="11265" width="8.85546875" style="34"/>
    <col min="11266" max="11266" width="5.28515625" style="34" customWidth="1"/>
    <col min="11267" max="11267" width="9" style="34" customWidth="1"/>
    <col min="11268" max="11268" width="14" style="34" customWidth="1"/>
    <col min="11269" max="11269" width="27" style="34" bestFit="1" customWidth="1"/>
    <col min="11270" max="11270" width="26.28515625" style="34" customWidth="1"/>
    <col min="11271" max="11271" width="11" style="34" customWidth="1"/>
    <col min="11272" max="11272" width="11.42578125" style="34" customWidth="1"/>
    <col min="11273" max="11273" width="9.28515625" style="34" customWidth="1"/>
    <col min="11274" max="11274" width="10" style="34" customWidth="1"/>
    <col min="11275" max="11275" width="9.85546875" style="34" customWidth="1"/>
    <col min="11276" max="11276" width="11.7109375" style="34" customWidth="1"/>
    <col min="11277" max="11277" width="11" style="34" customWidth="1"/>
    <col min="11278" max="11278" width="10.42578125" style="34" bestFit="1" customWidth="1"/>
    <col min="11279" max="11280" width="11" style="34" customWidth="1"/>
    <col min="11281" max="11282" width="17" style="34" customWidth="1"/>
    <col min="11283" max="11283" width="12.28515625" style="34" customWidth="1"/>
    <col min="11284" max="11284" width="15.5703125" style="34" customWidth="1"/>
    <col min="11285" max="11285" width="15" style="34" customWidth="1"/>
    <col min="11286" max="11286" width="26.140625" style="34" customWidth="1"/>
    <col min="11287" max="11287" width="12.85546875" style="34" customWidth="1"/>
    <col min="11288" max="11288" width="13.42578125" style="34" customWidth="1"/>
    <col min="11289" max="11289" width="10.7109375" style="34" customWidth="1"/>
    <col min="11290" max="11290" width="10.140625" style="34" customWidth="1"/>
    <col min="11291" max="11291" width="11.7109375" style="34" customWidth="1"/>
    <col min="11292" max="11292" width="13.140625" style="34" customWidth="1"/>
    <col min="11293" max="11293" width="14.5703125" style="34" customWidth="1"/>
    <col min="11294" max="11294" width="9.5703125" style="34" bestFit="1" customWidth="1"/>
    <col min="11295" max="11521" width="8.85546875" style="34"/>
    <col min="11522" max="11522" width="5.28515625" style="34" customWidth="1"/>
    <col min="11523" max="11523" width="9" style="34" customWidth="1"/>
    <col min="11524" max="11524" width="14" style="34" customWidth="1"/>
    <col min="11525" max="11525" width="27" style="34" bestFit="1" customWidth="1"/>
    <col min="11526" max="11526" width="26.28515625" style="34" customWidth="1"/>
    <col min="11527" max="11527" width="11" style="34" customWidth="1"/>
    <col min="11528" max="11528" width="11.42578125" style="34" customWidth="1"/>
    <col min="11529" max="11529" width="9.28515625" style="34" customWidth="1"/>
    <col min="11530" max="11530" width="10" style="34" customWidth="1"/>
    <col min="11531" max="11531" width="9.85546875" style="34" customWidth="1"/>
    <col min="11532" max="11532" width="11.7109375" style="34" customWidth="1"/>
    <col min="11533" max="11533" width="11" style="34" customWidth="1"/>
    <col min="11534" max="11534" width="10.42578125" style="34" bestFit="1" customWidth="1"/>
    <col min="11535" max="11536" width="11" style="34" customWidth="1"/>
    <col min="11537" max="11538" width="17" style="34" customWidth="1"/>
    <col min="11539" max="11539" width="12.28515625" style="34" customWidth="1"/>
    <col min="11540" max="11540" width="15.5703125" style="34" customWidth="1"/>
    <col min="11541" max="11541" width="15" style="34" customWidth="1"/>
    <col min="11542" max="11542" width="26.140625" style="34" customWidth="1"/>
    <col min="11543" max="11543" width="12.85546875" style="34" customWidth="1"/>
    <col min="11544" max="11544" width="13.42578125" style="34" customWidth="1"/>
    <col min="11545" max="11545" width="10.7109375" style="34" customWidth="1"/>
    <col min="11546" max="11546" width="10.140625" style="34" customWidth="1"/>
    <col min="11547" max="11547" width="11.7109375" style="34" customWidth="1"/>
    <col min="11548" max="11548" width="13.140625" style="34" customWidth="1"/>
    <col min="11549" max="11549" width="14.5703125" style="34" customWidth="1"/>
    <col min="11550" max="11550" width="9.5703125" style="34" bestFit="1" customWidth="1"/>
    <col min="11551" max="11777" width="8.85546875" style="34"/>
    <col min="11778" max="11778" width="5.28515625" style="34" customWidth="1"/>
    <col min="11779" max="11779" width="9" style="34" customWidth="1"/>
    <col min="11780" max="11780" width="14" style="34" customWidth="1"/>
    <col min="11781" max="11781" width="27" style="34" bestFit="1" customWidth="1"/>
    <col min="11782" max="11782" width="26.28515625" style="34" customWidth="1"/>
    <col min="11783" max="11783" width="11" style="34" customWidth="1"/>
    <col min="11784" max="11784" width="11.42578125" style="34" customWidth="1"/>
    <col min="11785" max="11785" width="9.28515625" style="34" customWidth="1"/>
    <col min="11786" max="11786" width="10" style="34" customWidth="1"/>
    <col min="11787" max="11787" width="9.85546875" style="34" customWidth="1"/>
    <col min="11788" max="11788" width="11.7109375" style="34" customWidth="1"/>
    <col min="11789" max="11789" width="11" style="34" customWidth="1"/>
    <col min="11790" max="11790" width="10.42578125" style="34" bestFit="1" customWidth="1"/>
    <col min="11791" max="11792" width="11" style="34" customWidth="1"/>
    <col min="11793" max="11794" width="17" style="34" customWidth="1"/>
    <col min="11795" max="11795" width="12.28515625" style="34" customWidth="1"/>
    <col min="11796" max="11796" width="15.5703125" style="34" customWidth="1"/>
    <col min="11797" max="11797" width="15" style="34" customWidth="1"/>
    <col min="11798" max="11798" width="26.140625" style="34" customWidth="1"/>
    <col min="11799" max="11799" width="12.85546875" style="34" customWidth="1"/>
    <col min="11800" max="11800" width="13.42578125" style="34" customWidth="1"/>
    <col min="11801" max="11801" width="10.7109375" style="34" customWidth="1"/>
    <col min="11802" max="11802" width="10.140625" style="34" customWidth="1"/>
    <col min="11803" max="11803" width="11.7109375" style="34" customWidth="1"/>
    <col min="11804" max="11804" width="13.140625" style="34" customWidth="1"/>
    <col min="11805" max="11805" width="14.5703125" style="34" customWidth="1"/>
    <col min="11806" max="11806" width="9.5703125" style="34" bestFit="1" customWidth="1"/>
    <col min="11807" max="12033" width="8.85546875" style="34"/>
    <col min="12034" max="12034" width="5.28515625" style="34" customWidth="1"/>
    <col min="12035" max="12035" width="9" style="34" customWidth="1"/>
    <col min="12036" max="12036" width="14" style="34" customWidth="1"/>
    <col min="12037" max="12037" width="27" style="34" bestFit="1" customWidth="1"/>
    <col min="12038" max="12038" width="26.28515625" style="34" customWidth="1"/>
    <col min="12039" max="12039" width="11" style="34" customWidth="1"/>
    <col min="12040" max="12040" width="11.42578125" style="34" customWidth="1"/>
    <col min="12041" max="12041" width="9.28515625" style="34" customWidth="1"/>
    <col min="12042" max="12042" width="10" style="34" customWidth="1"/>
    <col min="12043" max="12043" width="9.85546875" style="34" customWidth="1"/>
    <col min="12044" max="12044" width="11.7109375" style="34" customWidth="1"/>
    <col min="12045" max="12045" width="11" style="34" customWidth="1"/>
    <col min="12046" max="12046" width="10.42578125" style="34" bestFit="1" customWidth="1"/>
    <col min="12047" max="12048" width="11" style="34" customWidth="1"/>
    <col min="12049" max="12050" width="17" style="34" customWidth="1"/>
    <col min="12051" max="12051" width="12.28515625" style="34" customWidth="1"/>
    <col min="12052" max="12052" width="15.5703125" style="34" customWidth="1"/>
    <col min="12053" max="12053" width="15" style="34" customWidth="1"/>
    <col min="12054" max="12054" width="26.140625" style="34" customWidth="1"/>
    <col min="12055" max="12055" width="12.85546875" style="34" customWidth="1"/>
    <col min="12056" max="12056" width="13.42578125" style="34" customWidth="1"/>
    <col min="12057" max="12057" width="10.7109375" style="34" customWidth="1"/>
    <col min="12058" max="12058" width="10.140625" style="34" customWidth="1"/>
    <col min="12059" max="12059" width="11.7109375" style="34" customWidth="1"/>
    <col min="12060" max="12060" width="13.140625" style="34" customWidth="1"/>
    <col min="12061" max="12061" width="14.5703125" style="34" customWidth="1"/>
    <col min="12062" max="12062" width="9.5703125" style="34" bestFit="1" customWidth="1"/>
    <col min="12063" max="12289" width="8.85546875" style="34"/>
    <col min="12290" max="12290" width="5.28515625" style="34" customWidth="1"/>
    <col min="12291" max="12291" width="9" style="34" customWidth="1"/>
    <col min="12292" max="12292" width="14" style="34" customWidth="1"/>
    <col min="12293" max="12293" width="27" style="34" bestFit="1" customWidth="1"/>
    <col min="12294" max="12294" width="26.28515625" style="34" customWidth="1"/>
    <col min="12295" max="12295" width="11" style="34" customWidth="1"/>
    <col min="12296" max="12296" width="11.42578125" style="34" customWidth="1"/>
    <col min="12297" max="12297" width="9.28515625" style="34" customWidth="1"/>
    <col min="12298" max="12298" width="10" style="34" customWidth="1"/>
    <col min="12299" max="12299" width="9.85546875" style="34" customWidth="1"/>
    <col min="12300" max="12300" width="11.7109375" style="34" customWidth="1"/>
    <col min="12301" max="12301" width="11" style="34" customWidth="1"/>
    <col min="12302" max="12302" width="10.42578125" style="34" bestFit="1" customWidth="1"/>
    <col min="12303" max="12304" width="11" style="34" customWidth="1"/>
    <col min="12305" max="12306" width="17" style="34" customWidth="1"/>
    <col min="12307" max="12307" width="12.28515625" style="34" customWidth="1"/>
    <col min="12308" max="12308" width="15.5703125" style="34" customWidth="1"/>
    <col min="12309" max="12309" width="15" style="34" customWidth="1"/>
    <col min="12310" max="12310" width="26.140625" style="34" customWidth="1"/>
    <col min="12311" max="12311" width="12.85546875" style="34" customWidth="1"/>
    <col min="12312" max="12312" width="13.42578125" style="34" customWidth="1"/>
    <col min="12313" max="12313" width="10.7109375" style="34" customWidth="1"/>
    <col min="12314" max="12314" width="10.140625" style="34" customWidth="1"/>
    <col min="12315" max="12315" width="11.7109375" style="34" customWidth="1"/>
    <col min="12316" max="12316" width="13.140625" style="34" customWidth="1"/>
    <col min="12317" max="12317" width="14.5703125" style="34" customWidth="1"/>
    <col min="12318" max="12318" width="9.5703125" style="34" bestFit="1" customWidth="1"/>
    <col min="12319" max="12545" width="8.85546875" style="34"/>
    <col min="12546" max="12546" width="5.28515625" style="34" customWidth="1"/>
    <col min="12547" max="12547" width="9" style="34" customWidth="1"/>
    <col min="12548" max="12548" width="14" style="34" customWidth="1"/>
    <col min="12549" max="12549" width="27" style="34" bestFit="1" customWidth="1"/>
    <col min="12550" max="12550" width="26.28515625" style="34" customWidth="1"/>
    <col min="12551" max="12551" width="11" style="34" customWidth="1"/>
    <col min="12552" max="12552" width="11.42578125" style="34" customWidth="1"/>
    <col min="12553" max="12553" width="9.28515625" style="34" customWidth="1"/>
    <col min="12554" max="12554" width="10" style="34" customWidth="1"/>
    <col min="12555" max="12555" width="9.85546875" style="34" customWidth="1"/>
    <col min="12556" max="12556" width="11.7109375" style="34" customWidth="1"/>
    <col min="12557" max="12557" width="11" style="34" customWidth="1"/>
    <col min="12558" max="12558" width="10.42578125" style="34" bestFit="1" customWidth="1"/>
    <col min="12559" max="12560" width="11" style="34" customWidth="1"/>
    <col min="12561" max="12562" width="17" style="34" customWidth="1"/>
    <col min="12563" max="12563" width="12.28515625" style="34" customWidth="1"/>
    <col min="12564" max="12564" width="15.5703125" style="34" customWidth="1"/>
    <col min="12565" max="12565" width="15" style="34" customWidth="1"/>
    <col min="12566" max="12566" width="26.140625" style="34" customWidth="1"/>
    <col min="12567" max="12567" width="12.85546875" style="34" customWidth="1"/>
    <col min="12568" max="12568" width="13.42578125" style="34" customWidth="1"/>
    <col min="12569" max="12569" width="10.7109375" style="34" customWidth="1"/>
    <col min="12570" max="12570" width="10.140625" style="34" customWidth="1"/>
    <col min="12571" max="12571" width="11.7109375" style="34" customWidth="1"/>
    <col min="12572" max="12572" width="13.140625" style="34" customWidth="1"/>
    <col min="12573" max="12573" width="14.5703125" style="34" customWidth="1"/>
    <col min="12574" max="12574" width="9.5703125" style="34" bestFit="1" customWidth="1"/>
    <col min="12575" max="12801" width="8.85546875" style="34"/>
    <col min="12802" max="12802" width="5.28515625" style="34" customWidth="1"/>
    <col min="12803" max="12803" width="9" style="34" customWidth="1"/>
    <col min="12804" max="12804" width="14" style="34" customWidth="1"/>
    <col min="12805" max="12805" width="27" style="34" bestFit="1" customWidth="1"/>
    <col min="12806" max="12806" width="26.28515625" style="34" customWidth="1"/>
    <col min="12807" max="12807" width="11" style="34" customWidth="1"/>
    <col min="12808" max="12808" width="11.42578125" style="34" customWidth="1"/>
    <col min="12809" max="12809" width="9.28515625" style="34" customWidth="1"/>
    <col min="12810" max="12810" width="10" style="34" customWidth="1"/>
    <col min="12811" max="12811" width="9.85546875" style="34" customWidth="1"/>
    <col min="12812" max="12812" width="11.7109375" style="34" customWidth="1"/>
    <col min="12813" max="12813" width="11" style="34" customWidth="1"/>
    <col min="12814" max="12814" width="10.42578125" style="34" bestFit="1" customWidth="1"/>
    <col min="12815" max="12816" width="11" style="34" customWidth="1"/>
    <col min="12817" max="12818" width="17" style="34" customWidth="1"/>
    <col min="12819" max="12819" width="12.28515625" style="34" customWidth="1"/>
    <col min="12820" max="12820" width="15.5703125" style="34" customWidth="1"/>
    <col min="12821" max="12821" width="15" style="34" customWidth="1"/>
    <col min="12822" max="12822" width="26.140625" style="34" customWidth="1"/>
    <col min="12823" max="12823" width="12.85546875" style="34" customWidth="1"/>
    <col min="12824" max="12824" width="13.42578125" style="34" customWidth="1"/>
    <col min="12825" max="12825" width="10.7109375" style="34" customWidth="1"/>
    <col min="12826" max="12826" width="10.140625" style="34" customWidth="1"/>
    <col min="12827" max="12827" width="11.7109375" style="34" customWidth="1"/>
    <col min="12828" max="12828" width="13.140625" style="34" customWidth="1"/>
    <col min="12829" max="12829" width="14.5703125" style="34" customWidth="1"/>
    <col min="12830" max="12830" width="9.5703125" style="34" bestFit="1" customWidth="1"/>
    <col min="12831" max="13057" width="8.85546875" style="34"/>
    <col min="13058" max="13058" width="5.28515625" style="34" customWidth="1"/>
    <col min="13059" max="13059" width="9" style="34" customWidth="1"/>
    <col min="13060" max="13060" width="14" style="34" customWidth="1"/>
    <col min="13061" max="13061" width="27" style="34" bestFit="1" customWidth="1"/>
    <col min="13062" max="13062" width="26.28515625" style="34" customWidth="1"/>
    <col min="13063" max="13063" width="11" style="34" customWidth="1"/>
    <col min="13064" max="13064" width="11.42578125" style="34" customWidth="1"/>
    <col min="13065" max="13065" width="9.28515625" style="34" customWidth="1"/>
    <col min="13066" max="13066" width="10" style="34" customWidth="1"/>
    <col min="13067" max="13067" width="9.85546875" style="34" customWidth="1"/>
    <col min="13068" max="13068" width="11.7109375" style="34" customWidth="1"/>
    <col min="13069" max="13069" width="11" style="34" customWidth="1"/>
    <col min="13070" max="13070" width="10.42578125" style="34" bestFit="1" customWidth="1"/>
    <col min="13071" max="13072" width="11" style="34" customWidth="1"/>
    <col min="13073" max="13074" width="17" style="34" customWidth="1"/>
    <col min="13075" max="13075" width="12.28515625" style="34" customWidth="1"/>
    <col min="13076" max="13076" width="15.5703125" style="34" customWidth="1"/>
    <col min="13077" max="13077" width="15" style="34" customWidth="1"/>
    <col min="13078" max="13078" width="26.140625" style="34" customWidth="1"/>
    <col min="13079" max="13079" width="12.85546875" style="34" customWidth="1"/>
    <col min="13080" max="13080" width="13.42578125" style="34" customWidth="1"/>
    <col min="13081" max="13081" width="10.7109375" style="34" customWidth="1"/>
    <col min="13082" max="13082" width="10.140625" style="34" customWidth="1"/>
    <col min="13083" max="13083" width="11.7109375" style="34" customWidth="1"/>
    <col min="13084" max="13084" width="13.140625" style="34" customWidth="1"/>
    <col min="13085" max="13085" width="14.5703125" style="34" customWidth="1"/>
    <col min="13086" max="13086" width="9.5703125" style="34" bestFit="1" customWidth="1"/>
    <col min="13087" max="13313" width="8.85546875" style="34"/>
    <col min="13314" max="13314" width="5.28515625" style="34" customWidth="1"/>
    <col min="13315" max="13315" width="9" style="34" customWidth="1"/>
    <col min="13316" max="13316" width="14" style="34" customWidth="1"/>
    <col min="13317" max="13317" width="27" style="34" bestFit="1" customWidth="1"/>
    <col min="13318" max="13318" width="26.28515625" style="34" customWidth="1"/>
    <col min="13319" max="13319" width="11" style="34" customWidth="1"/>
    <col min="13320" max="13320" width="11.42578125" style="34" customWidth="1"/>
    <col min="13321" max="13321" width="9.28515625" style="34" customWidth="1"/>
    <col min="13322" max="13322" width="10" style="34" customWidth="1"/>
    <col min="13323" max="13323" width="9.85546875" style="34" customWidth="1"/>
    <col min="13324" max="13324" width="11.7109375" style="34" customWidth="1"/>
    <col min="13325" max="13325" width="11" style="34" customWidth="1"/>
    <col min="13326" max="13326" width="10.42578125" style="34" bestFit="1" customWidth="1"/>
    <col min="13327" max="13328" width="11" style="34" customWidth="1"/>
    <col min="13329" max="13330" width="17" style="34" customWidth="1"/>
    <col min="13331" max="13331" width="12.28515625" style="34" customWidth="1"/>
    <col min="13332" max="13332" width="15.5703125" style="34" customWidth="1"/>
    <col min="13333" max="13333" width="15" style="34" customWidth="1"/>
    <col min="13334" max="13334" width="26.140625" style="34" customWidth="1"/>
    <col min="13335" max="13335" width="12.85546875" style="34" customWidth="1"/>
    <col min="13336" max="13336" width="13.42578125" style="34" customWidth="1"/>
    <col min="13337" max="13337" width="10.7109375" style="34" customWidth="1"/>
    <col min="13338" max="13338" width="10.140625" style="34" customWidth="1"/>
    <col min="13339" max="13339" width="11.7109375" style="34" customWidth="1"/>
    <col min="13340" max="13340" width="13.140625" style="34" customWidth="1"/>
    <col min="13341" max="13341" width="14.5703125" style="34" customWidth="1"/>
    <col min="13342" max="13342" width="9.5703125" style="34" bestFit="1" customWidth="1"/>
    <col min="13343" max="13569" width="8.85546875" style="34"/>
    <col min="13570" max="13570" width="5.28515625" style="34" customWidth="1"/>
    <col min="13571" max="13571" width="9" style="34" customWidth="1"/>
    <col min="13572" max="13572" width="14" style="34" customWidth="1"/>
    <col min="13573" max="13573" width="27" style="34" bestFit="1" customWidth="1"/>
    <col min="13574" max="13574" width="26.28515625" style="34" customWidth="1"/>
    <col min="13575" max="13575" width="11" style="34" customWidth="1"/>
    <col min="13576" max="13576" width="11.42578125" style="34" customWidth="1"/>
    <col min="13577" max="13577" width="9.28515625" style="34" customWidth="1"/>
    <col min="13578" max="13578" width="10" style="34" customWidth="1"/>
    <col min="13579" max="13579" width="9.85546875" style="34" customWidth="1"/>
    <col min="13580" max="13580" width="11.7109375" style="34" customWidth="1"/>
    <col min="13581" max="13581" width="11" style="34" customWidth="1"/>
    <col min="13582" max="13582" width="10.42578125" style="34" bestFit="1" customWidth="1"/>
    <col min="13583" max="13584" width="11" style="34" customWidth="1"/>
    <col min="13585" max="13586" width="17" style="34" customWidth="1"/>
    <col min="13587" max="13587" width="12.28515625" style="34" customWidth="1"/>
    <col min="13588" max="13588" width="15.5703125" style="34" customWidth="1"/>
    <col min="13589" max="13589" width="15" style="34" customWidth="1"/>
    <col min="13590" max="13590" width="26.140625" style="34" customWidth="1"/>
    <col min="13591" max="13591" width="12.85546875" style="34" customWidth="1"/>
    <col min="13592" max="13592" width="13.42578125" style="34" customWidth="1"/>
    <col min="13593" max="13593" width="10.7109375" style="34" customWidth="1"/>
    <col min="13594" max="13594" width="10.140625" style="34" customWidth="1"/>
    <col min="13595" max="13595" width="11.7109375" style="34" customWidth="1"/>
    <col min="13596" max="13596" width="13.140625" style="34" customWidth="1"/>
    <col min="13597" max="13597" width="14.5703125" style="34" customWidth="1"/>
    <col min="13598" max="13598" width="9.5703125" style="34" bestFit="1" customWidth="1"/>
    <col min="13599" max="13825" width="8.85546875" style="34"/>
    <col min="13826" max="13826" width="5.28515625" style="34" customWidth="1"/>
    <col min="13827" max="13827" width="9" style="34" customWidth="1"/>
    <col min="13828" max="13828" width="14" style="34" customWidth="1"/>
    <col min="13829" max="13829" width="27" style="34" bestFit="1" customWidth="1"/>
    <col min="13830" max="13830" width="26.28515625" style="34" customWidth="1"/>
    <col min="13831" max="13831" width="11" style="34" customWidth="1"/>
    <col min="13832" max="13832" width="11.42578125" style="34" customWidth="1"/>
    <col min="13833" max="13833" width="9.28515625" style="34" customWidth="1"/>
    <col min="13834" max="13834" width="10" style="34" customWidth="1"/>
    <col min="13835" max="13835" width="9.85546875" style="34" customWidth="1"/>
    <col min="13836" max="13836" width="11.7109375" style="34" customWidth="1"/>
    <col min="13837" max="13837" width="11" style="34" customWidth="1"/>
    <col min="13838" max="13838" width="10.42578125" style="34" bestFit="1" customWidth="1"/>
    <col min="13839" max="13840" width="11" style="34" customWidth="1"/>
    <col min="13841" max="13842" width="17" style="34" customWidth="1"/>
    <col min="13843" max="13843" width="12.28515625" style="34" customWidth="1"/>
    <col min="13844" max="13844" width="15.5703125" style="34" customWidth="1"/>
    <col min="13845" max="13845" width="15" style="34" customWidth="1"/>
    <col min="13846" max="13846" width="26.140625" style="34" customWidth="1"/>
    <col min="13847" max="13847" width="12.85546875" style="34" customWidth="1"/>
    <col min="13848" max="13848" width="13.42578125" style="34" customWidth="1"/>
    <col min="13849" max="13849" width="10.7109375" style="34" customWidth="1"/>
    <col min="13850" max="13850" width="10.140625" style="34" customWidth="1"/>
    <col min="13851" max="13851" width="11.7109375" style="34" customWidth="1"/>
    <col min="13852" max="13852" width="13.140625" style="34" customWidth="1"/>
    <col min="13853" max="13853" width="14.5703125" style="34" customWidth="1"/>
    <col min="13854" max="13854" width="9.5703125" style="34" bestFit="1" customWidth="1"/>
    <col min="13855" max="14081" width="8.85546875" style="34"/>
    <col min="14082" max="14082" width="5.28515625" style="34" customWidth="1"/>
    <col min="14083" max="14083" width="9" style="34" customWidth="1"/>
    <col min="14084" max="14084" width="14" style="34" customWidth="1"/>
    <col min="14085" max="14085" width="27" style="34" bestFit="1" customWidth="1"/>
    <col min="14086" max="14086" width="26.28515625" style="34" customWidth="1"/>
    <col min="14087" max="14087" width="11" style="34" customWidth="1"/>
    <col min="14088" max="14088" width="11.42578125" style="34" customWidth="1"/>
    <col min="14089" max="14089" width="9.28515625" style="34" customWidth="1"/>
    <col min="14090" max="14090" width="10" style="34" customWidth="1"/>
    <col min="14091" max="14091" width="9.85546875" style="34" customWidth="1"/>
    <col min="14092" max="14092" width="11.7109375" style="34" customWidth="1"/>
    <col min="14093" max="14093" width="11" style="34" customWidth="1"/>
    <col min="14094" max="14094" width="10.42578125" style="34" bestFit="1" customWidth="1"/>
    <col min="14095" max="14096" width="11" style="34" customWidth="1"/>
    <col min="14097" max="14098" width="17" style="34" customWidth="1"/>
    <col min="14099" max="14099" width="12.28515625" style="34" customWidth="1"/>
    <col min="14100" max="14100" width="15.5703125" style="34" customWidth="1"/>
    <col min="14101" max="14101" width="15" style="34" customWidth="1"/>
    <col min="14102" max="14102" width="26.140625" style="34" customWidth="1"/>
    <col min="14103" max="14103" width="12.85546875" style="34" customWidth="1"/>
    <col min="14104" max="14104" width="13.42578125" style="34" customWidth="1"/>
    <col min="14105" max="14105" width="10.7109375" style="34" customWidth="1"/>
    <col min="14106" max="14106" width="10.140625" style="34" customWidth="1"/>
    <col min="14107" max="14107" width="11.7109375" style="34" customWidth="1"/>
    <col min="14108" max="14108" width="13.140625" style="34" customWidth="1"/>
    <col min="14109" max="14109" width="14.5703125" style="34" customWidth="1"/>
    <col min="14110" max="14110" width="9.5703125" style="34" bestFit="1" customWidth="1"/>
    <col min="14111" max="14337" width="8.85546875" style="34"/>
    <col min="14338" max="14338" width="5.28515625" style="34" customWidth="1"/>
    <col min="14339" max="14339" width="9" style="34" customWidth="1"/>
    <col min="14340" max="14340" width="14" style="34" customWidth="1"/>
    <col min="14341" max="14341" width="27" style="34" bestFit="1" customWidth="1"/>
    <col min="14342" max="14342" width="26.28515625" style="34" customWidth="1"/>
    <col min="14343" max="14343" width="11" style="34" customWidth="1"/>
    <col min="14344" max="14344" width="11.42578125" style="34" customWidth="1"/>
    <col min="14345" max="14345" width="9.28515625" style="34" customWidth="1"/>
    <col min="14346" max="14346" width="10" style="34" customWidth="1"/>
    <col min="14347" max="14347" width="9.85546875" style="34" customWidth="1"/>
    <col min="14348" max="14348" width="11.7109375" style="34" customWidth="1"/>
    <col min="14349" max="14349" width="11" style="34" customWidth="1"/>
    <col min="14350" max="14350" width="10.42578125" style="34" bestFit="1" customWidth="1"/>
    <col min="14351" max="14352" width="11" style="34" customWidth="1"/>
    <col min="14353" max="14354" width="17" style="34" customWidth="1"/>
    <col min="14355" max="14355" width="12.28515625" style="34" customWidth="1"/>
    <col min="14356" max="14356" width="15.5703125" style="34" customWidth="1"/>
    <col min="14357" max="14357" width="15" style="34" customWidth="1"/>
    <col min="14358" max="14358" width="26.140625" style="34" customWidth="1"/>
    <col min="14359" max="14359" width="12.85546875" style="34" customWidth="1"/>
    <col min="14360" max="14360" width="13.42578125" style="34" customWidth="1"/>
    <col min="14361" max="14361" width="10.7109375" style="34" customWidth="1"/>
    <col min="14362" max="14362" width="10.140625" style="34" customWidth="1"/>
    <col min="14363" max="14363" width="11.7109375" style="34" customWidth="1"/>
    <col min="14364" max="14364" width="13.140625" style="34" customWidth="1"/>
    <col min="14365" max="14365" width="14.5703125" style="34" customWidth="1"/>
    <col min="14366" max="14366" width="9.5703125" style="34" bestFit="1" customWidth="1"/>
    <col min="14367" max="14593" width="8.85546875" style="34"/>
    <col min="14594" max="14594" width="5.28515625" style="34" customWidth="1"/>
    <col min="14595" max="14595" width="9" style="34" customWidth="1"/>
    <col min="14596" max="14596" width="14" style="34" customWidth="1"/>
    <col min="14597" max="14597" width="27" style="34" bestFit="1" customWidth="1"/>
    <col min="14598" max="14598" width="26.28515625" style="34" customWidth="1"/>
    <col min="14599" max="14599" width="11" style="34" customWidth="1"/>
    <col min="14600" max="14600" width="11.42578125" style="34" customWidth="1"/>
    <col min="14601" max="14601" width="9.28515625" style="34" customWidth="1"/>
    <col min="14602" max="14602" width="10" style="34" customWidth="1"/>
    <col min="14603" max="14603" width="9.85546875" style="34" customWidth="1"/>
    <col min="14604" max="14604" width="11.7109375" style="34" customWidth="1"/>
    <col min="14605" max="14605" width="11" style="34" customWidth="1"/>
    <col min="14606" max="14606" width="10.42578125" style="34" bestFit="1" customWidth="1"/>
    <col min="14607" max="14608" width="11" style="34" customWidth="1"/>
    <col min="14609" max="14610" width="17" style="34" customWidth="1"/>
    <col min="14611" max="14611" width="12.28515625" style="34" customWidth="1"/>
    <col min="14612" max="14612" width="15.5703125" style="34" customWidth="1"/>
    <col min="14613" max="14613" width="15" style="34" customWidth="1"/>
    <col min="14614" max="14614" width="26.140625" style="34" customWidth="1"/>
    <col min="14615" max="14615" width="12.85546875" style="34" customWidth="1"/>
    <col min="14616" max="14616" width="13.42578125" style="34" customWidth="1"/>
    <col min="14617" max="14617" width="10.7109375" style="34" customWidth="1"/>
    <col min="14618" max="14618" width="10.140625" style="34" customWidth="1"/>
    <col min="14619" max="14619" width="11.7109375" style="34" customWidth="1"/>
    <col min="14620" max="14620" width="13.140625" style="34" customWidth="1"/>
    <col min="14621" max="14621" width="14.5703125" style="34" customWidth="1"/>
    <col min="14622" max="14622" width="9.5703125" style="34" bestFit="1" customWidth="1"/>
    <col min="14623" max="14849" width="8.85546875" style="34"/>
    <col min="14850" max="14850" width="5.28515625" style="34" customWidth="1"/>
    <col min="14851" max="14851" width="9" style="34" customWidth="1"/>
    <col min="14852" max="14852" width="14" style="34" customWidth="1"/>
    <col min="14853" max="14853" width="27" style="34" bestFit="1" customWidth="1"/>
    <col min="14854" max="14854" width="26.28515625" style="34" customWidth="1"/>
    <col min="14855" max="14855" width="11" style="34" customWidth="1"/>
    <col min="14856" max="14856" width="11.42578125" style="34" customWidth="1"/>
    <col min="14857" max="14857" width="9.28515625" style="34" customWidth="1"/>
    <col min="14858" max="14858" width="10" style="34" customWidth="1"/>
    <col min="14859" max="14859" width="9.85546875" style="34" customWidth="1"/>
    <col min="14860" max="14860" width="11.7109375" style="34" customWidth="1"/>
    <col min="14861" max="14861" width="11" style="34" customWidth="1"/>
    <col min="14862" max="14862" width="10.42578125" style="34" bestFit="1" customWidth="1"/>
    <col min="14863" max="14864" width="11" style="34" customWidth="1"/>
    <col min="14865" max="14866" width="17" style="34" customWidth="1"/>
    <col min="14867" max="14867" width="12.28515625" style="34" customWidth="1"/>
    <col min="14868" max="14868" width="15.5703125" style="34" customWidth="1"/>
    <col min="14869" max="14869" width="15" style="34" customWidth="1"/>
    <col min="14870" max="14870" width="26.140625" style="34" customWidth="1"/>
    <col min="14871" max="14871" width="12.85546875" style="34" customWidth="1"/>
    <col min="14872" max="14872" width="13.42578125" style="34" customWidth="1"/>
    <col min="14873" max="14873" width="10.7109375" style="34" customWidth="1"/>
    <col min="14874" max="14874" width="10.140625" style="34" customWidth="1"/>
    <col min="14875" max="14875" width="11.7109375" style="34" customWidth="1"/>
    <col min="14876" max="14876" width="13.140625" style="34" customWidth="1"/>
    <col min="14877" max="14877" width="14.5703125" style="34" customWidth="1"/>
    <col min="14878" max="14878" width="9.5703125" style="34" bestFit="1" customWidth="1"/>
    <col min="14879" max="15105" width="8.85546875" style="34"/>
    <col min="15106" max="15106" width="5.28515625" style="34" customWidth="1"/>
    <col min="15107" max="15107" width="9" style="34" customWidth="1"/>
    <col min="15108" max="15108" width="14" style="34" customWidth="1"/>
    <col min="15109" max="15109" width="27" style="34" bestFit="1" customWidth="1"/>
    <col min="15110" max="15110" width="26.28515625" style="34" customWidth="1"/>
    <col min="15111" max="15111" width="11" style="34" customWidth="1"/>
    <col min="15112" max="15112" width="11.42578125" style="34" customWidth="1"/>
    <col min="15113" max="15113" width="9.28515625" style="34" customWidth="1"/>
    <col min="15114" max="15114" width="10" style="34" customWidth="1"/>
    <col min="15115" max="15115" width="9.85546875" style="34" customWidth="1"/>
    <col min="15116" max="15116" width="11.7109375" style="34" customWidth="1"/>
    <col min="15117" max="15117" width="11" style="34" customWidth="1"/>
    <col min="15118" max="15118" width="10.42578125" style="34" bestFit="1" customWidth="1"/>
    <col min="15119" max="15120" width="11" style="34" customWidth="1"/>
    <col min="15121" max="15122" width="17" style="34" customWidth="1"/>
    <col min="15123" max="15123" width="12.28515625" style="34" customWidth="1"/>
    <col min="15124" max="15124" width="15.5703125" style="34" customWidth="1"/>
    <col min="15125" max="15125" width="15" style="34" customWidth="1"/>
    <col min="15126" max="15126" width="26.140625" style="34" customWidth="1"/>
    <col min="15127" max="15127" width="12.85546875" style="34" customWidth="1"/>
    <col min="15128" max="15128" width="13.42578125" style="34" customWidth="1"/>
    <col min="15129" max="15129" width="10.7109375" style="34" customWidth="1"/>
    <col min="15130" max="15130" width="10.140625" style="34" customWidth="1"/>
    <col min="15131" max="15131" width="11.7109375" style="34" customWidth="1"/>
    <col min="15132" max="15132" width="13.140625" style="34" customWidth="1"/>
    <col min="15133" max="15133" width="14.5703125" style="34" customWidth="1"/>
    <col min="15134" max="15134" width="9.5703125" style="34" bestFit="1" customWidth="1"/>
    <col min="15135" max="15361" width="8.85546875" style="34"/>
    <col min="15362" max="15362" width="5.28515625" style="34" customWidth="1"/>
    <col min="15363" max="15363" width="9" style="34" customWidth="1"/>
    <col min="15364" max="15364" width="14" style="34" customWidth="1"/>
    <col min="15365" max="15365" width="27" style="34" bestFit="1" customWidth="1"/>
    <col min="15366" max="15366" width="26.28515625" style="34" customWidth="1"/>
    <col min="15367" max="15367" width="11" style="34" customWidth="1"/>
    <col min="15368" max="15368" width="11.42578125" style="34" customWidth="1"/>
    <col min="15369" max="15369" width="9.28515625" style="34" customWidth="1"/>
    <col min="15370" max="15370" width="10" style="34" customWidth="1"/>
    <col min="15371" max="15371" width="9.85546875" style="34" customWidth="1"/>
    <col min="15372" max="15372" width="11.7109375" style="34" customWidth="1"/>
    <col min="15373" max="15373" width="11" style="34" customWidth="1"/>
    <col min="15374" max="15374" width="10.42578125" style="34" bestFit="1" customWidth="1"/>
    <col min="15375" max="15376" width="11" style="34" customWidth="1"/>
    <col min="15377" max="15378" width="17" style="34" customWidth="1"/>
    <col min="15379" max="15379" width="12.28515625" style="34" customWidth="1"/>
    <col min="15380" max="15380" width="15.5703125" style="34" customWidth="1"/>
    <col min="15381" max="15381" width="15" style="34" customWidth="1"/>
    <col min="15382" max="15382" width="26.140625" style="34" customWidth="1"/>
    <col min="15383" max="15383" width="12.85546875" style="34" customWidth="1"/>
    <col min="15384" max="15384" width="13.42578125" style="34" customWidth="1"/>
    <col min="15385" max="15385" width="10.7109375" style="34" customWidth="1"/>
    <col min="15386" max="15386" width="10.140625" style="34" customWidth="1"/>
    <col min="15387" max="15387" width="11.7109375" style="34" customWidth="1"/>
    <col min="15388" max="15388" width="13.140625" style="34" customWidth="1"/>
    <col min="15389" max="15389" width="14.5703125" style="34" customWidth="1"/>
    <col min="15390" max="15390" width="9.5703125" style="34" bestFit="1" customWidth="1"/>
    <col min="15391" max="15617" width="8.85546875" style="34"/>
    <col min="15618" max="15618" width="5.28515625" style="34" customWidth="1"/>
    <col min="15619" max="15619" width="9" style="34" customWidth="1"/>
    <col min="15620" max="15620" width="14" style="34" customWidth="1"/>
    <col min="15621" max="15621" width="27" style="34" bestFit="1" customWidth="1"/>
    <col min="15622" max="15622" width="26.28515625" style="34" customWidth="1"/>
    <col min="15623" max="15623" width="11" style="34" customWidth="1"/>
    <col min="15624" max="15624" width="11.42578125" style="34" customWidth="1"/>
    <col min="15625" max="15625" width="9.28515625" style="34" customWidth="1"/>
    <col min="15626" max="15626" width="10" style="34" customWidth="1"/>
    <col min="15627" max="15627" width="9.85546875" style="34" customWidth="1"/>
    <col min="15628" max="15628" width="11.7109375" style="34" customWidth="1"/>
    <col min="15629" max="15629" width="11" style="34" customWidth="1"/>
    <col min="15630" max="15630" width="10.42578125" style="34" bestFit="1" customWidth="1"/>
    <col min="15631" max="15632" width="11" style="34" customWidth="1"/>
    <col min="15633" max="15634" width="17" style="34" customWidth="1"/>
    <col min="15635" max="15635" width="12.28515625" style="34" customWidth="1"/>
    <col min="15636" max="15636" width="15.5703125" style="34" customWidth="1"/>
    <col min="15637" max="15637" width="15" style="34" customWidth="1"/>
    <col min="15638" max="15638" width="26.140625" style="34" customWidth="1"/>
    <col min="15639" max="15639" width="12.85546875" style="34" customWidth="1"/>
    <col min="15640" max="15640" width="13.42578125" style="34" customWidth="1"/>
    <col min="15641" max="15641" width="10.7109375" style="34" customWidth="1"/>
    <col min="15642" max="15642" width="10.140625" style="34" customWidth="1"/>
    <col min="15643" max="15643" width="11.7109375" style="34" customWidth="1"/>
    <col min="15644" max="15644" width="13.140625" style="34" customWidth="1"/>
    <col min="15645" max="15645" width="14.5703125" style="34" customWidth="1"/>
    <col min="15646" max="15646" width="9.5703125" style="34" bestFit="1" customWidth="1"/>
    <col min="15647" max="15873" width="8.85546875" style="34"/>
    <col min="15874" max="15874" width="5.28515625" style="34" customWidth="1"/>
    <col min="15875" max="15875" width="9" style="34" customWidth="1"/>
    <col min="15876" max="15876" width="14" style="34" customWidth="1"/>
    <col min="15877" max="15877" width="27" style="34" bestFit="1" customWidth="1"/>
    <col min="15878" max="15878" width="26.28515625" style="34" customWidth="1"/>
    <col min="15879" max="15879" width="11" style="34" customWidth="1"/>
    <col min="15880" max="15880" width="11.42578125" style="34" customWidth="1"/>
    <col min="15881" max="15881" width="9.28515625" style="34" customWidth="1"/>
    <col min="15882" max="15882" width="10" style="34" customWidth="1"/>
    <col min="15883" max="15883" width="9.85546875" style="34" customWidth="1"/>
    <col min="15884" max="15884" width="11.7109375" style="34" customWidth="1"/>
    <col min="15885" max="15885" width="11" style="34" customWidth="1"/>
    <col min="15886" max="15886" width="10.42578125" style="34" bestFit="1" customWidth="1"/>
    <col min="15887" max="15888" width="11" style="34" customWidth="1"/>
    <col min="15889" max="15890" width="17" style="34" customWidth="1"/>
    <col min="15891" max="15891" width="12.28515625" style="34" customWidth="1"/>
    <col min="15892" max="15892" width="15.5703125" style="34" customWidth="1"/>
    <col min="15893" max="15893" width="15" style="34" customWidth="1"/>
    <col min="15894" max="15894" width="26.140625" style="34" customWidth="1"/>
    <col min="15895" max="15895" width="12.85546875" style="34" customWidth="1"/>
    <col min="15896" max="15896" width="13.42578125" style="34" customWidth="1"/>
    <col min="15897" max="15897" width="10.7109375" style="34" customWidth="1"/>
    <col min="15898" max="15898" width="10.140625" style="34" customWidth="1"/>
    <col min="15899" max="15899" width="11.7109375" style="34" customWidth="1"/>
    <col min="15900" max="15900" width="13.140625" style="34" customWidth="1"/>
    <col min="15901" max="15901" width="14.5703125" style="34" customWidth="1"/>
    <col min="15902" max="15902" width="9.5703125" style="34" bestFit="1" customWidth="1"/>
    <col min="15903" max="16129" width="8.85546875" style="34"/>
    <col min="16130" max="16130" width="5.28515625" style="34" customWidth="1"/>
    <col min="16131" max="16131" width="9" style="34" customWidth="1"/>
    <col min="16132" max="16132" width="14" style="34" customWidth="1"/>
    <col min="16133" max="16133" width="27" style="34" bestFit="1" customWidth="1"/>
    <col min="16134" max="16134" width="26.28515625" style="34" customWidth="1"/>
    <col min="16135" max="16135" width="11" style="34" customWidth="1"/>
    <col min="16136" max="16136" width="11.42578125" style="34" customWidth="1"/>
    <col min="16137" max="16137" width="9.28515625" style="34" customWidth="1"/>
    <col min="16138" max="16138" width="10" style="34" customWidth="1"/>
    <col min="16139" max="16139" width="9.85546875" style="34" customWidth="1"/>
    <col min="16140" max="16140" width="11.7109375" style="34" customWidth="1"/>
    <col min="16141" max="16141" width="11" style="34" customWidth="1"/>
    <col min="16142" max="16142" width="10.42578125" style="34" bestFit="1" customWidth="1"/>
    <col min="16143" max="16144" width="11" style="34" customWidth="1"/>
    <col min="16145" max="16146" width="17" style="34" customWidth="1"/>
    <col min="16147" max="16147" width="12.28515625" style="34" customWidth="1"/>
    <col min="16148" max="16148" width="15.5703125" style="34" customWidth="1"/>
    <col min="16149" max="16149" width="15" style="34" customWidth="1"/>
    <col min="16150" max="16150" width="26.140625" style="34" customWidth="1"/>
    <col min="16151" max="16151" width="12.85546875" style="34" customWidth="1"/>
    <col min="16152" max="16152" width="13.42578125" style="34" customWidth="1"/>
    <col min="16153" max="16153" width="10.7109375" style="34" customWidth="1"/>
    <col min="16154" max="16154" width="10.140625" style="34" customWidth="1"/>
    <col min="16155" max="16155" width="11.7109375" style="34" customWidth="1"/>
    <col min="16156" max="16156" width="13.140625" style="34" customWidth="1"/>
    <col min="16157" max="16157" width="14.5703125" style="34" customWidth="1"/>
    <col min="16158" max="16158" width="9.5703125" style="34" bestFit="1" customWidth="1"/>
    <col min="16159" max="16384" width="8.85546875" style="34"/>
  </cols>
  <sheetData>
    <row r="1" spans="1:34" s="35" customFormat="1" ht="22.7" customHeight="1">
      <c r="A1" s="228" t="s">
        <v>167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74"/>
      <c r="AG1" s="35" t="s">
        <v>0</v>
      </c>
      <c r="AH1" s="35" t="s">
        <v>0</v>
      </c>
    </row>
    <row r="2" spans="1:34" s="36" customFormat="1" ht="33" customHeight="1">
      <c r="A2" s="238" t="s">
        <v>354</v>
      </c>
      <c r="B2" s="239"/>
      <c r="C2" s="239"/>
      <c r="D2" s="242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4"/>
      <c r="AD2" s="75"/>
    </row>
    <row r="3" spans="1:34" s="36" customFormat="1" ht="43.5" customHeight="1">
      <c r="A3" s="238" t="s">
        <v>360</v>
      </c>
      <c r="B3" s="239"/>
      <c r="C3" s="239"/>
      <c r="D3" s="242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4"/>
      <c r="AD3" s="75"/>
    </row>
    <row r="4" spans="1:34" s="37" customFormat="1" ht="29.45" customHeight="1">
      <c r="A4" s="240" t="s">
        <v>359</v>
      </c>
      <c r="B4" s="241"/>
      <c r="C4" s="241"/>
      <c r="D4" s="242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4"/>
      <c r="AD4" s="76"/>
    </row>
    <row r="5" spans="1:34" s="41" customFormat="1" ht="53.1" customHeight="1">
      <c r="A5" s="38"/>
      <c r="B5" s="230" t="s">
        <v>1</v>
      </c>
      <c r="C5" s="231"/>
      <c r="D5" s="230" t="s">
        <v>2</v>
      </c>
      <c r="E5" s="231"/>
      <c r="F5" s="39" t="s">
        <v>138</v>
      </c>
      <c r="G5" s="232" t="s">
        <v>148</v>
      </c>
      <c r="H5" s="233"/>
      <c r="I5" s="230" t="s">
        <v>214</v>
      </c>
      <c r="J5" s="231"/>
      <c r="K5" s="234" t="s">
        <v>215</v>
      </c>
      <c r="L5" s="235"/>
      <c r="M5" s="103" t="s">
        <v>96</v>
      </c>
      <c r="N5" s="230" t="s">
        <v>3</v>
      </c>
      <c r="O5" s="231"/>
      <c r="P5" s="236" t="s">
        <v>4</v>
      </c>
      <c r="Q5" s="237"/>
      <c r="R5" s="245" t="s">
        <v>219</v>
      </c>
      <c r="S5" s="246"/>
      <c r="T5" s="247"/>
      <c r="U5" s="236" t="s">
        <v>5</v>
      </c>
      <c r="V5" s="237"/>
      <c r="W5" s="106" t="s">
        <v>6</v>
      </c>
      <c r="X5" s="248" t="s">
        <v>88</v>
      </c>
      <c r="Y5" s="248"/>
      <c r="Z5" s="248"/>
      <c r="AA5" s="248"/>
      <c r="AB5" s="248"/>
      <c r="AC5" s="248"/>
      <c r="AD5" s="40"/>
    </row>
    <row r="6" spans="1:34" s="45" customFormat="1" ht="87.4" customHeight="1">
      <c r="A6" s="28" t="s">
        <v>179</v>
      </c>
      <c r="B6" s="42" t="s">
        <v>7</v>
      </c>
      <c r="C6" s="42" t="s">
        <v>8</v>
      </c>
      <c r="D6" s="42" t="s">
        <v>62</v>
      </c>
      <c r="E6" s="42" t="s">
        <v>75</v>
      </c>
      <c r="F6" s="43" t="s">
        <v>153</v>
      </c>
      <c r="G6" s="43" t="s">
        <v>270</v>
      </c>
      <c r="H6" s="43" t="s">
        <v>149</v>
      </c>
      <c r="I6" s="42" t="s">
        <v>178</v>
      </c>
      <c r="J6" s="42" t="s">
        <v>170</v>
      </c>
      <c r="K6" s="86" t="s">
        <v>9</v>
      </c>
      <c r="L6" s="117" t="s">
        <v>163</v>
      </c>
      <c r="M6" s="104" t="s">
        <v>91</v>
      </c>
      <c r="N6" s="42" t="s">
        <v>345</v>
      </c>
      <c r="O6" s="28" t="s">
        <v>152</v>
      </c>
      <c r="P6" s="106" t="s">
        <v>73</v>
      </c>
      <c r="Q6" s="106" t="s">
        <v>74</v>
      </c>
      <c r="R6" s="106" t="s">
        <v>182</v>
      </c>
      <c r="S6" s="106" t="s">
        <v>183</v>
      </c>
      <c r="T6" s="106" t="s">
        <v>177</v>
      </c>
      <c r="U6" s="106" t="s">
        <v>11</v>
      </c>
      <c r="V6" s="106" t="s">
        <v>12</v>
      </c>
      <c r="W6" s="107" t="s">
        <v>147</v>
      </c>
      <c r="X6" s="106" t="s">
        <v>13</v>
      </c>
      <c r="Y6" s="106" t="s">
        <v>14</v>
      </c>
      <c r="Z6" s="106" t="s">
        <v>15</v>
      </c>
      <c r="AA6" s="106" t="s">
        <v>16</v>
      </c>
      <c r="AB6" s="107" t="s">
        <v>142</v>
      </c>
      <c r="AC6" s="107" t="s">
        <v>172</v>
      </c>
    </row>
    <row r="7" spans="1:34" ht="16.5">
      <c r="A7" s="46"/>
      <c r="B7" s="47"/>
      <c r="C7" s="47"/>
      <c r="D7" s="48"/>
      <c r="E7" s="48"/>
      <c r="F7" s="48"/>
      <c r="G7" s="50"/>
      <c r="H7" s="50"/>
      <c r="I7" s="51"/>
      <c r="J7" s="51"/>
      <c r="K7" s="52">
        <f>I7+J7</f>
        <v>0</v>
      </c>
      <c r="L7" s="53" t="str">
        <f>IF(K7&gt;0,IF(K7&gt;(H7-G7+1),"Errore n. Giorni! MAX 366",IF((H7-G7+1)=K7,"ok","")),"")</f>
        <v/>
      </c>
      <c r="M7" s="105" t="str">
        <f t="shared" ref="M7:M71" si="0">IF((K7&gt;0),(H7-G7+1)-J7,"")</f>
        <v/>
      </c>
      <c r="N7" s="71"/>
      <c r="O7" s="79" t="s">
        <v>19</v>
      </c>
      <c r="P7" s="56">
        <f>IF(I7&gt;0,35.64,0)</f>
        <v>0</v>
      </c>
      <c r="Q7" s="57">
        <f>IF(J7&gt;0,22.15,0)</f>
        <v>0</v>
      </c>
      <c r="R7" s="57">
        <f>ROUND(I7*P7,2)</f>
        <v>0</v>
      </c>
      <c r="S7" s="57">
        <f>ROUND(J7*Q7,2)</f>
        <v>0</v>
      </c>
      <c r="T7" s="58">
        <f>ROUND(R7+S7,2)</f>
        <v>0</v>
      </c>
      <c r="U7" s="59">
        <f>IF(N7=0,0,IF((N7&lt;5000),5000,N7))</f>
        <v>0</v>
      </c>
      <c r="V7" s="60">
        <f>IF(U7=0,0,ROUND((U7-5000)/(20000-5000),2))</f>
        <v>0</v>
      </c>
      <c r="W7" s="81">
        <f>IF(O7="NO",0,IF(O7="SI",17.06,0))</f>
        <v>0</v>
      </c>
      <c r="X7" s="60">
        <f>IF(I7&gt;0,ROUND((V7*(P7-W7)+W7),2),0)</f>
        <v>0</v>
      </c>
      <c r="Y7" s="61">
        <f>IF(I7&gt;0,ROUND(P7-X7,2),0)</f>
        <v>0</v>
      </c>
      <c r="Z7" s="60">
        <f>IF(J7&gt;0,(ROUND((V7*(Q7-W7)+W7),2)),0)</f>
        <v>0</v>
      </c>
      <c r="AA7" s="61">
        <f>IF(J7&gt;0,(ROUND(Q7-Z7,2)),0)</f>
        <v>0</v>
      </c>
      <c r="AB7" s="62">
        <f>(X7*I7)+(Z7*J7)</f>
        <v>0</v>
      </c>
      <c r="AC7" s="82">
        <f>IF(K7&gt;0,IF(N7="","Inserire Isee in colonna N",ROUND((Y7*I7)+(AA7*J7),2)),0)</f>
        <v>0</v>
      </c>
      <c r="AD7" s="87"/>
    </row>
    <row r="8" spans="1:34" ht="16.5">
      <c r="A8" s="46"/>
      <c r="B8" s="47"/>
      <c r="C8" s="47"/>
      <c r="D8" s="48"/>
      <c r="E8" s="48"/>
      <c r="F8" s="48"/>
      <c r="G8" s="50"/>
      <c r="H8" s="50"/>
      <c r="I8" s="51"/>
      <c r="J8" s="51"/>
      <c r="K8" s="52">
        <f t="shared" ref="K8:K10" si="1">I8+J8</f>
        <v>0</v>
      </c>
      <c r="L8" s="53" t="str">
        <f t="shared" ref="L8:L71" si="2">IF(K8&gt;0,IF(K8&gt;(H8-G8+1),"Errore n. Giorni! MAX 366",IF((H8-G8+1)=K8,"ok","")),"")</f>
        <v/>
      </c>
      <c r="M8" s="105" t="str">
        <f t="shared" si="0"/>
        <v/>
      </c>
      <c r="N8" s="71"/>
      <c r="O8" s="79" t="s">
        <v>19</v>
      </c>
      <c r="P8" s="56">
        <f t="shared" ref="P8:P71" si="3">IF(I8&gt;0,35.64,0)</f>
        <v>0</v>
      </c>
      <c r="Q8" s="57">
        <f t="shared" ref="Q8:Q71" si="4">IF(J8&gt;0,22.15,0)</f>
        <v>0</v>
      </c>
      <c r="R8" s="57">
        <f t="shared" ref="R8:R71" si="5">ROUND(I8*P8,2)</f>
        <v>0</v>
      </c>
      <c r="S8" s="57">
        <f t="shared" ref="S8:S71" si="6">ROUND(J8*Q8,2)</f>
        <v>0</v>
      </c>
      <c r="T8" s="58">
        <f t="shared" ref="T8:T71" si="7">ROUND(R8+S8,2)</f>
        <v>0</v>
      </c>
      <c r="U8" s="59">
        <f t="shared" ref="U8:U71" si="8">IF(N8=0,0,IF((N8&lt;5000),5000,N8))</f>
        <v>0</v>
      </c>
      <c r="V8" s="60">
        <f t="shared" ref="V8:V71" si="9">IF(U8=0,0,ROUND((U8-5000)/(20000-5000),2))</f>
        <v>0</v>
      </c>
      <c r="W8" s="81">
        <f t="shared" ref="W8:W71" si="10">IF(O8="NO",0,IF(O8="SI",17.06,0))</f>
        <v>0</v>
      </c>
      <c r="X8" s="60">
        <f t="shared" ref="X8:X71" si="11">IF(I8&gt;0,ROUND((V8*(P8-W8)+W8),2),0)</f>
        <v>0</v>
      </c>
      <c r="Y8" s="61">
        <f t="shared" ref="Y8:Y71" si="12">IF(I8&gt;0,ROUND(P8-X8,2),0)</f>
        <v>0</v>
      </c>
      <c r="Z8" s="60">
        <f t="shared" ref="Z8:Z71" si="13">IF(J8&gt;0,(ROUND((V8*(Q8-W8)+W8),2)),0)</f>
        <v>0</v>
      </c>
      <c r="AA8" s="61">
        <f t="shared" ref="AA8:AA71" si="14">IF(J8&gt;0,(ROUND(Q8-Z8,2)),0)</f>
        <v>0</v>
      </c>
      <c r="AB8" s="62">
        <f t="shared" ref="AB8:AB71" si="15">(X8*I8)+(Z8*J8)</f>
        <v>0</v>
      </c>
      <c r="AC8" s="82">
        <f t="shared" ref="AC8:AC71" si="16">IF(K8&gt;0,IF(N8="","Inserire Isee in colonna N",ROUND((Y8*I8)+(AA8*J8),2)),0)</f>
        <v>0</v>
      </c>
      <c r="AD8" s="87"/>
    </row>
    <row r="9" spans="1:34" ht="16.5">
      <c r="A9" s="46"/>
      <c r="B9" s="47"/>
      <c r="C9" s="47"/>
      <c r="D9" s="48"/>
      <c r="E9" s="48"/>
      <c r="F9" s="48"/>
      <c r="G9" s="50"/>
      <c r="H9" s="50"/>
      <c r="I9" s="51"/>
      <c r="J9" s="51"/>
      <c r="K9" s="52">
        <f t="shared" si="1"/>
        <v>0</v>
      </c>
      <c r="L9" s="53" t="str">
        <f t="shared" si="2"/>
        <v/>
      </c>
      <c r="M9" s="105" t="str">
        <f t="shared" si="0"/>
        <v/>
      </c>
      <c r="N9" s="71"/>
      <c r="O9" s="79" t="s">
        <v>19</v>
      </c>
      <c r="P9" s="56">
        <f t="shared" si="3"/>
        <v>0</v>
      </c>
      <c r="Q9" s="57">
        <f t="shared" si="4"/>
        <v>0</v>
      </c>
      <c r="R9" s="57">
        <f t="shared" si="5"/>
        <v>0</v>
      </c>
      <c r="S9" s="57">
        <f t="shared" si="6"/>
        <v>0</v>
      </c>
      <c r="T9" s="58">
        <f t="shared" si="7"/>
        <v>0</v>
      </c>
      <c r="U9" s="59">
        <f t="shared" si="8"/>
        <v>0</v>
      </c>
      <c r="V9" s="60">
        <f t="shared" si="9"/>
        <v>0</v>
      </c>
      <c r="W9" s="81">
        <f t="shared" si="10"/>
        <v>0</v>
      </c>
      <c r="X9" s="60">
        <f t="shared" si="11"/>
        <v>0</v>
      </c>
      <c r="Y9" s="61">
        <f t="shared" si="12"/>
        <v>0</v>
      </c>
      <c r="Z9" s="60">
        <f t="shared" si="13"/>
        <v>0</v>
      </c>
      <c r="AA9" s="61">
        <f t="shared" si="14"/>
        <v>0</v>
      </c>
      <c r="AB9" s="62">
        <f t="shared" si="15"/>
        <v>0</v>
      </c>
      <c r="AC9" s="82">
        <f t="shared" si="16"/>
        <v>0</v>
      </c>
      <c r="AD9" s="87"/>
    </row>
    <row r="10" spans="1:34" ht="16.5">
      <c r="A10" s="46"/>
      <c r="B10" s="47"/>
      <c r="C10" s="47"/>
      <c r="D10" s="48"/>
      <c r="E10" s="48"/>
      <c r="F10" s="48"/>
      <c r="G10" s="50"/>
      <c r="H10" s="50"/>
      <c r="I10" s="51"/>
      <c r="J10" s="51"/>
      <c r="K10" s="52">
        <f t="shared" si="1"/>
        <v>0</v>
      </c>
      <c r="L10" s="53" t="str">
        <f t="shared" si="2"/>
        <v/>
      </c>
      <c r="M10" s="105" t="str">
        <f t="shared" si="0"/>
        <v/>
      </c>
      <c r="N10" s="71"/>
      <c r="O10" s="79" t="s">
        <v>19</v>
      </c>
      <c r="P10" s="56">
        <f t="shared" si="3"/>
        <v>0</v>
      </c>
      <c r="Q10" s="57">
        <f t="shared" si="4"/>
        <v>0</v>
      </c>
      <c r="R10" s="57">
        <f t="shared" si="5"/>
        <v>0</v>
      </c>
      <c r="S10" s="57">
        <f t="shared" si="6"/>
        <v>0</v>
      </c>
      <c r="T10" s="58">
        <f t="shared" si="7"/>
        <v>0</v>
      </c>
      <c r="U10" s="59">
        <f t="shared" si="8"/>
        <v>0</v>
      </c>
      <c r="V10" s="60">
        <f t="shared" si="9"/>
        <v>0</v>
      </c>
      <c r="W10" s="81">
        <f t="shared" si="10"/>
        <v>0</v>
      </c>
      <c r="X10" s="60">
        <f t="shared" si="11"/>
        <v>0</v>
      </c>
      <c r="Y10" s="61">
        <f t="shared" si="12"/>
        <v>0</v>
      </c>
      <c r="Z10" s="60">
        <f t="shared" si="13"/>
        <v>0</v>
      </c>
      <c r="AA10" s="61">
        <f t="shared" si="14"/>
        <v>0</v>
      </c>
      <c r="AB10" s="62">
        <f t="shared" si="15"/>
        <v>0</v>
      </c>
      <c r="AC10" s="82">
        <f t="shared" si="16"/>
        <v>0</v>
      </c>
      <c r="AD10" s="87"/>
    </row>
    <row r="11" spans="1:34" ht="16.5">
      <c r="A11" s="46"/>
      <c r="B11" s="47"/>
      <c r="C11" s="47"/>
      <c r="D11" s="48"/>
      <c r="E11" s="48"/>
      <c r="F11" s="48"/>
      <c r="G11" s="50"/>
      <c r="H11" s="50"/>
      <c r="I11" s="51"/>
      <c r="J11" s="51"/>
      <c r="K11" s="52">
        <f t="shared" ref="K11:K71" si="17">I11+J11</f>
        <v>0</v>
      </c>
      <c r="L11" s="53" t="str">
        <f t="shared" si="2"/>
        <v/>
      </c>
      <c r="M11" s="105" t="str">
        <f t="shared" si="0"/>
        <v/>
      </c>
      <c r="N11" s="71"/>
      <c r="O11" s="79" t="s">
        <v>19</v>
      </c>
      <c r="P11" s="56">
        <f t="shared" si="3"/>
        <v>0</v>
      </c>
      <c r="Q11" s="57">
        <f t="shared" si="4"/>
        <v>0</v>
      </c>
      <c r="R11" s="57">
        <f t="shared" si="5"/>
        <v>0</v>
      </c>
      <c r="S11" s="57">
        <f t="shared" si="6"/>
        <v>0</v>
      </c>
      <c r="T11" s="58">
        <f t="shared" si="7"/>
        <v>0</v>
      </c>
      <c r="U11" s="59">
        <f t="shared" si="8"/>
        <v>0</v>
      </c>
      <c r="V11" s="60">
        <f t="shared" si="9"/>
        <v>0</v>
      </c>
      <c r="W11" s="81">
        <f t="shared" si="10"/>
        <v>0</v>
      </c>
      <c r="X11" s="60">
        <f t="shared" si="11"/>
        <v>0</v>
      </c>
      <c r="Y11" s="61">
        <f t="shared" si="12"/>
        <v>0</v>
      </c>
      <c r="Z11" s="60">
        <f t="shared" si="13"/>
        <v>0</v>
      </c>
      <c r="AA11" s="61">
        <f t="shared" si="14"/>
        <v>0</v>
      </c>
      <c r="AB11" s="62">
        <f t="shared" si="15"/>
        <v>0</v>
      </c>
      <c r="AC11" s="82">
        <f t="shared" si="16"/>
        <v>0</v>
      </c>
      <c r="AD11" s="87"/>
    </row>
    <row r="12" spans="1:34" ht="16.5">
      <c r="A12" s="46"/>
      <c r="B12" s="47"/>
      <c r="C12" s="47"/>
      <c r="D12" s="48"/>
      <c r="E12" s="48"/>
      <c r="F12" s="48"/>
      <c r="G12" s="50"/>
      <c r="H12" s="50"/>
      <c r="I12" s="51"/>
      <c r="J12" s="51"/>
      <c r="K12" s="52">
        <f t="shared" si="17"/>
        <v>0</v>
      </c>
      <c r="L12" s="53" t="str">
        <f t="shared" si="2"/>
        <v/>
      </c>
      <c r="M12" s="105" t="str">
        <f t="shared" si="0"/>
        <v/>
      </c>
      <c r="N12" s="71"/>
      <c r="O12" s="79" t="s">
        <v>19</v>
      </c>
      <c r="P12" s="56">
        <f t="shared" si="3"/>
        <v>0</v>
      </c>
      <c r="Q12" s="57">
        <f t="shared" si="4"/>
        <v>0</v>
      </c>
      <c r="R12" s="57">
        <f t="shared" si="5"/>
        <v>0</v>
      </c>
      <c r="S12" s="57">
        <f t="shared" si="6"/>
        <v>0</v>
      </c>
      <c r="T12" s="58">
        <f t="shared" si="7"/>
        <v>0</v>
      </c>
      <c r="U12" s="59">
        <f t="shared" si="8"/>
        <v>0</v>
      </c>
      <c r="V12" s="60">
        <f t="shared" si="9"/>
        <v>0</v>
      </c>
      <c r="W12" s="81">
        <f t="shared" si="10"/>
        <v>0</v>
      </c>
      <c r="X12" s="60">
        <f t="shared" si="11"/>
        <v>0</v>
      </c>
      <c r="Y12" s="61">
        <f t="shared" si="12"/>
        <v>0</v>
      </c>
      <c r="Z12" s="60">
        <f t="shared" si="13"/>
        <v>0</v>
      </c>
      <c r="AA12" s="61">
        <f t="shared" si="14"/>
        <v>0</v>
      </c>
      <c r="AB12" s="62">
        <f t="shared" si="15"/>
        <v>0</v>
      </c>
      <c r="AC12" s="82">
        <f t="shared" si="16"/>
        <v>0</v>
      </c>
      <c r="AD12" s="87"/>
    </row>
    <row r="13" spans="1:34" ht="16.5">
      <c r="A13" s="46"/>
      <c r="B13" s="47"/>
      <c r="C13" s="47"/>
      <c r="D13" s="48"/>
      <c r="E13" s="48"/>
      <c r="F13" s="48"/>
      <c r="G13" s="50"/>
      <c r="H13" s="50"/>
      <c r="I13" s="51"/>
      <c r="J13" s="51"/>
      <c r="K13" s="52">
        <f t="shared" si="17"/>
        <v>0</v>
      </c>
      <c r="L13" s="53" t="str">
        <f t="shared" si="2"/>
        <v/>
      </c>
      <c r="M13" s="105" t="str">
        <f t="shared" si="0"/>
        <v/>
      </c>
      <c r="N13" s="71"/>
      <c r="O13" s="79" t="s">
        <v>19</v>
      </c>
      <c r="P13" s="56">
        <f t="shared" si="3"/>
        <v>0</v>
      </c>
      <c r="Q13" s="57">
        <f t="shared" si="4"/>
        <v>0</v>
      </c>
      <c r="R13" s="57">
        <f t="shared" si="5"/>
        <v>0</v>
      </c>
      <c r="S13" s="57">
        <f t="shared" si="6"/>
        <v>0</v>
      </c>
      <c r="T13" s="58">
        <f t="shared" si="7"/>
        <v>0</v>
      </c>
      <c r="U13" s="59">
        <f t="shared" si="8"/>
        <v>0</v>
      </c>
      <c r="V13" s="60">
        <f t="shared" si="9"/>
        <v>0</v>
      </c>
      <c r="W13" s="81">
        <f t="shared" si="10"/>
        <v>0</v>
      </c>
      <c r="X13" s="60">
        <f t="shared" si="11"/>
        <v>0</v>
      </c>
      <c r="Y13" s="61">
        <f t="shared" si="12"/>
        <v>0</v>
      </c>
      <c r="Z13" s="60">
        <f t="shared" si="13"/>
        <v>0</v>
      </c>
      <c r="AA13" s="61">
        <f t="shared" si="14"/>
        <v>0</v>
      </c>
      <c r="AB13" s="62">
        <f t="shared" si="15"/>
        <v>0</v>
      </c>
      <c r="AC13" s="82">
        <f t="shared" si="16"/>
        <v>0</v>
      </c>
      <c r="AD13" s="87"/>
    </row>
    <row r="14" spans="1:34" ht="16.5">
      <c r="A14" s="46"/>
      <c r="B14" s="47"/>
      <c r="C14" s="47"/>
      <c r="D14" s="48"/>
      <c r="E14" s="48"/>
      <c r="F14" s="48"/>
      <c r="G14" s="50"/>
      <c r="H14" s="50"/>
      <c r="I14" s="51"/>
      <c r="J14" s="51"/>
      <c r="K14" s="52">
        <f t="shared" si="17"/>
        <v>0</v>
      </c>
      <c r="L14" s="53" t="str">
        <f t="shared" si="2"/>
        <v/>
      </c>
      <c r="M14" s="105" t="str">
        <f t="shared" si="0"/>
        <v/>
      </c>
      <c r="N14" s="71"/>
      <c r="O14" s="79" t="s">
        <v>19</v>
      </c>
      <c r="P14" s="56">
        <f t="shared" si="3"/>
        <v>0</v>
      </c>
      <c r="Q14" s="57">
        <f t="shared" si="4"/>
        <v>0</v>
      </c>
      <c r="R14" s="57">
        <f t="shared" si="5"/>
        <v>0</v>
      </c>
      <c r="S14" s="57">
        <f t="shared" si="6"/>
        <v>0</v>
      </c>
      <c r="T14" s="58">
        <f t="shared" si="7"/>
        <v>0</v>
      </c>
      <c r="U14" s="59">
        <f t="shared" si="8"/>
        <v>0</v>
      </c>
      <c r="V14" s="60">
        <f t="shared" si="9"/>
        <v>0</v>
      </c>
      <c r="W14" s="81">
        <f t="shared" si="10"/>
        <v>0</v>
      </c>
      <c r="X14" s="60">
        <f t="shared" si="11"/>
        <v>0</v>
      </c>
      <c r="Y14" s="61">
        <f t="shared" si="12"/>
        <v>0</v>
      </c>
      <c r="Z14" s="60">
        <f t="shared" si="13"/>
        <v>0</v>
      </c>
      <c r="AA14" s="61">
        <f t="shared" si="14"/>
        <v>0</v>
      </c>
      <c r="AB14" s="62">
        <f t="shared" si="15"/>
        <v>0</v>
      </c>
      <c r="AC14" s="82">
        <f t="shared" si="16"/>
        <v>0</v>
      </c>
      <c r="AD14" s="87"/>
    </row>
    <row r="15" spans="1:34" ht="16.5">
      <c r="A15" s="46"/>
      <c r="B15" s="47"/>
      <c r="C15" s="47"/>
      <c r="D15" s="48"/>
      <c r="E15" s="48"/>
      <c r="F15" s="48"/>
      <c r="G15" s="50"/>
      <c r="H15" s="50"/>
      <c r="I15" s="51"/>
      <c r="J15" s="51"/>
      <c r="K15" s="52">
        <f t="shared" si="17"/>
        <v>0</v>
      </c>
      <c r="L15" s="53" t="str">
        <f t="shared" si="2"/>
        <v/>
      </c>
      <c r="M15" s="105" t="str">
        <f t="shared" si="0"/>
        <v/>
      </c>
      <c r="N15" s="71"/>
      <c r="O15" s="79" t="s">
        <v>19</v>
      </c>
      <c r="P15" s="56">
        <f t="shared" si="3"/>
        <v>0</v>
      </c>
      <c r="Q15" s="57">
        <f t="shared" si="4"/>
        <v>0</v>
      </c>
      <c r="R15" s="57">
        <f t="shared" si="5"/>
        <v>0</v>
      </c>
      <c r="S15" s="57">
        <f t="shared" si="6"/>
        <v>0</v>
      </c>
      <c r="T15" s="58">
        <f t="shared" si="7"/>
        <v>0</v>
      </c>
      <c r="U15" s="59">
        <f t="shared" si="8"/>
        <v>0</v>
      </c>
      <c r="V15" s="60">
        <f t="shared" si="9"/>
        <v>0</v>
      </c>
      <c r="W15" s="81">
        <f t="shared" si="10"/>
        <v>0</v>
      </c>
      <c r="X15" s="60">
        <f t="shared" si="11"/>
        <v>0</v>
      </c>
      <c r="Y15" s="61">
        <f t="shared" si="12"/>
        <v>0</v>
      </c>
      <c r="Z15" s="60">
        <f t="shared" si="13"/>
        <v>0</v>
      </c>
      <c r="AA15" s="61">
        <f t="shared" si="14"/>
        <v>0</v>
      </c>
      <c r="AB15" s="62">
        <f t="shared" si="15"/>
        <v>0</v>
      </c>
      <c r="AC15" s="82">
        <f t="shared" si="16"/>
        <v>0</v>
      </c>
      <c r="AD15" s="87"/>
    </row>
    <row r="16" spans="1:34" ht="16.5">
      <c r="A16" s="46"/>
      <c r="B16" s="47"/>
      <c r="C16" s="47"/>
      <c r="D16" s="48"/>
      <c r="E16" s="48"/>
      <c r="F16" s="48"/>
      <c r="G16" s="50"/>
      <c r="H16" s="50"/>
      <c r="I16" s="51"/>
      <c r="J16" s="51"/>
      <c r="K16" s="52">
        <f t="shared" si="17"/>
        <v>0</v>
      </c>
      <c r="L16" s="53" t="str">
        <f t="shared" si="2"/>
        <v/>
      </c>
      <c r="M16" s="105" t="str">
        <f t="shared" si="0"/>
        <v/>
      </c>
      <c r="N16" s="71"/>
      <c r="O16" s="79" t="s">
        <v>19</v>
      </c>
      <c r="P16" s="56">
        <f t="shared" si="3"/>
        <v>0</v>
      </c>
      <c r="Q16" s="57">
        <f t="shared" si="4"/>
        <v>0</v>
      </c>
      <c r="R16" s="57">
        <f t="shared" si="5"/>
        <v>0</v>
      </c>
      <c r="S16" s="57">
        <f t="shared" si="6"/>
        <v>0</v>
      </c>
      <c r="T16" s="58">
        <f t="shared" si="7"/>
        <v>0</v>
      </c>
      <c r="U16" s="59">
        <f t="shared" si="8"/>
        <v>0</v>
      </c>
      <c r="V16" s="60">
        <f t="shared" si="9"/>
        <v>0</v>
      </c>
      <c r="W16" s="81">
        <f t="shared" si="10"/>
        <v>0</v>
      </c>
      <c r="X16" s="60">
        <f t="shared" si="11"/>
        <v>0</v>
      </c>
      <c r="Y16" s="61">
        <f t="shared" si="12"/>
        <v>0</v>
      </c>
      <c r="Z16" s="60">
        <f t="shared" si="13"/>
        <v>0</v>
      </c>
      <c r="AA16" s="61">
        <f t="shared" si="14"/>
        <v>0</v>
      </c>
      <c r="AB16" s="62">
        <f t="shared" si="15"/>
        <v>0</v>
      </c>
      <c r="AC16" s="82">
        <f t="shared" si="16"/>
        <v>0</v>
      </c>
      <c r="AD16" s="87"/>
    </row>
    <row r="17" spans="1:30" ht="16.5">
      <c r="A17" s="46"/>
      <c r="B17" s="47"/>
      <c r="C17" s="47"/>
      <c r="D17" s="48"/>
      <c r="E17" s="48"/>
      <c r="F17" s="48"/>
      <c r="G17" s="50"/>
      <c r="H17" s="50"/>
      <c r="I17" s="51"/>
      <c r="J17" s="51"/>
      <c r="K17" s="52">
        <f t="shared" si="17"/>
        <v>0</v>
      </c>
      <c r="L17" s="53" t="str">
        <f t="shared" si="2"/>
        <v/>
      </c>
      <c r="M17" s="105" t="str">
        <f t="shared" si="0"/>
        <v/>
      </c>
      <c r="N17" s="71"/>
      <c r="O17" s="79" t="s">
        <v>19</v>
      </c>
      <c r="P17" s="56">
        <f t="shared" si="3"/>
        <v>0</v>
      </c>
      <c r="Q17" s="57">
        <f t="shared" si="4"/>
        <v>0</v>
      </c>
      <c r="R17" s="57">
        <f t="shared" si="5"/>
        <v>0</v>
      </c>
      <c r="S17" s="57">
        <f t="shared" si="6"/>
        <v>0</v>
      </c>
      <c r="T17" s="58">
        <f t="shared" si="7"/>
        <v>0</v>
      </c>
      <c r="U17" s="59">
        <f t="shared" si="8"/>
        <v>0</v>
      </c>
      <c r="V17" s="60">
        <f t="shared" si="9"/>
        <v>0</v>
      </c>
      <c r="W17" s="81">
        <f t="shared" si="10"/>
        <v>0</v>
      </c>
      <c r="X17" s="60">
        <f t="shared" si="11"/>
        <v>0</v>
      </c>
      <c r="Y17" s="61">
        <f t="shared" si="12"/>
        <v>0</v>
      </c>
      <c r="Z17" s="60">
        <f t="shared" si="13"/>
        <v>0</v>
      </c>
      <c r="AA17" s="61">
        <f t="shared" si="14"/>
        <v>0</v>
      </c>
      <c r="AB17" s="62">
        <f t="shared" si="15"/>
        <v>0</v>
      </c>
      <c r="AC17" s="82">
        <f t="shared" si="16"/>
        <v>0</v>
      </c>
      <c r="AD17" s="87"/>
    </row>
    <row r="18" spans="1:30" ht="16.5">
      <c r="A18" s="46"/>
      <c r="B18" s="47"/>
      <c r="C18" s="47"/>
      <c r="D18" s="48"/>
      <c r="E18" s="48"/>
      <c r="F18" s="48"/>
      <c r="G18" s="50"/>
      <c r="H18" s="50"/>
      <c r="I18" s="51"/>
      <c r="J18" s="51"/>
      <c r="K18" s="52">
        <f t="shared" si="17"/>
        <v>0</v>
      </c>
      <c r="L18" s="53" t="str">
        <f t="shared" si="2"/>
        <v/>
      </c>
      <c r="M18" s="105" t="str">
        <f t="shared" si="0"/>
        <v/>
      </c>
      <c r="N18" s="71"/>
      <c r="O18" s="79" t="s">
        <v>19</v>
      </c>
      <c r="P18" s="56">
        <f t="shared" si="3"/>
        <v>0</v>
      </c>
      <c r="Q18" s="57">
        <f t="shared" si="4"/>
        <v>0</v>
      </c>
      <c r="R18" s="57">
        <f t="shared" si="5"/>
        <v>0</v>
      </c>
      <c r="S18" s="57">
        <f t="shared" si="6"/>
        <v>0</v>
      </c>
      <c r="T18" s="58">
        <f t="shared" si="7"/>
        <v>0</v>
      </c>
      <c r="U18" s="59">
        <f t="shared" si="8"/>
        <v>0</v>
      </c>
      <c r="V18" s="60">
        <f t="shared" si="9"/>
        <v>0</v>
      </c>
      <c r="W18" s="81">
        <f t="shared" si="10"/>
        <v>0</v>
      </c>
      <c r="X18" s="60">
        <f t="shared" si="11"/>
        <v>0</v>
      </c>
      <c r="Y18" s="61">
        <f t="shared" si="12"/>
        <v>0</v>
      </c>
      <c r="Z18" s="60">
        <f t="shared" si="13"/>
        <v>0</v>
      </c>
      <c r="AA18" s="61">
        <f t="shared" si="14"/>
        <v>0</v>
      </c>
      <c r="AB18" s="62">
        <f t="shared" si="15"/>
        <v>0</v>
      </c>
      <c r="AC18" s="82">
        <f t="shared" si="16"/>
        <v>0</v>
      </c>
      <c r="AD18" s="87"/>
    </row>
    <row r="19" spans="1:30" ht="16.5">
      <c r="A19" s="46"/>
      <c r="B19" s="47"/>
      <c r="C19" s="47"/>
      <c r="D19" s="48"/>
      <c r="E19" s="48"/>
      <c r="F19" s="48"/>
      <c r="G19" s="50"/>
      <c r="H19" s="50"/>
      <c r="I19" s="51"/>
      <c r="J19" s="51"/>
      <c r="K19" s="52">
        <f t="shared" si="17"/>
        <v>0</v>
      </c>
      <c r="L19" s="53" t="str">
        <f t="shared" si="2"/>
        <v/>
      </c>
      <c r="M19" s="105" t="str">
        <f t="shared" si="0"/>
        <v/>
      </c>
      <c r="N19" s="71"/>
      <c r="O19" s="79" t="s">
        <v>19</v>
      </c>
      <c r="P19" s="56">
        <f t="shared" si="3"/>
        <v>0</v>
      </c>
      <c r="Q19" s="57">
        <f t="shared" si="4"/>
        <v>0</v>
      </c>
      <c r="R19" s="57">
        <f t="shared" si="5"/>
        <v>0</v>
      </c>
      <c r="S19" s="57">
        <f t="shared" si="6"/>
        <v>0</v>
      </c>
      <c r="T19" s="58">
        <f t="shared" si="7"/>
        <v>0</v>
      </c>
      <c r="U19" s="59">
        <f t="shared" si="8"/>
        <v>0</v>
      </c>
      <c r="V19" s="60">
        <f t="shared" si="9"/>
        <v>0</v>
      </c>
      <c r="W19" s="81">
        <f t="shared" si="10"/>
        <v>0</v>
      </c>
      <c r="X19" s="60">
        <f t="shared" si="11"/>
        <v>0</v>
      </c>
      <c r="Y19" s="61">
        <f t="shared" si="12"/>
        <v>0</v>
      </c>
      <c r="Z19" s="60">
        <f t="shared" si="13"/>
        <v>0</v>
      </c>
      <c r="AA19" s="61">
        <f t="shared" si="14"/>
        <v>0</v>
      </c>
      <c r="AB19" s="62">
        <f t="shared" si="15"/>
        <v>0</v>
      </c>
      <c r="AC19" s="82">
        <f t="shared" si="16"/>
        <v>0</v>
      </c>
      <c r="AD19" s="87"/>
    </row>
    <row r="20" spans="1:30" ht="16.5">
      <c r="A20" s="46"/>
      <c r="B20" s="47"/>
      <c r="C20" s="47"/>
      <c r="D20" s="48"/>
      <c r="E20" s="48"/>
      <c r="F20" s="48"/>
      <c r="G20" s="50"/>
      <c r="H20" s="50"/>
      <c r="I20" s="51"/>
      <c r="J20" s="51"/>
      <c r="K20" s="52">
        <f t="shared" si="17"/>
        <v>0</v>
      </c>
      <c r="L20" s="53" t="str">
        <f t="shared" si="2"/>
        <v/>
      </c>
      <c r="M20" s="105" t="str">
        <f t="shared" si="0"/>
        <v/>
      </c>
      <c r="N20" s="71"/>
      <c r="O20" s="79" t="s">
        <v>19</v>
      </c>
      <c r="P20" s="56">
        <f t="shared" si="3"/>
        <v>0</v>
      </c>
      <c r="Q20" s="57">
        <f t="shared" si="4"/>
        <v>0</v>
      </c>
      <c r="R20" s="57">
        <f t="shared" si="5"/>
        <v>0</v>
      </c>
      <c r="S20" s="57">
        <f t="shared" si="6"/>
        <v>0</v>
      </c>
      <c r="T20" s="58">
        <f t="shared" si="7"/>
        <v>0</v>
      </c>
      <c r="U20" s="59">
        <f t="shared" si="8"/>
        <v>0</v>
      </c>
      <c r="V20" s="60">
        <f t="shared" si="9"/>
        <v>0</v>
      </c>
      <c r="W20" s="81">
        <f t="shared" si="10"/>
        <v>0</v>
      </c>
      <c r="X20" s="60">
        <f t="shared" si="11"/>
        <v>0</v>
      </c>
      <c r="Y20" s="61">
        <f t="shared" si="12"/>
        <v>0</v>
      </c>
      <c r="Z20" s="60">
        <f t="shared" si="13"/>
        <v>0</v>
      </c>
      <c r="AA20" s="61">
        <f t="shared" si="14"/>
        <v>0</v>
      </c>
      <c r="AB20" s="62">
        <f t="shared" si="15"/>
        <v>0</v>
      </c>
      <c r="AC20" s="82">
        <f t="shared" si="16"/>
        <v>0</v>
      </c>
      <c r="AD20" s="87"/>
    </row>
    <row r="21" spans="1:30" ht="16.5">
      <c r="A21" s="46"/>
      <c r="B21" s="47"/>
      <c r="C21" s="47"/>
      <c r="D21" s="48"/>
      <c r="E21" s="48"/>
      <c r="F21" s="48"/>
      <c r="G21" s="50"/>
      <c r="H21" s="50"/>
      <c r="I21" s="51"/>
      <c r="J21" s="51"/>
      <c r="K21" s="52">
        <f t="shared" si="17"/>
        <v>0</v>
      </c>
      <c r="L21" s="53" t="str">
        <f t="shared" si="2"/>
        <v/>
      </c>
      <c r="M21" s="105" t="str">
        <f t="shared" si="0"/>
        <v/>
      </c>
      <c r="N21" s="71"/>
      <c r="O21" s="79" t="s">
        <v>19</v>
      </c>
      <c r="P21" s="56">
        <f t="shared" si="3"/>
        <v>0</v>
      </c>
      <c r="Q21" s="57">
        <f t="shared" si="4"/>
        <v>0</v>
      </c>
      <c r="R21" s="57">
        <f t="shared" si="5"/>
        <v>0</v>
      </c>
      <c r="S21" s="57">
        <f t="shared" si="6"/>
        <v>0</v>
      </c>
      <c r="T21" s="58">
        <f t="shared" si="7"/>
        <v>0</v>
      </c>
      <c r="U21" s="59">
        <f t="shared" si="8"/>
        <v>0</v>
      </c>
      <c r="V21" s="60">
        <f t="shared" si="9"/>
        <v>0</v>
      </c>
      <c r="W21" s="81">
        <f t="shared" si="10"/>
        <v>0</v>
      </c>
      <c r="X21" s="60">
        <f t="shared" si="11"/>
        <v>0</v>
      </c>
      <c r="Y21" s="61">
        <f t="shared" si="12"/>
        <v>0</v>
      </c>
      <c r="Z21" s="60">
        <f t="shared" si="13"/>
        <v>0</v>
      </c>
      <c r="AA21" s="61">
        <f t="shared" si="14"/>
        <v>0</v>
      </c>
      <c r="AB21" s="62">
        <f t="shared" si="15"/>
        <v>0</v>
      </c>
      <c r="AC21" s="82">
        <f t="shared" si="16"/>
        <v>0</v>
      </c>
      <c r="AD21" s="87"/>
    </row>
    <row r="22" spans="1:30" ht="16.5">
      <c r="A22" s="46"/>
      <c r="B22" s="47"/>
      <c r="C22" s="47"/>
      <c r="D22" s="48"/>
      <c r="E22" s="48"/>
      <c r="F22" s="48"/>
      <c r="G22" s="50"/>
      <c r="H22" s="50"/>
      <c r="I22" s="51"/>
      <c r="J22" s="51"/>
      <c r="K22" s="52">
        <f t="shared" si="17"/>
        <v>0</v>
      </c>
      <c r="L22" s="53" t="str">
        <f t="shared" si="2"/>
        <v/>
      </c>
      <c r="M22" s="105" t="str">
        <f t="shared" si="0"/>
        <v/>
      </c>
      <c r="N22" s="71"/>
      <c r="O22" s="79" t="s">
        <v>19</v>
      </c>
      <c r="P22" s="56">
        <f t="shared" si="3"/>
        <v>0</v>
      </c>
      <c r="Q22" s="57">
        <f t="shared" si="4"/>
        <v>0</v>
      </c>
      <c r="R22" s="57">
        <f t="shared" si="5"/>
        <v>0</v>
      </c>
      <c r="S22" s="57">
        <f t="shared" si="6"/>
        <v>0</v>
      </c>
      <c r="T22" s="58">
        <f t="shared" si="7"/>
        <v>0</v>
      </c>
      <c r="U22" s="59">
        <f t="shared" si="8"/>
        <v>0</v>
      </c>
      <c r="V22" s="60">
        <f t="shared" si="9"/>
        <v>0</v>
      </c>
      <c r="W22" s="81">
        <f t="shared" si="10"/>
        <v>0</v>
      </c>
      <c r="X22" s="60">
        <f t="shared" si="11"/>
        <v>0</v>
      </c>
      <c r="Y22" s="61">
        <f t="shared" si="12"/>
        <v>0</v>
      </c>
      <c r="Z22" s="60">
        <f t="shared" si="13"/>
        <v>0</v>
      </c>
      <c r="AA22" s="61">
        <f t="shared" si="14"/>
        <v>0</v>
      </c>
      <c r="AB22" s="62">
        <f t="shared" si="15"/>
        <v>0</v>
      </c>
      <c r="AC22" s="82">
        <f t="shared" si="16"/>
        <v>0</v>
      </c>
      <c r="AD22" s="87"/>
    </row>
    <row r="23" spans="1:30" ht="16.5">
      <c r="A23" s="46"/>
      <c r="B23" s="47"/>
      <c r="C23" s="47"/>
      <c r="D23" s="48"/>
      <c r="E23" s="48"/>
      <c r="F23" s="48"/>
      <c r="G23" s="50"/>
      <c r="H23" s="50"/>
      <c r="I23" s="51"/>
      <c r="J23" s="51"/>
      <c r="K23" s="52">
        <f t="shared" si="17"/>
        <v>0</v>
      </c>
      <c r="L23" s="53" t="str">
        <f t="shared" si="2"/>
        <v/>
      </c>
      <c r="M23" s="105" t="str">
        <f t="shared" si="0"/>
        <v/>
      </c>
      <c r="N23" s="71"/>
      <c r="O23" s="79" t="s">
        <v>19</v>
      </c>
      <c r="P23" s="56">
        <f t="shared" si="3"/>
        <v>0</v>
      </c>
      <c r="Q23" s="57">
        <f t="shared" si="4"/>
        <v>0</v>
      </c>
      <c r="R23" s="57">
        <f t="shared" si="5"/>
        <v>0</v>
      </c>
      <c r="S23" s="57">
        <f t="shared" si="6"/>
        <v>0</v>
      </c>
      <c r="T23" s="58">
        <f t="shared" si="7"/>
        <v>0</v>
      </c>
      <c r="U23" s="59">
        <f t="shared" si="8"/>
        <v>0</v>
      </c>
      <c r="V23" s="60">
        <f t="shared" si="9"/>
        <v>0</v>
      </c>
      <c r="W23" s="81">
        <f t="shared" si="10"/>
        <v>0</v>
      </c>
      <c r="X23" s="60">
        <f t="shared" si="11"/>
        <v>0</v>
      </c>
      <c r="Y23" s="61">
        <f t="shared" si="12"/>
        <v>0</v>
      </c>
      <c r="Z23" s="60">
        <f t="shared" si="13"/>
        <v>0</v>
      </c>
      <c r="AA23" s="61">
        <f t="shared" si="14"/>
        <v>0</v>
      </c>
      <c r="AB23" s="62">
        <f t="shared" si="15"/>
        <v>0</v>
      </c>
      <c r="AC23" s="82">
        <f t="shared" si="16"/>
        <v>0</v>
      </c>
      <c r="AD23" s="87"/>
    </row>
    <row r="24" spans="1:30" ht="16.5">
      <c r="A24" s="46"/>
      <c r="B24" s="47"/>
      <c r="C24" s="47"/>
      <c r="D24" s="48"/>
      <c r="E24" s="48"/>
      <c r="F24" s="48"/>
      <c r="G24" s="50"/>
      <c r="H24" s="50"/>
      <c r="I24" s="51"/>
      <c r="J24" s="51"/>
      <c r="K24" s="52">
        <f t="shared" si="17"/>
        <v>0</v>
      </c>
      <c r="L24" s="53" t="str">
        <f t="shared" si="2"/>
        <v/>
      </c>
      <c r="M24" s="105" t="str">
        <f t="shared" si="0"/>
        <v/>
      </c>
      <c r="N24" s="71"/>
      <c r="O24" s="79" t="s">
        <v>19</v>
      </c>
      <c r="P24" s="56">
        <f t="shared" si="3"/>
        <v>0</v>
      </c>
      <c r="Q24" s="57">
        <f t="shared" si="4"/>
        <v>0</v>
      </c>
      <c r="R24" s="57">
        <f t="shared" si="5"/>
        <v>0</v>
      </c>
      <c r="S24" s="57">
        <f t="shared" si="6"/>
        <v>0</v>
      </c>
      <c r="T24" s="58">
        <f t="shared" si="7"/>
        <v>0</v>
      </c>
      <c r="U24" s="59">
        <f t="shared" si="8"/>
        <v>0</v>
      </c>
      <c r="V24" s="60">
        <f t="shared" si="9"/>
        <v>0</v>
      </c>
      <c r="W24" s="81">
        <f t="shared" si="10"/>
        <v>0</v>
      </c>
      <c r="X24" s="60">
        <f t="shared" si="11"/>
        <v>0</v>
      </c>
      <c r="Y24" s="61">
        <f t="shared" si="12"/>
        <v>0</v>
      </c>
      <c r="Z24" s="60">
        <f t="shared" si="13"/>
        <v>0</v>
      </c>
      <c r="AA24" s="61">
        <f t="shared" si="14"/>
        <v>0</v>
      </c>
      <c r="AB24" s="62">
        <f t="shared" si="15"/>
        <v>0</v>
      </c>
      <c r="AC24" s="82">
        <f t="shared" si="16"/>
        <v>0</v>
      </c>
      <c r="AD24" s="87"/>
    </row>
    <row r="25" spans="1:30" ht="16.5">
      <c r="A25" s="46"/>
      <c r="B25" s="47"/>
      <c r="C25" s="47"/>
      <c r="D25" s="48"/>
      <c r="E25" s="48"/>
      <c r="F25" s="48"/>
      <c r="G25" s="50"/>
      <c r="H25" s="50"/>
      <c r="I25" s="51"/>
      <c r="J25" s="51"/>
      <c r="K25" s="52">
        <f t="shared" si="17"/>
        <v>0</v>
      </c>
      <c r="L25" s="53" t="str">
        <f t="shared" si="2"/>
        <v/>
      </c>
      <c r="M25" s="105" t="str">
        <f t="shared" si="0"/>
        <v/>
      </c>
      <c r="N25" s="71"/>
      <c r="O25" s="79" t="s">
        <v>19</v>
      </c>
      <c r="P25" s="56">
        <f t="shared" si="3"/>
        <v>0</v>
      </c>
      <c r="Q25" s="57">
        <f t="shared" si="4"/>
        <v>0</v>
      </c>
      <c r="R25" s="57">
        <f t="shared" si="5"/>
        <v>0</v>
      </c>
      <c r="S25" s="57">
        <f t="shared" si="6"/>
        <v>0</v>
      </c>
      <c r="T25" s="58">
        <f t="shared" si="7"/>
        <v>0</v>
      </c>
      <c r="U25" s="59">
        <f t="shared" si="8"/>
        <v>0</v>
      </c>
      <c r="V25" s="60">
        <f t="shared" si="9"/>
        <v>0</v>
      </c>
      <c r="W25" s="81">
        <f t="shared" si="10"/>
        <v>0</v>
      </c>
      <c r="X25" s="60">
        <f t="shared" si="11"/>
        <v>0</v>
      </c>
      <c r="Y25" s="61">
        <f t="shared" si="12"/>
        <v>0</v>
      </c>
      <c r="Z25" s="60">
        <f t="shared" si="13"/>
        <v>0</v>
      </c>
      <c r="AA25" s="61">
        <f t="shared" si="14"/>
        <v>0</v>
      </c>
      <c r="AB25" s="62">
        <f t="shared" si="15"/>
        <v>0</v>
      </c>
      <c r="AC25" s="82">
        <f t="shared" si="16"/>
        <v>0</v>
      </c>
      <c r="AD25" s="87"/>
    </row>
    <row r="26" spans="1:30" ht="16.5">
      <c r="A26" s="46"/>
      <c r="B26" s="47"/>
      <c r="C26" s="47"/>
      <c r="D26" s="48"/>
      <c r="E26" s="48"/>
      <c r="F26" s="48"/>
      <c r="G26" s="50"/>
      <c r="H26" s="50"/>
      <c r="I26" s="51"/>
      <c r="J26" s="51"/>
      <c r="K26" s="52">
        <f t="shared" si="17"/>
        <v>0</v>
      </c>
      <c r="L26" s="53" t="str">
        <f t="shared" si="2"/>
        <v/>
      </c>
      <c r="M26" s="105" t="str">
        <f t="shared" si="0"/>
        <v/>
      </c>
      <c r="N26" s="71"/>
      <c r="O26" s="79" t="s">
        <v>19</v>
      </c>
      <c r="P26" s="56">
        <f t="shared" si="3"/>
        <v>0</v>
      </c>
      <c r="Q26" s="57">
        <f t="shared" si="4"/>
        <v>0</v>
      </c>
      <c r="R26" s="57">
        <f t="shared" si="5"/>
        <v>0</v>
      </c>
      <c r="S26" s="57">
        <f t="shared" si="6"/>
        <v>0</v>
      </c>
      <c r="T26" s="58">
        <f t="shared" si="7"/>
        <v>0</v>
      </c>
      <c r="U26" s="59">
        <f t="shared" si="8"/>
        <v>0</v>
      </c>
      <c r="V26" s="60">
        <f t="shared" si="9"/>
        <v>0</v>
      </c>
      <c r="W26" s="81">
        <f t="shared" si="10"/>
        <v>0</v>
      </c>
      <c r="X26" s="60">
        <f t="shared" si="11"/>
        <v>0</v>
      </c>
      <c r="Y26" s="61">
        <f t="shared" si="12"/>
        <v>0</v>
      </c>
      <c r="Z26" s="60">
        <f t="shared" si="13"/>
        <v>0</v>
      </c>
      <c r="AA26" s="61">
        <f t="shared" si="14"/>
        <v>0</v>
      </c>
      <c r="AB26" s="62">
        <f t="shared" si="15"/>
        <v>0</v>
      </c>
      <c r="AC26" s="82">
        <f t="shared" si="16"/>
        <v>0</v>
      </c>
      <c r="AD26" s="87"/>
    </row>
    <row r="27" spans="1:30" ht="16.5">
      <c r="A27" s="46"/>
      <c r="B27" s="47"/>
      <c r="C27" s="47"/>
      <c r="D27" s="48"/>
      <c r="E27" s="48"/>
      <c r="F27" s="48"/>
      <c r="G27" s="50"/>
      <c r="H27" s="50"/>
      <c r="I27" s="51"/>
      <c r="J27" s="51"/>
      <c r="K27" s="52">
        <f t="shared" si="17"/>
        <v>0</v>
      </c>
      <c r="L27" s="53" t="str">
        <f t="shared" si="2"/>
        <v/>
      </c>
      <c r="M27" s="105" t="str">
        <f t="shared" si="0"/>
        <v/>
      </c>
      <c r="N27" s="71"/>
      <c r="O27" s="79" t="s">
        <v>19</v>
      </c>
      <c r="P27" s="56">
        <f t="shared" si="3"/>
        <v>0</v>
      </c>
      <c r="Q27" s="57">
        <f t="shared" si="4"/>
        <v>0</v>
      </c>
      <c r="R27" s="57">
        <f t="shared" si="5"/>
        <v>0</v>
      </c>
      <c r="S27" s="57">
        <f t="shared" si="6"/>
        <v>0</v>
      </c>
      <c r="T27" s="58">
        <f t="shared" si="7"/>
        <v>0</v>
      </c>
      <c r="U27" s="59">
        <f t="shared" si="8"/>
        <v>0</v>
      </c>
      <c r="V27" s="60">
        <f t="shared" si="9"/>
        <v>0</v>
      </c>
      <c r="W27" s="81">
        <f t="shared" si="10"/>
        <v>0</v>
      </c>
      <c r="X27" s="60">
        <f t="shared" si="11"/>
        <v>0</v>
      </c>
      <c r="Y27" s="61">
        <f t="shared" si="12"/>
        <v>0</v>
      </c>
      <c r="Z27" s="60">
        <f t="shared" si="13"/>
        <v>0</v>
      </c>
      <c r="AA27" s="61">
        <f t="shared" si="14"/>
        <v>0</v>
      </c>
      <c r="AB27" s="62">
        <f t="shared" si="15"/>
        <v>0</v>
      </c>
      <c r="AC27" s="82">
        <f t="shared" si="16"/>
        <v>0</v>
      </c>
      <c r="AD27" s="87"/>
    </row>
    <row r="28" spans="1:30" ht="16.5">
      <c r="A28" s="46"/>
      <c r="B28" s="47"/>
      <c r="C28" s="47"/>
      <c r="D28" s="48"/>
      <c r="E28" s="48"/>
      <c r="F28" s="48"/>
      <c r="G28" s="50"/>
      <c r="H28" s="50"/>
      <c r="I28" s="51"/>
      <c r="J28" s="51"/>
      <c r="K28" s="52">
        <f t="shared" si="17"/>
        <v>0</v>
      </c>
      <c r="L28" s="53" t="str">
        <f t="shared" si="2"/>
        <v/>
      </c>
      <c r="M28" s="105" t="str">
        <f t="shared" si="0"/>
        <v/>
      </c>
      <c r="N28" s="71"/>
      <c r="O28" s="79" t="s">
        <v>19</v>
      </c>
      <c r="P28" s="56">
        <f t="shared" si="3"/>
        <v>0</v>
      </c>
      <c r="Q28" s="57">
        <f t="shared" si="4"/>
        <v>0</v>
      </c>
      <c r="R28" s="57">
        <f t="shared" si="5"/>
        <v>0</v>
      </c>
      <c r="S28" s="57">
        <f t="shared" si="6"/>
        <v>0</v>
      </c>
      <c r="T28" s="58">
        <f t="shared" si="7"/>
        <v>0</v>
      </c>
      <c r="U28" s="59">
        <f t="shared" si="8"/>
        <v>0</v>
      </c>
      <c r="V28" s="60">
        <f t="shared" si="9"/>
        <v>0</v>
      </c>
      <c r="W28" s="81">
        <f t="shared" si="10"/>
        <v>0</v>
      </c>
      <c r="X28" s="60">
        <f t="shared" si="11"/>
        <v>0</v>
      </c>
      <c r="Y28" s="61">
        <f t="shared" si="12"/>
        <v>0</v>
      </c>
      <c r="Z28" s="60">
        <f t="shared" si="13"/>
        <v>0</v>
      </c>
      <c r="AA28" s="61">
        <f t="shared" si="14"/>
        <v>0</v>
      </c>
      <c r="AB28" s="62">
        <f t="shared" si="15"/>
        <v>0</v>
      </c>
      <c r="AC28" s="82">
        <f t="shared" si="16"/>
        <v>0</v>
      </c>
      <c r="AD28" s="87"/>
    </row>
    <row r="29" spans="1:30" ht="16.5">
      <c r="A29" s="46"/>
      <c r="B29" s="47"/>
      <c r="C29" s="47"/>
      <c r="D29" s="48"/>
      <c r="E29" s="48"/>
      <c r="F29" s="48"/>
      <c r="G29" s="50"/>
      <c r="H29" s="50"/>
      <c r="I29" s="51"/>
      <c r="J29" s="51"/>
      <c r="K29" s="52">
        <f t="shared" si="17"/>
        <v>0</v>
      </c>
      <c r="L29" s="53" t="str">
        <f t="shared" si="2"/>
        <v/>
      </c>
      <c r="M29" s="105" t="str">
        <f t="shared" si="0"/>
        <v/>
      </c>
      <c r="N29" s="71"/>
      <c r="O29" s="79" t="s">
        <v>19</v>
      </c>
      <c r="P29" s="56">
        <f t="shared" si="3"/>
        <v>0</v>
      </c>
      <c r="Q29" s="57">
        <f t="shared" si="4"/>
        <v>0</v>
      </c>
      <c r="R29" s="57">
        <f t="shared" si="5"/>
        <v>0</v>
      </c>
      <c r="S29" s="57">
        <f t="shared" si="6"/>
        <v>0</v>
      </c>
      <c r="T29" s="58">
        <f t="shared" si="7"/>
        <v>0</v>
      </c>
      <c r="U29" s="59">
        <f t="shared" si="8"/>
        <v>0</v>
      </c>
      <c r="V29" s="60">
        <f t="shared" si="9"/>
        <v>0</v>
      </c>
      <c r="W29" s="81">
        <f t="shared" si="10"/>
        <v>0</v>
      </c>
      <c r="X29" s="60">
        <f t="shared" si="11"/>
        <v>0</v>
      </c>
      <c r="Y29" s="61">
        <f t="shared" si="12"/>
        <v>0</v>
      </c>
      <c r="Z29" s="60">
        <f t="shared" si="13"/>
        <v>0</v>
      </c>
      <c r="AA29" s="61">
        <f t="shared" si="14"/>
        <v>0</v>
      </c>
      <c r="AB29" s="62">
        <f t="shared" si="15"/>
        <v>0</v>
      </c>
      <c r="AC29" s="82">
        <f t="shared" si="16"/>
        <v>0</v>
      </c>
      <c r="AD29" s="87"/>
    </row>
    <row r="30" spans="1:30" ht="16.5">
      <c r="A30" s="46"/>
      <c r="B30" s="47"/>
      <c r="C30" s="47"/>
      <c r="D30" s="48"/>
      <c r="E30" s="48"/>
      <c r="F30" s="48"/>
      <c r="G30" s="50"/>
      <c r="H30" s="50"/>
      <c r="I30" s="51"/>
      <c r="J30" s="51"/>
      <c r="K30" s="52">
        <f t="shared" si="17"/>
        <v>0</v>
      </c>
      <c r="L30" s="53" t="str">
        <f t="shared" si="2"/>
        <v/>
      </c>
      <c r="M30" s="105" t="str">
        <f t="shared" si="0"/>
        <v/>
      </c>
      <c r="N30" s="71"/>
      <c r="O30" s="79" t="s">
        <v>19</v>
      </c>
      <c r="P30" s="56">
        <f t="shared" si="3"/>
        <v>0</v>
      </c>
      <c r="Q30" s="57">
        <f t="shared" si="4"/>
        <v>0</v>
      </c>
      <c r="R30" s="57">
        <f t="shared" si="5"/>
        <v>0</v>
      </c>
      <c r="S30" s="57">
        <f t="shared" si="6"/>
        <v>0</v>
      </c>
      <c r="T30" s="58">
        <f t="shared" si="7"/>
        <v>0</v>
      </c>
      <c r="U30" s="59">
        <f t="shared" si="8"/>
        <v>0</v>
      </c>
      <c r="V30" s="60">
        <f t="shared" si="9"/>
        <v>0</v>
      </c>
      <c r="W30" s="81">
        <f t="shared" si="10"/>
        <v>0</v>
      </c>
      <c r="X30" s="60">
        <f t="shared" si="11"/>
        <v>0</v>
      </c>
      <c r="Y30" s="61">
        <f t="shared" si="12"/>
        <v>0</v>
      </c>
      <c r="Z30" s="60">
        <f t="shared" si="13"/>
        <v>0</v>
      </c>
      <c r="AA30" s="61">
        <f t="shared" si="14"/>
        <v>0</v>
      </c>
      <c r="AB30" s="62">
        <f t="shared" si="15"/>
        <v>0</v>
      </c>
      <c r="AC30" s="82">
        <f t="shared" si="16"/>
        <v>0</v>
      </c>
      <c r="AD30" s="87"/>
    </row>
    <row r="31" spans="1:30" ht="16.5">
      <c r="A31" s="46"/>
      <c r="B31" s="47"/>
      <c r="C31" s="47"/>
      <c r="D31" s="48"/>
      <c r="E31" s="48"/>
      <c r="F31" s="48"/>
      <c r="G31" s="50"/>
      <c r="H31" s="50"/>
      <c r="I31" s="51"/>
      <c r="J31" s="51"/>
      <c r="K31" s="52">
        <f t="shared" si="17"/>
        <v>0</v>
      </c>
      <c r="L31" s="53" t="str">
        <f t="shared" si="2"/>
        <v/>
      </c>
      <c r="M31" s="105" t="str">
        <f t="shared" si="0"/>
        <v/>
      </c>
      <c r="N31" s="71"/>
      <c r="O31" s="79" t="s">
        <v>19</v>
      </c>
      <c r="P31" s="56">
        <f t="shared" si="3"/>
        <v>0</v>
      </c>
      <c r="Q31" s="57">
        <f t="shared" si="4"/>
        <v>0</v>
      </c>
      <c r="R31" s="57">
        <f t="shared" si="5"/>
        <v>0</v>
      </c>
      <c r="S31" s="57">
        <f t="shared" si="6"/>
        <v>0</v>
      </c>
      <c r="T31" s="58">
        <f t="shared" si="7"/>
        <v>0</v>
      </c>
      <c r="U31" s="59">
        <f t="shared" si="8"/>
        <v>0</v>
      </c>
      <c r="V31" s="60">
        <f t="shared" si="9"/>
        <v>0</v>
      </c>
      <c r="W31" s="81">
        <f t="shared" si="10"/>
        <v>0</v>
      </c>
      <c r="X31" s="60">
        <f t="shared" si="11"/>
        <v>0</v>
      </c>
      <c r="Y31" s="61">
        <f t="shared" si="12"/>
        <v>0</v>
      </c>
      <c r="Z31" s="60">
        <f t="shared" si="13"/>
        <v>0</v>
      </c>
      <c r="AA31" s="61">
        <f t="shared" si="14"/>
        <v>0</v>
      </c>
      <c r="AB31" s="62">
        <f t="shared" si="15"/>
        <v>0</v>
      </c>
      <c r="AC31" s="82">
        <f t="shared" si="16"/>
        <v>0</v>
      </c>
      <c r="AD31" s="87"/>
    </row>
    <row r="32" spans="1:30" ht="16.5">
      <c r="A32" s="46"/>
      <c r="B32" s="47"/>
      <c r="C32" s="47"/>
      <c r="D32" s="48"/>
      <c r="E32" s="48"/>
      <c r="F32" s="48"/>
      <c r="G32" s="50"/>
      <c r="H32" s="50"/>
      <c r="I32" s="51"/>
      <c r="J32" s="51"/>
      <c r="K32" s="52">
        <f t="shared" si="17"/>
        <v>0</v>
      </c>
      <c r="L32" s="53" t="str">
        <f t="shared" si="2"/>
        <v/>
      </c>
      <c r="M32" s="105" t="str">
        <f t="shared" si="0"/>
        <v/>
      </c>
      <c r="N32" s="71"/>
      <c r="O32" s="79" t="s">
        <v>19</v>
      </c>
      <c r="P32" s="56">
        <f t="shared" si="3"/>
        <v>0</v>
      </c>
      <c r="Q32" s="57">
        <f t="shared" si="4"/>
        <v>0</v>
      </c>
      <c r="R32" s="57">
        <f t="shared" si="5"/>
        <v>0</v>
      </c>
      <c r="S32" s="57">
        <f t="shared" si="6"/>
        <v>0</v>
      </c>
      <c r="T32" s="58">
        <f t="shared" si="7"/>
        <v>0</v>
      </c>
      <c r="U32" s="59">
        <f t="shared" si="8"/>
        <v>0</v>
      </c>
      <c r="V32" s="60">
        <f t="shared" si="9"/>
        <v>0</v>
      </c>
      <c r="W32" s="81">
        <f t="shared" si="10"/>
        <v>0</v>
      </c>
      <c r="X32" s="60">
        <f t="shared" si="11"/>
        <v>0</v>
      </c>
      <c r="Y32" s="61">
        <f t="shared" si="12"/>
        <v>0</v>
      </c>
      <c r="Z32" s="60">
        <f t="shared" si="13"/>
        <v>0</v>
      </c>
      <c r="AA32" s="61">
        <f t="shared" si="14"/>
        <v>0</v>
      </c>
      <c r="AB32" s="62">
        <f t="shared" si="15"/>
        <v>0</v>
      </c>
      <c r="AC32" s="82">
        <f t="shared" si="16"/>
        <v>0</v>
      </c>
      <c r="AD32" s="87"/>
    </row>
    <row r="33" spans="1:30" ht="16.5">
      <c r="A33" s="46"/>
      <c r="B33" s="47"/>
      <c r="C33" s="47"/>
      <c r="D33" s="48"/>
      <c r="E33" s="48"/>
      <c r="F33" s="48"/>
      <c r="G33" s="50"/>
      <c r="H33" s="50"/>
      <c r="I33" s="51"/>
      <c r="J33" s="51"/>
      <c r="K33" s="52">
        <f t="shared" si="17"/>
        <v>0</v>
      </c>
      <c r="L33" s="53" t="str">
        <f t="shared" si="2"/>
        <v/>
      </c>
      <c r="M33" s="105" t="str">
        <f t="shared" si="0"/>
        <v/>
      </c>
      <c r="N33" s="71"/>
      <c r="O33" s="79" t="s">
        <v>19</v>
      </c>
      <c r="P33" s="56">
        <f t="shared" si="3"/>
        <v>0</v>
      </c>
      <c r="Q33" s="57">
        <f t="shared" si="4"/>
        <v>0</v>
      </c>
      <c r="R33" s="57">
        <f t="shared" si="5"/>
        <v>0</v>
      </c>
      <c r="S33" s="57">
        <f t="shared" si="6"/>
        <v>0</v>
      </c>
      <c r="T33" s="58">
        <f t="shared" si="7"/>
        <v>0</v>
      </c>
      <c r="U33" s="59">
        <f t="shared" si="8"/>
        <v>0</v>
      </c>
      <c r="V33" s="60">
        <f t="shared" si="9"/>
        <v>0</v>
      </c>
      <c r="W33" s="81">
        <f t="shared" si="10"/>
        <v>0</v>
      </c>
      <c r="X33" s="60">
        <f t="shared" si="11"/>
        <v>0</v>
      </c>
      <c r="Y33" s="61">
        <f t="shared" si="12"/>
        <v>0</v>
      </c>
      <c r="Z33" s="60">
        <f t="shared" si="13"/>
        <v>0</v>
      </c>
      <c r="AA33" s="61">
        <f t="shared" si="14"/>
        <v>0</v>
      </c>
      <c r="AB33" s="62">
        <f t="shared" si="15"/>
        <v>0</v>
      </c>
      <c r="AC33" s="82">
        <f t="shared" si="16"/>
        <v>0</v>
      </c>
      <c r="AD33" s="87"/>
    </row>
    <row r="34" spans="1:30" ht="16.5">
      <c r="A34" s="46"/>
      <c r="B34" s="47"/>
      <c r="C34" s="47"/>
      <c r="D34" s="48"/>
      <c r="E34" s="48"/>
      <c r="F34" s="48"/>
      <c r="G34" s="50"/>
      <c r="H34" s="50"/>
      <c r="I34" s="51"/>
      <c r="J34" s="51"/>
      <c r="K34" s="52">
        <f t="shared" si="17"/>
        <v>0</v>
      </c>
      <c r="L34" s="53" t="str">
        <f t="shared" si="2"/>
        <v/>
      </c>
      <c r="M34" s="105" t="str">
        <f t="shared" si="0"/>
        <v/>
      </c>
      <c r="N34" s="71"/>
      <c r="O34" s="79" t="s">
        <v>19</v>
      </c>
      <c r="P34" s="56">
        <f t="shared" si="3"/>
        <v>0</v>
      </c>
      <c r="Q34" s="57">
        <f t="shared" si="4"/>
        <v>0</v>
      </c>
      <c r="R34" s="57">
        <f t="shared" si="5"/>
        <v>0</v>
      </c>
      <c r="S34" s="57">
        <f t="shared" si="6"/>
        <v>0</v>
      </c>
      <c r="T34" s="58">
        <f t="shared" si="7"/>
        <v>0</v>
      </c>
      <c r="U34" s="59">
        <f t="shared" si="8"/>
        <v>0</v>
      </c>
      <c r="V34" s="60">
        <f t="shared" si="9"/>
        <v>0</v>
      </c>
      <c r="W34" s="81">
        <f t="shared" si="10"/>
        <v>0</v>
      </c>
      <c r="X34" s="60">
        <f t="shared" si="11"/>
        <v>0</v>
      </c>
      <c r="Y34" s="61">
        <f t="shared" si="12"/>
        <v>0</v>
      </c>
      <c r="Z34" s="60">
        <f t="shared" si="13"/>
        <v>0</v>
      </c>
      <c r="AA34" s="61">
        <f t="shared" si="14"/>
        <v>0</v>
      </c>
      <c r="AB34" s="62">
        <f t="shared" si="15"/>
        <v>0</v>
      </c>
      <c r="AC34" s="82">
        <f t="shared" si="16"/>
        <v>0</v>
      </c>
      <c r="AD34" s="87"/>
    </row>
    <row r="35" spans="1:30" ht="16.5">
      <c r="A35" s="46"/>
      <c r="B35" s="47"/>
      <c r="C35" s="47"/>
      <c r="D35" s="48"/>
      <c r="E35" s="48"/>
      <c r="F35" s="48"/>
      <c r="G35" s="50"/>
      <c r="H35" s="50"/>
      <c r="I35" s="51"/>
      <c r="J35" s="51"/>
      <c r="K35" s="52">
        <f t="shared" si="17"/>
        <v>0</v>
      </c>
      <c r="L35" s="53" t="str">
        <f t="shared" si="2"/>
        <v/>
      </c>
      <c r="M35" s="105" t="str">
        <f t="shared" si="0"/>
        <v/>
      </c>
      <c r="N35" s="71"/>
      <c r="O35" s="79" t="s">
        <v>19</v>
      </c>
      <c r="P35" s="56">
        <f t="shared" si="3"/>
        <v>0</v>
      </c>
      <c r="Q35" s="57">
        <f t="shared" si="4"/>
        <v>0</v>
      </c>
      <c r="R35" s="57">
        <f t="shared" si="5"/>
        <v>0</v>
      </c>
      <c r="S35" s="57">
        <f t="shared" si="6"/>
        <v>0</v>
      </c>
      <c r="T35" s="58">
        <f t="shared" si="7"/>
        <v>0</v>
      </c>
      <c r="U35" s="59">
        <f t="shared" si="8"/>
        <v>0</v>
      </c>
      <c r="V35" s="60">
        <f t="shared" si="9"/>
        <v>0</v>
      </c>
      <c r="W35" s="81">
        <f t="shared" si="10"/>
        <v>0</v>
      </c>
      <c r="X35" s="60">
        <f t="shared" si="11"/>
        <v>0</v>
      </c>
      <c r="Y35" s="61">
        <f t="shared" si="12"/>
        <v>0</v>
      </c>
      <c r="Z35" s="60">
        <f t="shared" si="13"/>
        <v>0</v>
      </c>
      <c r="AA35" s="61">
        <f t="shared" si="14"/>
        <v>0</v>
      </c>
      <c r="AB35" s="62">
        <f t="shared" si="15"/>
        <v>0</v>
      </c>
      <c r="AC35" s="82">
        <f t="shared" si="16"/>
        <v>0</v>
      </c>
      <c r="AD35" s="87"/>
    </row>
    <row r="36" spans="1:30" ht="16.5">
      <c r="A36" s="46"/>
      <c r="B36" s="47"/>
      <c r="C36" s="47"/>
      <c r="D36" s="48"/>
      <c r="E36" s="48"/>
      <c r="F36" s="48"/>
      <c r="G36" s="50"/>
      <c r="H36" s="50"/>
      <c r="I36" s="51"/>
      <c r="J36" s="51"/>
      <c r="K36" s="52">
        <f t="shared" si="17"/>
        <v>0</v>
      </c>
      <c r="L36" s="53" t="str">
        <f t="shared" si="2"/>
        <v/>
      </c>
      <c r="M36" s="105" t="str">
        <f t="shared" si="0"/>
        <v/>
      </c>
      <c r="N36" s="71"/>
      <c r="O36" s="79" t="s">
        <v>19</v>
      </c>
      <c r="P36" s="56">
        <f t="shared" si="3"/>
        <v>0</v>
      </c>
      <c r="Q36" s="57">
        <f t="shared" si="4"/>
        <v>0</v>
      </c>
      <c r="R36" s="57">
        <f t="shared" si="5"/>
        <v>0</v>
      </c>
      <c r="S36" s="57">
        <f t="shared" si="6"/>
        <v>0</v>
      </c>
      <c r="T36" s="58">
        <f t="shared" si="7"/>
        <v>0</v>
      </c>
      <c r="U36" s="59">
        <f t="shared" si="8"/>
        <v>0</v>
      </c>
      <c r="V36" s="60">
        <f t="shared" si="9"/>
        <v>0</v>
      </c>
      <c r="W36" s="81">
        <f t="shared" si="10"/>
        <v>0</v>
      </c>
      <c r="X36" s="60">
        <f t="shared" si="11"/>
        <v>0</v>
      </c>
      <c r="Y36" s="61">
        <f t="shared" si="12"/>
        <v>0</v>
      </c>
      <c r="Z36" s="60">
        <f t="shared" si="13"/>
        <v>0</v>
      </c>
      <c r="AA36" s="61">
        <f t="shared" si="14"/>
        <v>0</v>
      </c>
      <c r="AB36" s="62">
        <f t="shared" si="15"/>
        <v>0</v>
      </c>
      <c r="AC36" s="82">
        <f t="shared" si="16"/>
        <v>0</v>
      </c>
      <c r="AD36" s="87"/>
    </row>
    <row r="37" spans="1:30" ht="16.5">
      <c r="A37" s="46"/>
      <c r="B37" s="47"/>
      <c r="C37" s="47"/>
      <c r="D37" s="48"/>
      <c r="E37" s="48"/>
      <c r="F37" s="48"/>
      <c r="G37" s="50"/>
      <c r="H37" s="50"/>
      <c r="I37" s="51"/>
      <c r="J37" s="51"/>
      <c r="K37" s="52">
        <f t="shared" si="17"/>
        <v>0</v>
      </c>
      <c r="L37" s="53" t="str">
        <f t="shared" si="2"/>
        <v/>
      </c>
      <c r="M37" s="105" t="str">
        <f t="shared" si="0"/>
        <v/>
      </c>
      <c r="N37" s="71"/>
      <c r="O37" s="79" t="s">
        <v>19</v>
      </c>
      <c r="P37" s="56">
        <f t="shared" si="3"/>
        <v>0</v>
      </c>
      <c r="Q37" s="57">
        <f t="shared" si="4"/>
        <v>0</v>
      </c>
      <c r="R37" s="57">
        <f t="shared" si="5"/>
        <v>0</v>
      </c>
      <c r="S37" s="57">
        <f t="shared" si="6"/>
        <v>0</v>
      </c>
      <c r="T37" s="58">
        <f t="shared" si="7"/>
        <v>0</v>
      </c>
      <c r="U37" s="59">
        <f t="shared" si="8"/>
        <v>0</v>
      </c>
      <c r="V37" s="60">
        <f t="shared" si="9"/>
        <v>0</v>
      </c>
      <c r="W37" s="81">
        <f t="shared" si="10"/>
        <v>0</v>
      </c>
      <c r="X37" s="60">
        <f t="shared" si="11"/>
        <v>0</v>
      </c>
      <c r="Y37" s="61">
        <f t="shared" si="12"/>
        <v>0</v>
      </c>
      <c r="Z37" s="60">
        <f t="shared" si="13"/>
        <v>0</v>
      </c>
      <c r="AA37" s="61">
        <f t="shared" si="14"/>
        <v>0</v>
      </c>
      <c r="AB37" s="62">
        <f t="shared" si="15"/>
        <v>0</v>
      </c>
      <c r="AC37" s="82">
        <f t="shared" si="16"/>
        <v>0</v>
      </c>
      <c r="AD37" s="87"/>
    </row>
    <row r="38" spans="1:30" ht="16.5">
      <c r="A38" s="46"/>
      <c r="B38" s="47"/>
      <c r="C38" s="47"/>
      <c r="D38" s="48"/>
      <c r="E38" s="48"/>
      <c r="F38" s="48"/>
      <c r="G38" s="50"/>
      <c r="H38" s="50"/>
      <c r="I38" s="51"/>
      <c r="J38" s="51"/>
      <c r="K38" s="52">
        <f t="shared" si="17"/>
        <v>0</v>
      </c>
      <c r="L38" s="53" t="str">
        <f t="shared" si="2"/>
        <v/>
      </c>
      <c r="M38" s="105" t="str">
        <f t="shared" si="0"/>
        <v/>
      </c>
      <c r="N38" s="71"/>
      <c r="O38" s="79" t="s">
        <v>19</v>
      </c>
      <c r="P38" s="56">
        <f t="shared" si="3"/>
        <v>0</v>
      </c>
      <c r="Q38" s="57">
        <f t="shared" si="4"/>
        <v>0</v>
      </c>
      <c r="R38" s="57">
        <f t="shared" si="5"/>
        <v>0</v>
      </c>
      <c r="S38" s="57">
        <f t="shared" si="6"/>
        <v>0</v>
      </c>
      <c r="T38" s="58">
        <f t="shared" si="7"/>
        <v>0</v>
      </c>
      <c r="U38" s="59">
        <f t="shared" si="8"/>
        <v>0</v>
      </c>
      <c r="V38" s="60">
        <f t="shared" si="9"/>
        <v>0</v>
      </c>
      <c r="W38" s="81">
        <f t="shared" si="10"/>
        <v>0</v>
      </c>
      <c r="X38" s="60">
        <f t="shared" si="11"/>
        <v>0</v>
      </c>
      <c r="Y38" s="61">
        <f t="shared" si="12"/>
        <v>0</v>
      </c>
      <c r="Z38" s="60">
        <f t="shared" si="13"/>
        <v>0</v>
      </c>
      <c r="AA38" s="61">
        <f t="shared" si="14"/>
        <v>0</v>
      </c>
      <c r="AB38" s="62">
        <f t="shared" si="15"/>
        <v>0</v>
      </c>
      <c r="AC38" s="82">
        <f t="shared" si="16"/>
        <v>0</v>
      </c>
      <c r="AD38" s="87"/>
    </row>
    <row r="39" spans="1:30" ht="16.5">
      <c r="A39" s="46"/>
      <c r="B39" s="47"/>
      <c r="C39" s="47"/>
      <c r="D39" s="48"/>
      <c r="E39" s="48"/>
      <c r="F39" s="48"/>
      <c r="G39" s="50"/>
      <c r="H39" s="50"/>
      <c r="I39" s="51"/>
      <c r="J39" s="51"/>
      <c r="K39" s="52">
        <f t="shared" si="17"/>
        <v>0</v>
      </c>
      <c r="L39" s="53" t="str">
        <f t="shared" si="2"/>
        <v/>
      </c>
      <c r="M39" s="105" t="str">
        <f t="shared" si="0"/>
        <v/>
      </c>
      <c r="N39" s="71"/>
      <c r="O39" s="79" t="s">
        <v>19</v>
      </c>
      <c r="P39" s="56">
        <f t="shared" si="3"/>
        <v>0</v>
      </c>
      <c r="Q39" s="57">
        <f t="shared" si="4"/>
        <v>0</v>
      </c>
      <c r="R39" s="57">
        <f t="shared" si="5"/>
        <v>0</v>
      </c>
      <c r="S39" s="57">
        <f t="shared" si="6"/>
        <v>0</v>
      </c>
      <c r="T39" s="58">
        <f t="shared" si="7"/>
        <v>0</v>
      </c>
      <c r="U39" s="59">
        <f t="shared" si="8"/>
        <v>0</v>
      </c>
      <c r="V39" s="60">
        <f t="shared" si="9"/>
        <v>0</v>
      </c>
      <c r="W39" s="81">
        <f t="shared" si="10"/>
        <v>0</v>
      </c>
      <c r="X39" s="60">
        <f t="shared" si="11"/>
        <v>0</v>
      </c>
      <c r="Y39" s="61">
        <f t="shared" si="12"/>
        <v>0</v>
      </c>
      <c r="Z39" s="60">
        <f t="shared" si="13"/>
        <v>0</v>
      </c>
      <c r="AA39" s="61">
        <f t="shared" si="14"/>
        <v>0</v>
      </c>
      <c r="AB39" s="62">
        <f t="shared" si="15"/>
        <v>0</v>
      </c>
      <c r="AC39" s="82">
        <f t="shared" si="16"/>
        <v>0</v>
      </c>
      <c r="AD39" s="87"/>
    </row>
    <row r="40" spans="1:30" ht="16.5">
      <c r="A40" s="46"/>
      <c r="B40" s="47"/>
      <c r="C40" s="47"/>
      <c r="D40" s="48"/>
      <c r="E40" s="48"/>
      <c r="F40" s="48"/>
      <c r="G40" s="50"/>
      <c r="H40" s="50"/>
      <c r="I40" s="51"/>
      <c r="J40" s="51"/>
      <c r="K40" s="52">
        <f t="shared" si="17"/>
        <v>0</v>
      </c>
      <c r="L40" s="53" t="str">
        <f t="shared" si="2"/>
        <v/>
      </c>
      <c r="M40" s="105" t="str">
        <f t="shared" si="0"/>
        <v/>
      </c>
      <c r="N40" s="71"/>
      <c r="O40" s="79" t="s">
        <v>19</v>
      </c>
      <c r="P40" s="56">
        <f t="shared" si="3"/>
        <v>0</v>
      </c>
      <c r="Q40" s="57">
        <f t="shared" si="4"/>
        <v>0</v>
      </c>
      <c r="R40" s="57">
        <f t="shared" si="5"/>
        <v>0</v>
      </c>
      <c r="S40" s="57">
        <f t="shared" si="6"/>
        <v>0</v>
      </c>
      <c r="T40" s="58">
        <f t="shared" si="7"/>
        <v>0</v>
      </c>
      <c r="U40" s="59">
        <f t="shared" si="8"/>
        <v>0</v>
      </c>
      <c r="V40" s="60">
        <f t="shared" si="9"/>
        <v>0</v>
      </c>
      <c r="W40" s="81">
        <f t="shared" si="10"/>
        <v>0</v>
      </c>
      <c r="X40" s="60">
        <f t="shared" si="11"/>
        <v>0</v>
      </c>
      <c r="Y40" s="61">
        <f t="shared" si="12"/>
        <v>0</v>
      </c>
      <c r="Z40" s="60">
        <f t="shared" si="13"/>
        <v>0</v>
      </c>
      <c r="AA40" s="61">
        <f t="shared" si="14"/>
        <v>0</v>
      </c>
      <c r="AB40" s="62">
        <f t="shared" si="15"/>
        <v>0</v>
      </c>
      <c r="AC40" s="82">
        <f t="shared" si="16"/>
        <v>0</v>
      </c>
      <c r="AD40" s="87"/>
    </row>
    <row r="41" spans="1:30" ht="16.5">
      <c r="A41" s="46"/>
      <c r="B41" s="47"/>
      <c r="C41" s="47"/>
      <c r="D41" s="48"/>
      <c r="E41" s="48"/>
      <c r="F41" s="48"/>
      <c r="G41" s="50"/>
      <c r="H41" s="50"/>
      <c r="I41" s="51"/>
      <c r="J41" s="51"/>
      <c r="K41" s="52">
        <f t="shared" si="17"/>
        <v>0</v>
      </c>
      <c r="L41" s="53" t="str">
        <f t="shared" si="2"/>
        <v/>
      </c>
      <c r="M41" s="105" t="str">
        <f t="shared" si="0"/>
        <v/>
      </c>
      <c r="N41" s="71"/>
      <c r="O41" s="79" t="s">
        <v>19</v>
      </c>
      <c r="P41" s="56">
        <f t="shared" si="3"/>
        <v>0</v>
      </c>
      <c r="Q41" s="57">
        <f t="shared" si="4"/>
        <v>0</v>
      </c>
      <c r="R41" s="57">
        <f t="shared" si="5"/>
        <v>0</v>
      </c>
      <c r="S41" s="57">
        <f t="shared" si="6"/>
        <v>0</v>
      </c>
      <c r="T41" s="58">
        <f t="shared" si="7"/>
        <v>0</v>
      </c>
      <c r="U41" s="59">
        <f t="shared" si="8"/>
        <v>0</v>
      </c>
      <c r="V41" s="60">
        <f t="shared" si="9"/>
        <v>0</v>
      </c>
      <c r="W41" s="81">
        <f t="shared" si="10"/>
        <v>0</v>
      </c>
      <c r="X41" s="60">
        <f t="shared" si="11"/>
        <v>0</v>
      </c>
      <c r="Y41" s="61">
        <f t="shared" si="12"/>
        <v>0</v>
      </c>
      <c r="Z41" s="60">
        <f t="shared" si="13"/>
        <v>0</v>
      </c>
      <c r="AA41" s="61">
        <f t="shared" si="14"/>
        <v>0</v>
      </c>
      <c r="AB41" s="62">
        <f t="shared" si="15"/>
        <v>0</v>
      </c>
      <c r="AC41" s="82">
        <f t="shared" si="16"/>
        <v>0</v>
      </c>
      <c r="AD41" s="87"/>
    </row>
    <row r="42" spans="1:30" ht="16.5">
      <c r="A42" s="46"/>
      <c r="B42" s="47"/>
      <c r="C42" s="47"/>
      <c r="D42" s="48"/>
      <c r="E42" s="48"/>
      <c r="F42" s="48"/>
      <c r="G42" s="50"/>
      <c r="H42" s="50"/>
      <c r="I42" s="51"/>
      <c r="J42" s="51"/>
      <c r="K42" s="52">
        <f t="shared" si="17"/>
        <v>0</v>
      </c>
      <c r="L42" s="53" t="str">
        <f t="shared" si="2"/>
        <v/>
      </c>
      <c r="M42" s="105" t="str">
        <f t="shared" si="0"/>
        <v/>
      </c>
      <c r="N42" s="71"/>
      <c r="O42" s="79" t="s">
        <v>19</v>
      </c>
      <c r="P42" s="56">
        <f t="shared" si="3"/>
        <v>0</v>
      </c>
      <c r="Q42" s="57">
        <f t="shared" si="4"/>
        <v>0</v>
      </c>
      <c r="R42" s="57">
        <f t="shared" si="5"/>
        <v>0</v>
      </c>
      <c r="S42" s="57">
        <f t="shared" si="6"/>
        <v>0</v>
      </c>
      <c r="T42" s="58">
        <f t="shared" si="7"/>
        <v>0</v>
      </c>
      <c r="U42" s="59">
        <f t="shared" si="8"/>
        <v>0</v>
      </c>
      <c r="V42" s="60">
        <f t="shared" si="9"/>
        <v>0</v>
      </c>
      <c r="W42" s="81">
        <f t="shared" si="10"/>
        <v>0</v>
      </c>
      <c r="X42" s="60">
        <f t="shared" si="11"/>
        <v>0</v>
      </c>
      <c r="Y42" s="61">
        <f t="shared" si="12"/>
        <v>0</v>
      </c>
      <c r="Z42" s="60">
        <f t="shared" si="13"/>
        <v>0</v>
      </c>
      <c r="AA42" s="61">
        <f t="shared" si="14"/>
        <v>0</v>
      </c>
      <c r="AB42" s="62">
        <f t="shared" si="15"/>
        <v>0</v>
      </c>
      <c r="AC42" s="82">
        <f t="shared" si="16"/>
        <v>0</v>
      </c>
      <c r="AD42" s="87"/>
    </row>
    <row r="43" spans="1:30" ht="16.5">
      <c r="A43" s="46"/>
      <c r="B43" s="47"/>
      <c r="C43" s="47"/>
      <c r="D43" s="48"/>
      <c r="E43" s="48"/>
      <c r="F43" s="48"/>
      <c r="G43" s="50"/>
      <c r="H43" s="50"/>
      <c r="I43" s="51"/>
      <c r="J43" s="51"/>
      <c r="K43" s="52">
        <f t="shared" si="17"/>
        <v>0</v>
      </c>
      <c r="L43" s="53" t="str">
        <f t="shared" si="2"/>
        <v/>
      </c>
      <c r="M43" s="105" t="str">
        <f t="shared" si="0"/>
        <v/>
      </c>
      <c r="N43" s="71"/>
      <c r="O43" s="79" t="s">
        <v>19</v>
      </c>
      <c r="P43" s="56">
        <f t="shared" si="3"/>
        <v>0</v>
      </c>
      <c r="Q43" s="57">
        <f t="shared" si="4"/>
        <v>0</v>
      </c>
      <c r="R43" s="57">
        <f t="shared" si="5"/>
        <v>0</v>
      </c>
      <c r="S43" s="57">
        <f t="shared" si="6"/>
        <v>0</v>
      </c>
      <c r="T43" s="58">
        <f t="shared" si="7"/>
        <v>0</v>
      </c>
      <c r="U43" s="59">
        <f t="shared" si="8"/>
        <v>0</v>
      </c>
      <c r="V43" s="60">
        <f t="shared" si="9"/>
        <v>0</v>
      </c>
      <c r="W43" s="81">
        <f t="shared" si="10"/>
        <v>0</v>
      </c>
      <c r="X43" s="60">
        <f t="shared" si="11"/>
        <v>0</v>
      </c>
      <c r="Y43" s="61">
        <f t="shared" si="12"/>
        <v>0</v>
      </c>
      <c r="Z43" s="60">
        <f t="shared" si="13"/>
        <v>0</v>
      </c>
      <c r="AA43" s="61">
        <f t="shared" si="14"/>
        <v>0</v>
      </c>
      <c r="AB43" s="62">
        <f t="shared" si="15"/>
        <v>0</v>
      </c>
      <c r="AC43" s="82">
        <f t="shared" si="16"/>
        <v>0</v>
      </c>
      <c r="AD43" s="87"/>
    </row>
    <row r="44" spans="1:30" ht="16.5">
      <c r="A44" s="46"/>
      <c r="B44" s="47"/>
      <c r="C44" s="47"/>
      <c r="D44" s="48"/>
      <c r="E44" s="48"/>
      <c r="F44" s="48"/>
      <c r="G44" s="50"/>
      <c r="H44" s="50"/>
      <c r="I44" s="51"/>
      <c r="J44" s="51"/>
      <c r="K44" s="52">
        <f t="shared" si="17"/>
        <v>0</v>
      </c>
      <c r="L44" s="53" t="str">
        <f t="shared" si="2"/>
        <v/>
      </c>
      <c r="M44" s="105" t="str">
        <f t="shared" si="0"/>
        <v/>
      </c>
      <c r="N44" s="71"/>
      <c r="O44" s="79" t="s">
        <v>19</v>
      </c>
      <c r="P44" s="56">
        <f t="shared" si="3"/>
        <v>0</v>
      </c>
      <c r="Q44" s="57">
        <f t="shared" si="4"/>
        <v>0</v>
      </c>
      <c r="R44" s="57">
        <f t="shared" si="5"/>
        <v>0</v>
      </c>
      <c r="S44" s="57">
        <f t="shared" si="6"/>
        <v>0</v>
      </c>
      <c r="T44" s="58">
        <f t="shared" si="7"/>
        <v>0</v>
      </c>
      <c r="U44" s="59">
        <f t="shared" si="8"/>
        <v>0</v>
      </c>
      <c r="V44" s="60">
        <f t="shared" si="9"/>
        <v>0</v>
      </c>
      <c r="W44" s="81">
        <f t="shared" si="10"/>
        <v>0</v>
      </c>
      <c r="X44" s="60">
        <f t="shared" si="11"/>
        <v>0</v>
      </c>
      <c r="Y44" s="61">
        <f t="shared" si="12"/>
        <v>0</v>
      </c>
      <c r="Z44" s="60">
        <f t="shared" si="13"/>
        <v>0</v>
      </c>
      <c r="AA44" s="61">
        <f t="shared" si="14"/>
        <v>0</v>
      </c>
      <c r="AB44" s="62">
        <f t="shared" si="15"/>
        <v>0</v>
      </c>
      <c r="AC44" s="82">
        <f t="shared" si="16"/>
        <v>0</v>
      </c>
      <c r="AD44" s="87"/>
    </row>
    <row r="45" spans="1:30" ht="16.5">
      <c r="A45" s="46"/>
      <c r="B45" s="47"/>
      <c r="C45" s="47"/>
      <c r="D45" s="48"/>
      <c r="E45" s="48"/>
      <c r="F45" s="48"/>
      <c r="G45" s="50"/>
      <c r="H45" s="50"/>
      <c r="I45" s="51"/>
      <c r="J45" s="51"/>
      <c r="K45" s="52">
        <f t="shared" si="17"/>
        <v>0</v>
      </c>
      <c r="L45" s="53" t="str">
        <f t="shared" si="2"/>
        <v/>
      </c>
      <c r="M45" s="105" t="str">
        <f t="shared" si="0"/>
        <v/>
      </c>
      <c r="N45" s="71"/>
      <c r="O45" s="79" t="s">
        <v>19</v>
      </c>
      <c r="P45" s="56">
        <f t="shared" si="3"/>
        <v>0</v>
      </c>
      <c r="Q45" s="57">
        <f t="shared" si="4"/>
        <v>0</v>
      </c>
      <c r="R45" s="57">
        <f t="shared" si="5"/>
        <v>0</v>
      </c>
      <c r="S45" s="57">
        <f t="shared" si="6"/>
        <v>0</v>
      </c>
      <c r="T45" s="58">
        <f t="shared" si="7"/>
        <v>0</v>
      </c>
      <c r="U45" s="59">
        <f t="shared" si="8"/>
        <v>0</v>
      </c>
      <c r="V45" s="60">
        <f t="shared" si="9"/>
        <v>0</v>
      </c>
      <c r="W45" s="81">
        <f t="shared" si="10"/>
        <v>0</v>
      </c>
      <c r="X45" s="60">
        <f t="shared" si="11"/>
        <v>0</v>
      </c>
      <c r="Y45" s="61">
        <f t="shared" si="12"/>
        <v>0</v>
      </c>
      <c r="Z45" s="60">
        <f t="shared" si="13"/>
        <v>0</v>
      </c>
      <c r="AA45" s="61">
        <f t="shared" si="14"/>
        <v>0</v>
      </c>
      <c r="AB45" s="62">
        <f t="shared" si="15"/>
        <v>0</v>
      </c>
      <c r="AC45" s="82">
        <f t="shared" si="16"/>
        <v>0</v>
      </c>
      <c r="AD45" s="87"/>
    </row>
    <row r="46" spans="1:30" ht="16.5">
      <c r="A46" s="46"/>
      <c r="B46" s="47"/>
      <c r="C46" s="47"/>
      <c r="D46" s="48"/>
      <c r="E46" s="48"/>
      <c r="F46" s="48"/>
      <c r="G46" s="50"/>
      <c r="H46" s="50"/>
      <c r="I46" s="51"/>
      <c r="J46" s="51"/>
      <c r="K46" s="52">
        <f t="shared" si="17"/>
        <v>0</v>
      </c>
      <c r="L46" s="53" t="str">
        <f t="shared" si="2"/>
        <v/>
      </c>
      <c r="M46" s="105" t="str">
        <f t="shared" si="0"/>
        <v/>
      </c>
      <c r="N46" s="71"/>
      <c r="O46" s="79" t="s">
        <v>19</v>
      </c>
      <c r="P46" s="56">
        <f t="shared" si="3"/>
        <v>0</v>
      </c>
      <c r="Q46" s="57">
        <f t="shared" si="4"/>
        <v>0</v>
      </c>
      <c r="R46" s="57">
        <f t="shared" si="5"/>
        <v>0</v>
      </c>
      <c r="S46" s="57">
        <f t="shared" si="6"/>
        <v>0</v>
      </c>
      <c r="T46" s="58">
        <f t="shared" si="7"/>
        <v>0</v>
      </c>
      <c r="U46" s="59">
        <f t="shared" si="8"/>
        <v>0</v>
      </c>
      <c r="V46" s="60">
        <f t="shared" si="9"/>
        <v>0</v>
      </c>
      <c r="W46" s="81">
        <f t="shared" si="10"/>
        <v>0</v>
      </c>
      <c r="X46" s="60">
        <f t="shared" si="11"/>
        <v>0</v>
      </c>
      <c r="Y46" s="61">
        <f t="shared" si="12"/>
        <v>0</v>
      </c>
      <c r="Z46" s="60">
        <f t="shared" si="13"/>
        <v>0</v>
      </c>
      <c r="AA46" s="61">
        <f t="shared" si="14"/>
        <v>0</v>
      </c>
      <c r="AB46" s="62">
        <f t="shared" si="15"/>
        <v>0</v>
      </c>
      <c r="AC46" s="82">
        <f t="shared" si="16"/>
        <v>0</v>
      </c>
      <c r="AD46" s="87"/>
    </row>
    <row r="47" spans="1:30" ht="16.5">
      <c r="A47" s="46"/>
      <c r="B47" s="47"/>
      <c r="C47" s="47"/>
      <c r="D47" s="48"/>
      <c r="E47" s="48"/>
      <c r="F47" s="48"/>
      <c r="G47" s="50"/>
      <c r="H47" s="50"/>
      <c r="I47" s="51"/>
      <c r="J47" s="51"/>
      <c r="K47" s="52">
        <f t="shared" si="17"/>
        <v>0</v>
      </c>
      <c r="L47" s="53" t="str">
        <f t="shared" si="2"/>
        <v/>
      </c>
      <c r="M47" s="105" t="str">
        <f t="shared" si="0"/>
        <v/>
      </c>
      <c r="N47" s="71"/>
      <c r="O47" s="79" t="s">
        <v>19</v>
      </c>
      <c r="P47" s="56">
        <f t="shared" si="3"/>
        <v>0</v>
      </c>
      <c r="Q47" s="57">
        <f t="shared" si="4"/>
        <v>0</v>
      </c>
      <c r="R47" s="57">
        <f t="shared" si="5"/>
        <v>0</v>
      </c>
      <c r="S47" s="57">
        <f t="shared" si="6"/>
        <v>0</v>
      </c>
      <c r="T47" s="58">
        <f t="shared" si="7"/>
        <v>0</v>
      </c>
      <c r="U47" s="59">
        <f t="shared" si="8"/>
        <v>0</v>
      </c>
      <c r="V47" s="60">
        <f t="shared" si="9"/>
        <v>0</v>
      </c>
      <c r="W47" s="81">
        <f t="shared" si="10"/>
        <v>0</v>
      </c>
      <c r="X47" s="60">
        <f t="shared" si="11"/>
        <v>0</v>
      </c>
      <c r="Y47" s="61">
        <f t="shared" si="12"/>
        <v>0</v>
      </c>
      <c r="Z47" s="60">
        <f t="shared" si="13"/>
        <v>0</v>
      </c>
      <c r="AA47" s="61">
        <f t="shared" si="14"/>
        <v>0</v>
      </c>
      <c r="AB47" s="62">
        <f t="shared" si="15"/>
        <v>0</v>
      </c>
      <c r="AC47" s="82">
        <f t="shared" si="16"/>
        <v>0</v>
      </c>
      <c r="AD47" s="87"/>
    </row>
    <row r="48" spans="1:30" ht="16.5">
      <c r="A48" s="46"/>
      <c r="B48" s="47"/>
      <c r="C48" s="47"/>
      <c r="D48" s="48"/>
      <c r="E48" s="48"/>
      <c r="F48" s="48"/>
      <c r="G48" s="50"/>
      <c r="H48" s="50"/>
      <c r="I48" s="51"/>
      <c r="J48" s="51"/>
      <c r="K48" s="52">
        <f t="shared" si="17"/>
        <v>0</v>
      </c>
      <c r="L48" s="53" t="str">
        <f t="shared" si="2"/>
        <v/>
      </c>
      <c r="M48" s="105" t="str">
        <f t="shared" si="0"/>
        <v/>
      </c>
      <c r="N48" s="71"/>
      <c r="O48" s="79" t="s">
        <v>19</v>
      </c>
      <c r="P48" s="56">
        <f t="shared" si="3"/>
        <v>0</v>
      </c>
      <c r="Q48" s="57">
        <f t="shared" si="4"/>
        <v>0</v>
      </c>
      <c r="R48" s="57">
        <f t="shared" si="5"/>
        <v>0</v>
      </c>
      <c r="S48" s="57">
        <f t="shared" si="6"/>
        <v>0</v>
      </c>
      <c r="T48" s="58">
        <f t="shared" si="7"/>
        <v>0</v>
      </c>
      <c r="U48" s="59">
        <f t="shared" si="8"/>
        <v>0</v>
      </c>
      <c r="V48" s="60">
        <f t="shared" si="9"/>
        <v>0</v>
      </c>
      <c r="W48" s="81">
        <f t="shared" si="10"/>
        <v>0</v>
      </c>
      <c r="X48" s="60">
        <f t="shared" si="11"/>
        <v>0</v>
      </c>
      <c r="Y48" s="61">
        <f t="shared" si="12"/>
        <v>0</v>
      </c>
      <c r="Z48" s="60">
        <f t="shared" si="13"/>
        <v>0</v>
      </c>
      <c r="AA48" s="61">
        <f t="shared" si="14"/>
        <v>0</v>
      </c>
      <c r="AB48" s="62">
        <f t="shared" si="15"/>
        <v>0</v>
      </c>
      <c r="AC48" s="82">
        <f t="shared" si="16"/>
        <v>0</v>
      </c>
      <c r="AD48" s="87"/>
    </row>
    <row r="49" spans="1:30" ht="16.5">
      <c r="A49" s="46"/>
      <c r="B49" s="47"/>
      <c r="C49" s="47"/>
      <c r="D49" s="48"/>
      <c r="E49" s="48"/>
      <c r="F49" s="48"/>
      <c r="G49" s="50"/>
      <c r="H49" s="50"/>
      <c r="I49" s="51"/>
      <c r="J49" s="51"/>
      <c r="K49" s="52">
        <f t="shared" si="17"/>
        <v>0</v>
      </c>
      <c r="L49" s="53" t="str">
        <f t="shared" si="2"/>
        <v/>
      </c>
      <c r="M49" s="105" t="str">
        <f t="shared" si="0"/>
        <v/>
      </c>
      <c r="N49" s="71"/>
      <c r="O49" s="79" t="s">
        <v>19</v>
      </c>
      <c r="P49" s="56">
        <f t="shared" si="3"/>
        <v>0</v>
      </c>
      <c r="Q49" s="57">
        <f t="shared" si="4"/>
        <v>0</v>
      </c>
      <c r="R49" s="57">
        <f t="shared" si="5"/>
        <v>0</v>
      </c>
      <c r="S49" s="57">
        <f t="shared" si="6"/>
        <v>0</v>
      </c>
      <c r="T49" s="58">
        <f t="shared" si="7"/>
        <v>0</v>
      </c>
      <c r="U49" s="59">
        <f t="shared" si="8"/>
        <v>0</v>
      </c>
      <c r="V49" s="60">
        <f t="shared" si="9"/>
        <v>0</v>
      </c>
      <c r="W49" s="81">
        <f t="shared" si="10"/>
        <v>0</v>
      </c>
      <c r="X49" s="60">
        <f t="shared" si="11"/>
        <v>0</v>
      </c>
      <c r="Y49" s="61">
        <f t="shared" si="12"/>
        <v>0</v>
      </c>
      <c r="Z49" s="60">
        <f t="shared" si="13"/>
        <v>0</v>
      </c>
      <c r="AA49" s="61">
        <f t="shared" si="14"/>
        <v>0</v>
      </c>
      <c r="AB49" s="62">
        <f t="shared" si="15"/>
        <v>0</v>
      </c>
      <c r="AC49" s="82">
        <f t="shared" si="16"/>
        <v>0</v>
      </c>
      <c r="AD49" s="87"/>
    </row>
    <row r="50" spans="1:30" ht="16.5">
      <c r="A50" s="46"/>
      <c r="B50" s="47"/>
      <c r="C50" s="47"/>
      <c r="D50" s="48"/>
      <c r="E50" s="48"/>
      <c r="F50" s="48"/>
      <c r="G50" s="50"/>
      <c r="H50" s="50"/>
      <c r="I50" s="51"/>
      <c r="J50" s="51"/>
      <c r="K50" s="52">
        <f t="shared" si="17"/>
        <v>0</v>
      </c>
      <c r="L50" s="53" t="str">
        <f t="shared" si="2"/>
        <v/>
      </c>
      <c r="M50" s="105" t="str">
        <f t="shared" si="0"/>
        <v/>
      </c>
      <c r="N50" s="71"/>
      <c r="O50" s="79" t="s">
        <v>19</v>
      </c>
      <c r="P50" s="56">
        <f t="shared" si="3"/>
        <v>0</v>
      </c>
      <c r="Q50" s="57">
        <f t="shared" si="4"/>
        <v>0</v>
      </c>
      <c r="R50" s="57">
        <f t="shared" si="5"/>
        <v>0</v>
      </c>
      <c r="S50" s="57">
        <f t="shared" si="6"/>
        <v>0</v>
      </c>
      <c r="T50" s="58">
        <f t="shared" si="7"/>
        <v>0</v>
      </c>
      <c r="U50" s="59">
        <f t="shared" si="8"/>
        <v>0</v>
      </c>
      <c r="V50" s="60">
        <f t="shared" si="9"/>
        <v>0</v>
      </c>
      <c r="W50" s="81">
        <f t="shared" si="10"/>
        <v>0</v>
      </c>
      <c r="X50" s="60">
        <f t="shared" si="11"/>
        <v>0</v>
      </c>
      <c r="Y50" s="61">
        <f t="shared" si="12"/>
        <v>0</v>
      </c>
      <c r="Z50" s="60">
        <f t="shared" si="13"/>
        <v>0</v>
      </c>
      <c r="AA50" s="61">
        <f t="shared" si="14"/>
        <v>0</v>
      </c>
      <c r="AB50" s="62">
        <f t="shared" si="15"/>
        <v>0</v>
      </c>
      <c r="AC50" s="82">
        <f t="shared" si="16"/>
        <v>0</v>
      </c>
      <c r="AD50" s="87"/>
    </row>
    <row r="51" spans="1:30" ht="16.5">
      <c r="A51" s="46"/>
      <c r="B51" s="47"/>
      <c r="C51" s="47"/>
      <c r="D51" s="48"/>
      <c r="E51" s="48"/>
      <c r="F51" s="48"/>
      <c r="G51" s="50"/>
      <c r="H51" s="50"/>
      <c r="I51" s="51"/>
      <c r="J51" s="51"/>
      <c r="K51" s="52">
        <f t="shared" si="17"/>
        <v>0</v>
      </c>
      <c r="L51" s="53" t="str">
        <f t="shared" si="2"/>
        <v/>
      </c>
      <c r="M51" s="105" t="str">
        <f t="shared" si="0"/>
        <v/>
      </c>
      <c r="N51" s="71"/>
      <c r="O51" s="79" t="s">
        <v>19</v>
      </c>
      <c r="P51" s="56">
        <f t="shared" si="3"/>
        <v>0</v>
      </c>
      <c r="Q51" s="57">
        <f t="shared" si="4"/>
        <v>0</v>
      </c>
      <c r="R51" s="57">
        <f t="shared" si="5"/>
        <v>0</v>
      </c>
      <c r="S51" s="57">
        <f t="shared" si="6"/>
        <v>0</v>
      </c>
      <c r="T51" s="58">
        <f t="shared" si="7"/>
        <v>0</v>
      </c>
      <c r="U51" s="59">
        <f t="shared" si="8"/>
        <v>0</v>
      </c>
      <c r="V51" s="60">
        <f t="shared" si="9"/>
        <v>0</v>
      </c>
      <c r="W51" s="81">
        <f t="shared" si="10"/>
        <v>0</v>
      </c>
      <c r="X51" s="60">
        <f t="shared" si="11"/>
        <v>0</v>
      </c>
      <c r="Y51" s="61">
        <f t="shared" si="12"/>
        <v>0</v>
      </c>
      <c r="Z51" s="60">
        <f t="shared" si="13"/>
        <v>0</v>
      </c>
      <c r="AA51" s="61">
        <f t="shared" si="14"/>
        <v>0</v>
      </c>
      <c r="AB51" s="62">
        <f t="shared" si="15"/>
        <v>0</v>
      </c>
      <c r="AC51" s="82">
        <f t="shared" si="16"/>
        <v>0</v>
      </c>
      <c r="AD51" s="87"/>
    </row>
    <row r="52" spans="1:30" ht="16.5">
      <c r="A52" s="46"/>
      <c r="B52" s="47"/>
      <c r="C52" s="47"/>
      <c r="D52" s="48"/>
      <c r="E52" s="48"/>
      <c r="F52" s="48"/>
      <c r="G52" s="50"/>
      <c r="H52" s="50"/>
      <c r="I52" s="51"/>
      <c r="J52" s="51"/>
      <c r="K52" s="52">
        <f t="shared" si="17"/>
        <v>0</v>
      </c>
      <c r="L52" s="53" t="str">
        <f t="shared" si="2"/>
        <v/>
      </c>
      <c r="M52" s="105" t="str">
        <f t="shared" si="0"/>
        <v/>
      </c>
      <c r="N52" s="71"/>
      <c r="O52" s="79" t="s">
        <v>19</v>
      </c>
      <c r="P52" s="56">
        <f t="shared" si="3"/>
        <v>0</v>
      </c>
      <c r="Q52" s="57">
        <f t="shared" si="4"/>
        <v>0</v>
      </c>
      <c r="R52" s="57">
        <f t="shared" si="5"/>
        <v>0</v>
      </c>
      <c r="S52" s="57">
        <f t="shared" si="6"/>
        <v>0</v>
      </c>
      <c r="T52" s="58">
        <f t="shared" si="7"/>
        <v>0</v>
      </c>
      <c r="U52" s="59">
        <f t="shared" si="8"/>
        <v>0</v>
      </c>
      <c r="V52" s="60">
        <f t="shared" si="9"/>
        <v>0</v>
      </c>
      <c r="W52" s="81">
        <f t="shared" si="10"/>
        <v>0</v>
      </c>
      <c r="X52" s="60">
        <f t="shared" si="11"/>
        <v>0</v>
      </c>
      <c r="Y52" s="61">
        <f t="shared" si="12"/>
        <v>0</v>
      </c>
      <c r="Z52" s="60">
        <f t="shared" si="13"/>
        <v>0</v>
      </c>
      <c r="AA52" s="61">
        <f t="shared" si="14"/>
        <v>0</v>
      </c>
      <c r="AB52" s="62">
        <f t="shared" si="15"/>
        <v>0</v>
      </c>
      <c r="AC52" s="82">
        <f t="shared" si="16"/>
        <v>0</v>
      </c>
      <c r="AD52" s="87"/>
    </row>
    <row r="53" spans="1:30" ht="16.5">
      <c r="A53" s="46"/>
      <c r="B53" s="47"/>
      <c r="C53" s="47"/>
      <c r="D53" s="48"/>
      <c r="E53" s="48"/>
      <c r="F53" s="48"/>
      <c r="G53" s="50"/>
      <c r="H53" s="50"/>
      <c r="I53" s="51"/>
      <c r="J53" s="51"/>
      <c r="K53" s="52">
        <f t="shared" si="17"/>
        <v>0</v>
      </c>
      <c r="L53" s="53" t="str">
        <f t="shared" si="2"/>
        <v/>
      </c>
      <c r="M53" s="105" t="str">
        <f t="shared" si="0"/>
        <v/>
      </c>
      <c r="N53" s="71"/>
      <c r="O53" s="79" t="s">
        <v>19</v>
      </c>
      <c r="P53" s="56">
        <f t="shared" si="3"/>
        <v>0</v>
      </c>
      <c r="Q53" s="57">
        <f t="shared" si="4"/>
        <v>0</v>
      </c>
      <c r="R53" s="57">
        <f t="shared" si="5"/>
        <v>0</v>
      </c>
      <c r="S53" s="57">
        <f t="shared" si="6"/>
        <v>0</v>
      </c>
      <c r="T53" s="58">
        <f t="shared" si="7"/>
        <v>0</v>
      </c>
      <c r="U53" s="59">
        <f t="shared" si="8"/>
        <v>0</v>
      </c>
      <c r="V53" s="60">
        <f t="shared" si="9"/>
        <v>0</v>
      </c>
      <c r="W53" s="81">
        <f t="shared" si="10"/>
        <v>0</v>
      </c>
      <c r="X53" s="60">
        <f t="shared" si="11"/>
        <v>0</v>
      </c>
      <c r="Y53" s="61">
        <f t="shared" si="12"/>
        <v>0</v>
      </c>
      <c r="Z53" s="60">
        <f t="shared" si="13"/>
        <v>0</v>
      </c>
      <c r="AA53" s="61">
        <f t="shared" si="14"/>
        <v>0</v>
      </c>
      <c r="AB53" s="62">
        <f t="shared" si="15"/>
        <v>0</v>
      </c>
      <c r="AC53" s="82">
        <f t="shared" si="16"/>
        <v>0</v>
      </c>
      <c r="AD53" s="87"/>
    </row>
    <row r="54" spans="1:30" ht="16.5">
      <c r="A54" s="46"/>
      <c r="B54" s="47"/>
      <c r="C54" s="47"/>
      <c r="D54" s="48"/>
      <c r="E54" s="48"/>
      <c r="F54" s="48"/>
      <c r="G54" s="50"/>
      <c r="H54" s="50"/>
      <c r="I54" s="51"/>
      <c r="J54" s="51"/>
      <c r="K54" s="52">
        <f t="shared" si="17"/>
        <v>0</v>
      </c>
      <c r="L54" s="53" t="str">
        <f t="shared" si="2"/>
        <v/>
      </c>
      <c r="M54" s="105" t="str">
        <f t="shared" si="0"/>
        <v/>
      </c>
      <c r="N54" s="71"/>
      <c r="O54" s="79" t="s">
        <v>19</v>
      </c>
      <c r="P54" s="56">
        <f t="shared" si="3"/>
        <v>0</v>
      </c>
      <c r="Q54" s="57">
        <f t="shared" si="4"/>
        <v>0</v>
      </c>
      <c r="R54" s="57">
        <f t="shared" si="5"/>
        <v>0</v>
      </c>
      <c r="S54" s="57">
        <f t="shared" si="6"/>
        <v>0</v>
      </c>
      <c r="T54" s="58">
        <f t="shared" si="7"/>
        <v>0</v>
      </c>
      <c r="U54" s="59">
        <f t="shared" si="8"/>
        <v>0</v>
      </c>
      <c r="V54" s="60">
        <f t="shared" si="9"/>
        <v>0</v>
      </c>
      <c r="W54" s="81">
        <f t="shared" si="10"/>
        <v>0</v>
      </c>
      <c r="X54" s="60">
        <f t="shared" si="11"/>
        <v>0</v>
      </c>
      <c r="Y54" s="61">
        <f t="shared" si="12"/>
        <v>0</v>
      </c>
      <c r="Z54" s="60">
        <f t="shared" si="13"/>
        <v>0</v>
      </c>
      <c r="AA54" s="61">
        <f t="shared" si="14"/>
        <v>0</v>
      </c>
      <c r="AB54" s="62">
        <f t="shared" si="15"/>
        <v>0</v>
      </c>
      <c r="AC54" s="82">
        <f t="shared" si="16"/>
        <v>0</v>
      </c>
      <c r="AD54" s="87"/>
    </row>
    <row r="55" spans="1:30" ht="16.5">
      <c r="A55" s="46"/>
      <c r="B55" s="47"/>
      <c r="C55" s="47"/>
      <c r="D55" s="48"/>
      <c r="E55" s="48"/>
      <c r="F55" s="48"/>
      <c r="G55" s="50"/>
      <c r="H55" s="50"/>
      <c r="I55" s="51"/>
      <c r="J55" s="51"/>
      <c r="K55" s="52">
        <f t="shared" si="17"/>
        <v>0</v>
      </c>
      <c r="L55" s="53" t="str">
        <f t="shared" si="2"/>
        <v/>
      </c>
      <c r="M55" s="105" t="str">
        <f t="shared" si="0"/>
        <v/>
      </c>
      <c r="N55" s="71"/>
      <c r="O55" s="79" t="s">
        <v>19</v>
      </c>
      <c r="P55" s="56">
        <f t="shared" si="3"/>
        <v>0</v>
      </c>
      <c r="Q55" s="57">
        <f t="shared" si="4"/>
        <v>0</v>
      </c>
      <c r="R55" s="57">
        <f t="shared" si="5"/>
        <v>0</v>
      </c>
      <c r="S55" s="57">
        <f t="shared" si="6"/>
        <v>0</v>
      </c>
      <c r="T55" s="58">
        <f t="shared" si="7"/>
        <v>0</v>
      </c>
      <c r="U55" s="59">
        <f t="shared" si="8"/>
        <v>0</v>
      </c>
      <c r="V55" s="60">
        <f t="shared" si="9"/>
        <v>0</v>
      </c>
      <c r="W55" s="81">
        <f t="shared" si="10"/>
        <v>0</v>
      </c>
      <c r="X55" s="60">
        <f t="shared" si="11"/>
        <v>0</v>
      </c>
      <c r="Y55" s="61">
        <f t="shared" si="12"/>
        <v>0</v>
      </c>
      <c r="Z55" s="60">
        <f t="shared" si="13"/>
        <v>0</v>
      </c>
      <c r="AA55" s="61">
        <f t="shared" si="14"/>
        <v>0</v>
      </c>
      <c r="AB55" s="62">
        <f t="shared" si="15"/>
        <v>0</v>
      </c>
      <c r="AC55" s="82">
        <f t="shared" si="16"/>
        <v>0</v>
      </c>
      <c r="AD55" s="87"/>
    </row>
    <row r="56" spans="1:30" ht="16.5">
      <c r="A56" s="46"/>
      <c r="B56" s="47"/>
      <c r="C56" s="47"/>
      <c r="D56" s="48"/>
      <c r="E56" s="48"/>
      <c r="F56" s="48"/>
      <c r="G56" s="50"/>
      <c r="H56" s="50"/>
      <c r="I56" s="51"/>
      <c r="J56" s="51"/>
      <c r="K56" s="52">
        <f t="shared" si="17"/>
        <v>0</v>
      </c>
      <c r="L56" s="53" t="str">
        <f t="shared" si="2"/>
        <v/>
      </c>
      <c r="M56" s="105" t="str">
        <f t="shared" si="0"/>
        <v/>
      </c>
      <c r="N56" s="71"/>
      <c r="O56" s="79" t="s">
        <v>19</v>
      </c>
      <c r="P56" s="56">
        <f t="shared" si="3"/>
        <v>0</v>
      </c>
      <c r="Q56" s="57">
        <f t="shared" si="4"/>
        <v>0</v>
      </c>
      <c r="R56" s="57">
        <f t="shared" si="5"/>
        <v>0</v>
      </c>
      <c r="S56" s="57">
        <f t="shared" si="6"/>
        <v>0</v>
      </c>
      <c r="T56" s="58">
        <f t="shared" si="7"/>
        <v>0</v>
      </c>
      <c r="U56" s="59">
        <f t="shared" si="8"/>
        <v>0</v>
      </c>
      <c r="V56" s="60">
        <f t="shared" si="9"/>
        <v>0</v>
      </c>
      <c r="W56" s="81">
        <f t="shared" si="10"/>
        <v>0</v>
      </c>
      <c r="X56" s="60">
        <f t="shared" si="11"/>
        <v>0</v>
      </c>
      <c r="Y56" s="61">
        <f t="shared" si="12"/>
        <v>0</v>
      </c>
      <c r="Z56" s="60">
        <f t="shared" si="13"/>
        <v>0</v>
      </c>
      <c r="AA56" s="61">
        <f t="shared" si="14"/>
        <v>0</v>
      </c>
      <c r="AB56" s="62">
        <f t="shared" si="15"/>
        <v>0</v>
      </c>
      <c r="AC56" s="82">
        <f t="shared" si="16"/>
        <v>0</v>
      </c>
      <c r="AD56" s="87"/>
    </row>
    <row r="57" spans="1:30" ht="16.5">
      <c r="A57" s="46"/>
      <c r="B57" s="47"/>
      <c r="C57" s="47"/>
      <c r="D57" s="48"/>
      <c r="E57" s="48"/>
      <c r="F57" s="48"/>
      <c r="G57" s="50"/>
      <c r="H57" s="50"/>
      <c r="I57" s="51"/>
      <c r="J57" s="51"/>
      <c r="K57" s="52">
        <f t="shared" si="17"/>
        <v>0</v>
      </c>
      <c r="L57" s="53" t="str">
        <f t="shared" si="2"/>
        <v/>
      </c>
      <c r="M57" s="105" t="str">
        <f t="shared" si="0"/>
        <v/>
      </c>
      <c r="N57" s="71"/>
      <c r="O57" s="79" t="s">
        <v>19</v>
      </c>
      <c r="P57" s="56">
        <f t="shared" si="3"/>
        <v>0</v>
      </c>
      <c r="Q57" s="57">
        <f t="shared" si="4"/>
        <v>0</v>
      </c>
      <c r="R57" s="57">
        <f t="shared" si="5"/>
        <v>0</v>
      </c>
      <c r="S57" s="57">
        <f t="shared" si="6"/>
        <v>0</v>
      </c>
      <c r="T57" s="58">
        <f t="shared" si="7"/>
        <v>0</v>
      </c>
      <c r="U57" s="59">
        <f t="shared" si="8"/>
        <v>0</v>
      </c>
      <c r="V57" s="60">
        <f t="shared" si="9"/>
        <v>0</v>
      </c>
      <c r="W57" s="81">
        <f t="shared" si="10"/>
        <v>0</v>
      </c>
      <c r="X57" s="60">
        <f t="shared" si="11"/>
        <v>0</v>
      </c>
      <c r="Y57" s="61">
        <f t="shared" si="12"/>
        <v>0</v>
      </c>
      <c r="Z57" s="60">
        <f t="shared" si="13"/>
        <v>0</v>
      </c>
      <c r="AA57" s="61">
        <f t="shared" si="14"/>
        <v>0</v>
      </c>
      <c r="AB57" s="62">
        <f t="shared" si="15"/>
        <v>0</v>
      </c>
      <c r="AC57" s="82">
        <f t="shared" si="16"/>
        <v>0</v>
      </c>
      <c r="AD57" s="87"/>
    </row>
    <row r="58" spans="1:30" ht="16.5">
      <c r="A58" s="46"/>
      <c r="B58" s="47"/>
      <c r="C58" s="47"/>
      <c r="D58" s="48"/>
      <c r="E58" s="48"/>
      <c r="F58" s="48"/>
      <c r="G58" s="50"/>
      <c r="H58" s="50"/>
      <c r="I58" s="51"/>
      <c r="J58" s="51"/>
      <c r="K58" s="52">
        <f t="shared" si="17"/>
        <v>0</v>
      </c>
      <c r="L58" s="53" t="str">
        <f t="shared" si="2"/>
        <v/>
      </c>
      <c r="M58" s="105" t="str">
        <f t="shared" si="0"/>
        <v/>
      </c>
      <c r="N58" s="71"/>
      <c r="O58" s="79" t="s">
        <v>19</v>
      </c>
      <c r="P58" s="56">
        <f t="shared" si="3"/>
        <v>0</v>
      </c>
      <c r="Q58" s="57">
        <f t="shared" si="4"/>
        <v>0</v>
      </c>
      <c r="R58" s="57">
        <f t="shared" si="5"/>
        <v>0</v>
      </c>
      <c r="S58" s="57">
        <f t="shared" si="6"/>
        <v>0</v>
      </c>
      <c r="T58" s="58">
        <f t="shared" si="7"/>
        <v>0</v>
      </c>
      <c r="U58" s="59">
        <f t="shared" si="8"/>
        <v>0</v>
      </c>
      <c r="V58" s="60">
        <f t="shared" si="9"/>
        <v>0</v>
      </c>
      <c r="W58" s="81">
        <f t="shared" si="10"/>
        <v>0</v>
      </c>
      <c r="X58" s="60">
        <f t="shared" si="11"/>
        <v>0</v>
      </c>
      <c r="Y58" s="61">
        <f t="shared" si="12"/>
        <v>0</v>
      </c>
      <c r="Z58" s="60">
        <f t="shared" si="13"/>
        <v>0</v>
      </c>
      <c r="AA58" s="61">
        <f t="shared" si="14"/>
        <v>0</v>
      </c>
      <c r="AB58" s="62">
        <f t="shared" si="15"/>
        <v>0</v>
      </c>
      <c r="AC58" s="82">
        <f t="shared" si="16"/>
        <v>0</v>
      </c>
      <c r="AD58" s="87"/>
    </row>
    <row r="59" spans="1:30" ht="16.5">
      <c r="A59" s="46"/>
      <c r="B59" s="47"/>
      <c r="C59" s="47"/>
      <c r="D59" s="48"/>
      <c r="E59" s="48"/>
      <c r="F59" s="48"/>
      <c r="G59" s="50"/>
      <c r="H59" s="50"/>
      <c r="I59" s="51"/>
      <c r="J59" s="51"/>
      <c r="K59" s="52">
        <f t="shared" si="17"/>
        <v>0</v>
      </c>
      <c r="L59" s="53" t="str">
        <f t="shared" si="2"/>
        <v/>
      </c>
      <c r="M59" s="105" t="str">
        <f t="shared" si="0"/>
        <v/>
      </c>
      <c r="N59" s="71"/>
      <c r="O59" s="79" t="s">
        <v>19</v>
      </c>
      <c r="P59" s="56">
        <f t="shared" si="3"/>
        <v>0</v>
      </c>
      <c r="Q59" s="57">
        <f t="shared" si="4"/>
        <v>0</v>
      </c>
      <c r="R59" s="57">
        <f t="shared" si="5"/>
        <v>0</v>
      </c>
      <c r="S59" s="57">
        <f t="shared" si="6"/>
        <v>0</v>
      </c>
      <c r="T59" s="58">
        <f t="shared" si="7"/>
        <v>0</v>
      </c>
      <c r="U59" s="59">
        <f t="shared" si="8"/>
        <v>0</v>
      </c>
      <c r="V59" s="60">
        <f t="shared" si="9"/>
        <v>0</v>
      </c>
      <c r="W59" s="81">
        <f t="shared" si="10"/>
        <v>0</v>
      </c>
      <c r="X59" s="60">
        <f t="shared" si="11"/>
        <v>0</v>
      </c>
      <c r="Y59" s="61">
        <f t="shared" si="12"/>
        <v>0</v>
      </c>
      <c r="Z59" s="60">
        <f t="shared" si="13"/>
        <v>0</v>
      </c>
      <c r="AA59" s="61">
        <f t="shared" si="14"/>
        <v>0</v>
      </c>
      <c r="AB59" s="62">
        <f t="shared" si="15"/>
        <v>0</v>
      </c>
      <c r="AC59" s="82">
        <f t="shared" si="16"/>
        <v>0</v>
      </c>
      <c r="AD59" s="87"/>
    </row>
    <row r="60" spans="1:30" ht="16.5">
      <c r="A60" s="46"/>
      <c r="B60" s="47"/>
      <c r="C60" s="47"/>
      <c r="D60" s="48"/>
      <c r="E60" s="48"/>
      <c r="F60" s="48"/>
      <c r="G60" s="50"/>
      <c r="H60" s="50"/>
      <c r="I60" s="51"/>
      <c r="J60" s="51"/>
      <c r="K60" s="52">
        <f t="shared" si="17"/>
        <v>0</v>
      </c>
      <c r="L60" s="53" t="str">
        <f t="shared" si="2"/>
        <v/>
      </c>
      <c r="M60" s="105" t="str">
        <f t="shared" si="0"/>
        <v/>
      </c>
      <c r="N60" s="71"/>
      <c r="O60" s="79" t="s">
        <v>19</v>
      </c>
      <c r="P60" s="56">
        <f t="shared" si="3"/>
        <v>0</v>
      </c>
      <c r="Q60" s="57">
        <f t="shared" si="4"/>
        <v>0</v>
      </c>
      <c r="R60" s="57">
        <f t="shared" si="5"/>
        <v>0</v>
      </c>
      <c r="S60" s="57">
        <f t="shared" si="6"/>
        <v>0</v>
      </c>
      <c r="T60" s="58">
        <f t="shared" si="7"/>
        <v>0</v>
      </c>
      <c r="U60" s="59">
        <f t="shared" si="8"/>
        <v>0</v>
      </c>
      <c r="V60" s="60">
        <f t="shared" si="9"/>
        <v>0</v>
      </c>
      <c r="W60" s="81">
        <f t="shared" si="10"/>
        <v>0</v>
      </c>
      <c r="X60" s="60">
        <f t="shared" si="11"/>
        <v>0</v>
      </c>
      <c r="Y60" s="61">
        <f t="shared" si="12"/>
        <v>0</v>
      </c>
      <c r="Z60" s="60">
        <f t="shared" si="13"/>
        <v>0</v>
      </c>
      <c r="AA60" s="61">
        <f t="shared" si="14"/>
        <v>0</v>
      </c>
      <c r="AB60" s="62">
        <f t="shared" si="15"/>
        <v>0</v>
      </c>
      <c r="AC60" s="82">
        <f t="shared" si="16"/>
        <v>0</v>
      </c>
      <c r="AD60" s="87"/>
    </row>
    <row r="61" spans="1:30" ht="16.5">
      <c r="A61" s="46"/>
      <c r="B61" s="47"/>
      <c r="C61" s="47"/>
      <c r="D61" s="48"/>
      <c r="E61" s="48"/>
      <c r="F61" s="48"/>
      <c r="G61" s="50"/>
      <c r="H61" s="50"/>
      <c r="I61" s="51"/>
      <c r="J61" s="51"/>
      <c r="K61" s="52">
        <f t="shared" si="17"/>
        <v>0</v>
      </c>
      <c r="L61" s="53" t="str">
        <f t="shared" si="2"/>
        <v/>
      </c>
      <c r="M61" s="105" t="str">
        <f t="shared" si="0"/>
        <v/>
      </c>
      <c r="N61" s="71"/>
      <c r="O61" s="79" t="s">
        <v>19</v>
      </c>
      <c r="P61" s="56">
        <f t="shared" si="3"/>
        <v>0</v>
      </c>
      <c r="Q61" s="57">
        <f t="shared" si="4"/>
        <v>0</v>
      </c>
      <c r="R61" s="57">
        <f t="shared" si="5"/>
        <v>0</v>
      </c>
      <c r="S61" s="57">
        <f t="shared" si="6"/>
        <v>0</v>
      </c>
      <c r="T61" s="58">
        <f t="shared" si="7"/>
        <v>0</v>
      </c>
      <c r="U61" s="59">
        <f t="shared" si="8"/>
        <v>0</v>
      </c>
      <c r="V61" s="60">
        <f t="shared" si="9"/>
        <v>0</v>
      </c>
      <c r="W61" s="81">
        <f t="shared" si="10"/>
        <v>0</v>
      </c>
      <c r="X61" s="60">
        <f t="shared" si="11"/>
        <v>0</v>
      </c>
      <c r="Y61" s="61">
        <f t="shared" si="12"/>
        <v>0</v>
      </c>
      <c r="Z61" s="60">
        <f t="shared" si="13"/>
        <v>0</v>
      </c>
      <c r="AA61" s="61">
        <f t="shared" si="14"/>
        <v>0</v>
      </c>
      <c r="AB61" s="62">
        <f t="shared" si="15"/>
        <v>0</v>
      </c>
      <c r="AC61" s="82">
        <f t="shared" si="16"/>
        <v>0</v>
      </c>
      <c r="AD61" s="87"/>
    </row>
    <row r="62" spans="1:30" ht="16.5">
      <c r="A62" s="46"/>
      <c r="B62" s="47"/>
      <c r="C62" s="47"/>
      <c r="D62" s="48"/>
      <c r="E62" s="48"/>
      <c r="F62" s="48"/>
      <c r="G62" s="50"/>
      <c r="H62" s="50"/>
      <c r="I62" s="51"/>
      <c r="J62" s="51"/>
      <c r="K62" s="52">
        <f t="shared" si="17"/>
        <v>0</v>
      </c>
      <c r="L62" s="53" t="str">
        <f t="shared" si="2"/>
        <v/>
      </c>
      <c r="M62" s="105" t="str">
        <f t="shared" si="0"/>
        <v/>
      </c>
      <c r="N62" s="71"/>
      <c r="O62" s="79" t="s">
        <v>19</v>
      </c>
      <c r="P62" s="56">
        <f t="shared" si="3"/>
        <v>0</v>
      </c>
      <c r="Q62" s="57">
        <f t="shared" si="4"/>
        <v>0</v>
      </c>
      <c r="R62" s="57">
        <f t="shared" si="5"/>
        <v>0</v>
      </c>
      <c r="S62" s="57">
        <f t="shared" si="6"/>
        <v>0</v>
      </c>
      <c r="T62" s="58">
        <f t="shared" si="7"/>
        <v>0</v>
      </c>
      <c r="U62" s="59">
        <f t="shared" si="8"/>
        <v>0</v>
      </c>
      <c r="V62" s="60">
        <f t="shared" si="9"/>
        <v>0</v>
      </c>
      <c r="W62" s="81">
        <f t="shared" si="10"/>
        <v>0</v>
      </c>
      <c r="X62" s="60">
        <f t="shared" si="11"/>
        <v>0</v>
      </c>
      <c r="Y62" s="61">
        <f t="shared" si="12"/>
        <v>0</v>
      </c>
      <c r="Z62" s="60">
        <f t="shared" si="13"/>
        <v>0</v>
      </c>
      <c r="AA62" s="61">
        <f t="shared" si="14"/>
        <v>0</v>
      </c>
      <c r="AB62" s="62">
        <f t="shared" si="15"/>
        <v>0</v>
      </c>
      <c r="AC62" s="82">
        <f t="shared" si="16"/>
        <v>0</v>
      </c>
      <c r="AD62" s="87"/>
    </row>
    <row r="63" spans="1:30" ht="16.5">
      <c r="A63" s="46"/>
      <c r="B63" s="47"/>
      <c r="C63" s="47"/>
      <c r="D63" s="48"/>
      <c r="E63" s="48"/>
      <c r="F63" s="48"/>
      <c r="G63" s="50"/>
      <c r="H63" s="50"/>
      <c r="I63" s="51"/>
      <c r="J63" s="51"/>
      <c r="K63" s="52">
        <f t="shared" si="17"/>
        <v>0</v>
      </c>
      <c r="L63" s="53" t="str">
        <f t="shared" si="2"/>
        <v/>
      </c>
      <c r="M63" s="105" t="str">
        <f t="shared" si="0"/>
        <v/>
      </c>
      <c r="N63" s="71"/>
      <c r="O63" s="79" t="s">
        <v>19</v>
      </c>
      <c r="P63" s="56">
        <f t="shared" si="3"/>
        <v>0</v>
      </c>
      <c r="Q63" s="57">
        <f t="shared" si="4"/>
        <v>0</v>
      </c>
      <c r="R63" s="57">
        <f t="shared" si="5"/>
        <v>0</v>
      </c>
      <c r="S63" s="57">
        <f t="shared" si="6"/>
        <v>0</v>
      </c>
      <c r="T63" s="58">
        <f t="shared" si="7"/>
        <v>0</v>
      </c>
      <c r="U63" s="59">
        <f t="shared" si="8"/>
        <v>0</v>
      </c>
      <c r="V63" s="60">
        <f t="shared" si="9"/>
        <v>0</v>
      </c>
      <c r="W63" s="81">
        <f t="shared" si="10"/>
        <v>0</v>
      </c>
      <c r="X63" s="60">
        <f t="shared" si="11"/>
        <v>0</v>
      </c>
      <c r="Y63" s="61">
        <f t="shared" si="12"/>
        <v>0</v>
      </c>
      <c r="Z63" s="60">
        <f t="shared" si="13"/>
        <v>0</v>
      </c>
      <c r="AA63" s="61">
        <f t="shared" si="14"/>
        <v>0</v>
      </c>
      <c r="AB63" s="62">
        <f t="shared" si="15"/>
        <v>0</v>
      </c>
      <c r="AC63" s="82">
        <f t="shared" si="16"/>
        <v>0</v>
      </c>
      <c r="AD63" s="87"/>
    </row>
    <row r="64" spans="1:30" ht="16.5">
      <c r="A64" s="46"/>
      <c r="B64" s="47"/>
      <c r="C64" s="47"/>
      <c r="D64" s="48"/>
      <c r="E64" s="48"/>
      <c r="F64" s="48"/>
      <c r="G64" s="50"/>
      <c r="H64" s="50"/>
      <c r="I64" s="51"/>
      <c r="J64" s="51"/>
      <c r="K64" s="52">
        <f t="shared" si="17"/>
        <v>0</v>
      </c>
      <c r="L64" s="53" t="str">
        <f t="shared" si="2"/>
        <v/>
      </c>
      <c r="M64" s="105" t="str">
        <f t="shared" si="0"/>
        <v/>
      </c>
      <c r="N64" s="71"/>
      <c r="O64" s="79" t="s">
        <v>19</v>
      </c>
      <c r="P64" s="56">
        <f t="shared" si="3"/>
        <v>0</v>
      </c>
      <c r="Q64" s="57">
        <f t="shared" si="4"/>
        <v>0</v>
      </c>
      <c r="R64" s="57">
        <f t="shared" si="5"/>
        <v>0</v>
      </c>
      <c r="S64" s="57">
        <f t="shared" si="6"/>
        <v>0</v>
      </c>
      <c r="T64" s="58">
        <f t="shared" si="7"/>
        <v>0</v>
      </c>
      <c r="U64" s="59">
        <f t="shared" si="8"/>
        <v>0</v>
      </c>
      <c r="V64" s="60">
        <f t="shared" si="9"/>
        <v>0</v>
      </c>
      <c r="W64" s="81">
        <f t="shared" si="10"/>
        <v>0</v>
      </c>
      <c r="X64" s="60">
        <f t="shared" si="11"/>
        <v>0</v>
      </c>
      <c r="Y64" s="61">
        <f t="shared" si="12"/>
        <v>0</v>
      </c>
      <c r="Z64" s="60">
        <f t="shared" si="13"/>
        <v>0</v>
      </c>
      <c r="AA64" s="61">
        <f t="shared" si="14"/>
        <v>0</v>
      </c>
      <c r="AB64" s="62">
        <f t="shared" si="15"/>
        <v>0</v>
      </c>
      <c r="AC64" s="82">
        <f t="shared" si="16"/>
        <v>0</v>
      </c>
      <c r="AD64" s="87"/>
    </row>
    <row r="65" spans="1:30" ht="16.5">
      <c r="A65" s="46"/>
      <c r="B65" s="47"/>
      <c r="C65" s="47"/>
      <c r="D65" s="48"/>
      <c r="E65" s="48"/>
      <c r="F65" s="48"/>
      <c r="G65" s="50"/>
      <c r="H65" s="50"/>
      <c r="I65" s="51"/>
      <c r="J65" s="51"/>
      <c r="K65" s="52">
        <f t="shared" si="17"/>
        <v>0</v>
      </c>
      <c r="L65" s="53" t="str">
        <f t="shared" si="2"/>
        <v/>
      </c>
      <c r="M65" s="105" t="str">
        <f t="shared" si="0"/>
        <v/>
      </c>
      <c r="N65" s="71"/>
      <c r="O65" s="79" t="s">
        <v>19</v>
      </c>
      <c r="P65" s="56">
        <f t="shared" si="3"/>
        <v>0</v>
      </c>
      <c r="Q65" s="57">
        <f t="shared" si="4"/>
        <v>0</v>
      </c>
      <c r="R65" s="57">
        <f t="shared" si="5"/>
        <v>0</v>
      </c>
      <c r="S65" s="57">
        <f t="shared" si="6"/>
        <v>0</v>
      </c>
      <c r="T65" s="58">
        <f t="shared" si="7"/>
        <v>0</v>
      </c>
      <c r="U65" s="59">
        <f t="shared" si="8"/>
        <v>0</v>
      </c>
      <c r="V65" s="60">
        <f t="shared" si="9"/>
        <v>0</v>
      </c>
      <c r="W65" s="81">
        <f t="shared" si="10"/>
        <v>0</v>
      </c>
      <c r="X65" s="60">
        <f t="shared" si="11"/>
        <v>0</v>
      </c>
      <c r="Y65" s="61">
        <f t="shared" si="12"/>
        <v>0</v>
      </c>
      <c r="Z65" s="60">
        <f t="shared" si="13"/>
        <v>0</v>
      </c>
      <c r="AA65" s="61">
        <f t="shared" si="14"/>
        <v>0</v>
      </c>
      <c r="AB65" s="62">
        <f t="shared" si="15"/>
        <v>0</v>
      </c>
      <c r="AC65" s="82">
        <f t="shared" si="16"/>
        <v>0</v>
      </c>
      <c r="AD65" s="87"/>
    </row>
    <row r="66" spans="1:30" ht="16.5">
      <c r="A66" s="46"/>
      <c r="B66" s="47"/>
      <c r="C66" s="47"/>
      <c r="D66" s="48"/>
      <c r="E66" s="48"/>
      <c r="F66" s="48"/>
      <c r="G66" s="50"/>
      <c r="H66" s="50"/>
      <c r="I66" s="51"/>
      <c r="J66" s="51"/>
      <c r="K66" s="52">
        <f t="shared" si="17"/>
        <v>0</v>
      </c>
      <c r="L66" s="53" t="str">
        <f t="shared" si="2"/>
        <v/>
      </c>
      <c r="M66" s="105" t="str">
        <f t="shared" si="0"/>
        <v/>
      </c>
      <c r="N66" s="71"/>
      <c r="O66" s="79" t="s">
        <v>19</v>
      </c>
      <c r="P66" s="56">
        <f t="shared" si="3"/>
        <v>0</v>
      </c>
      <c r="Q66" s="57">
        <f t="shared" si="4"/>
        <v>0</v>
      </c>
      <c r="R66" s="57">
        <f t="shared" si="5"/>
        <v>0</v>
      </c>
      <c r="S66" s="57">
        <f t="shared" si="6"/>
        <v>0</v>
      </c>
      <c r="T66" s="58">
        <f t="shared" si="7"/>
        <v>0</v>
      </c>
      <c r="U66" s="59">
        <f t="shared" si="8"/>
        <v>0</v>
      </c>
      <c r="V66" s="60">
        <f t="shared" si="9"/>
        <v>0</v>
      </c>
      <c r="W66" s="81">
        <f t="shared" si="10"/>
        <v>0</v>
      </c>
      <c r="X66" s="60">
        <f t="shared" si="11"/>
        <v>0</v>
      </c>
      <c r="Y66" s="61">
        <f t="shared" si="12"/>
        <v>0</v>
      </c>
      <c r="Z66" s="60">
        <f t="shared" si="13"/>
        <v>0</v>
      </c>
      <c r="AA66" s="61">
        <f t="shared" si="14"/>
        <v>0</v>
      </c>
      <c r="AB66" s="62">
        <f t="shared" si="15"/>
        <v>0</v>
      </c>
      <c r="AC66" s="82">
        <f t="shared" si="16"/>
        <v>0</v>
      </c>
      <c r="AD66" s="87"/>
    </row>
    <row r="67" spans="1:30" ht="16.5">
      <c r="A67" s="46"/>
      <c r="B67" s="47"/>
      <c r="C67" s="47"/>
      <c r="D67" s="48"/>
      <c r="E67" s="48"/>
      <c r="F67" s="48"/>
      <c r="G67" s="50"/>
      <c r="H67" s="50"/>
      <c r="I67" s="51"/>
      <c r="J67" s="51"/>
      <c r="K67" s="52">
        <f t="shared" si="17"/>
        <v>0</v>
      </c>
      <c r="L67" s="53" t="str">
        <f t="shared" si="2"/>
        <v/>
      </c>
      <c r="M67" s="105" t="str">
        <f t="shared" si="0"/>
        <v/>
      </c>
      <c r="N67" s="71"/>
      <c r="O67" s="79" t="s">
        <v>19</v>
      </c>
      <c r="P67" s="56">
        <f t="shared" si="3"/>
        <v>0</v>
      </c>
      <c r="Q67" s="57">
        <f t="shared" si="4"/>
        <v>0</v>
      </c>
      <c r="R67" s="57">
        <f t="shared" si="5"/>
        <v>0</v>
      </c>
      <c r="S67" s="57">
        <f t="shared" si="6"/>
        <v>0</v>
      </c>
      <c r="T67" s="58">
        <f t="shared" si="7"/>
        <v>0</v>
      </c>
      <c r="U67" s="59">
        <f t="shared" si="8"/>
        <v>0</v>
      </c>
      <c r="V67" s="60">
        <f t="shared" si="9"/>
        <v>0</v>
      </c>
      <c r="W67" s="81">
        <f t="shared" si="10"/>
        <v>0</v>
      </c>
      <c r="X67" s="60">
        <f t="shared" si="11"/>
        <v>0</v>
      </c>
      <c r="Y67" s="61">
        <f t="shared" si="12"/>
        <v>0</v>
      </c>
      <c r="Z67" s="60">
        <f t="shared" si="13"/>
        <v>0</v>
      </c>
      <c r="AA67" s="61">
        <f t="shared" si="14"/>
        <v>0</v>
      </c>
      <c r="AB67" s="62">
        <f t="shared" si="15"/>
        <v>0</v>
      </c>
      <c r="AC67" s="82">
        <f t="shared" si="16"/>
        <v>0</v>
      </c>
      <c r="AD67" s="87"/>
    </row>
    <row r="68" spans="1:30" ht="16.5">
      <c r="A68" s="46"/>
      <c r="B68" s="47"/>
      <c r="C68" s="47"/>
      <c r="D68" s="48"/>
      <c r="E68" s="48"/>
      <c r="F68" s="48"/>
      <c r="G68" s="50"/>
      <c r="H68" s="50"/>
      <c r="I68" s="51"/>
      <c r="J68" s="51"/>
      <c r="K68" s="52">
        <f t="shared" si="17"/>
        <v>0</v>
      </c>
      <c r="L68" s="53" t="str">
        <f t="shared" si="2"/>
        <v/>
      </c>
      <c r="M68" s="105" t="str">
        <f t="shared" si="0"/>
        <v/>
      </c>
      <c r="N68" s="71"/>
      <c r="O68" s="79" t="s">
        <v>19</v>
      </c>
      <c r="P68" s="56">
        <f t="shared" si="3"/>
        <v>0</v>
      </c>
      <c r="Q68" s="57">
        <f t="shared" si="4"/>
        <v>0</v>
      </c>
      <c r="R68" s="57">
        <f t="shared" si="5"/>
        <v>0</v>
      </c>
      <c r="S68" s="57">
        <f t="shared" si="6"/>
        <v>0</v>
      </c>
      <c r="T68" s="58">
        <f t="shared" si="7"/>
        <v>0</v>
      </c>
      <c r="U68" s="59">
        <f t="shared" si="8"/>
        <v>0</v>
      </c>
      <c r="V68" s="60">
        <f t="shared" si="9"/>
        <v>0</v>
      </c>
      <c r="W68" s="81">
        <f t="shared" si="10"/>
        <v>0</v>
      </c>
      <c r="X68" s="60">
        <f t="shared" si="11"/>
        <v>0</v>
      </c>
      <c r="Y68" s="61">
        <f t="shared" si="12"/>
        <v>0</v>
      </c>
      <c r="Z68" s="60">
        <f t="shared" si="13"/>
        <v>0</v>
      </c>
      <c r="AA68" s="61">
        <f t="shared" si="14"/>
        <v>0</v>
      </c>
      <c r="AB68" s="62">
        <f t="shared" si="15"/>
        <v>0</v>
      </c>
      <c r="AC68" s="82">
        <f t="shared" si="16"/>
        <v>0</v>
      </c>
      <c r="AD68" s="87"/>
    </row>
    <row r="69" spans="1:30" ht="16.5">
      <c r="A69" s="46"/>
      <c r="B69" s="47"/>
      <c r="C69" s="47"/>
      <c r="D69" s="48"/>
      <c r="E69" s="48"/>
      <c r="F69" s="48"/>
      <c r="G69" s="50"/>
      <c r="H69" s="50"/>
      <c r="I69" s="51"/>
      <c r="J69" s="51"/>
      <c r="K69" s="52">
        <f t="shared" si="17"/>
        <v>0</v>
      </c>
      <c r="L69" s="53" t="str">
        <f t="shared" si="2"/>
        <v/>
      </c>
      <c r="M69" s="105" t="str">
        <f t="shared" si="0"/>
        <v/>
      </c>
      <c r="N69" s="71"/>
      <c r="O69" s="79" t="s">
        <v>19</v>
      </c>
      <c r="P69" s="56">
        <f t="shared" si="3"/>
        <v>0</v>
      </c>
      <c r="Q69" s="57">
        <f t="shared" si="4"/>
        <v>0</v>
      </c>
      <c r="R69" s="57">
        <f t="shared" si="5"/>
        <v>0</v>
      </c>
      <c r="S69" s="57">
        <f t="shared" si="6"/>
        <v>0</v>
      </c>
      <c r="T69" s="58">
        <f t="shared" si="7"/>
        <v>0</v>
      </c>
      <c r="U69" s="59">
        <f t="shared" si="8"/>
        <v>0</v>
      </c>
      <c r="V69" s="60">
        <f t="shared" si="9"/>
        <v>0</v>
      </c>
      <c r="W69" s="81">
        <f t="shared" si="10"/>
        <v>0</v>
      </c>
      <c r="X69" s="60">
        <f t="shared" si="11"/>
        <v>0</v>
      </c>
      <c r="Y69" s="61">
        <f t="shared" si="12"/>
        <v>0</v>
      </c>
      <c r="Z69" s="60">
        <f t="shared" si="13"/>
        <v>0</v>
      </c>
      <c r="AA69" s="61">
        <f t="shared" si="14"/>
        <v>0</v>
      </c>
      <c r="AB69" s="62">
        <f t="shared" si="15"/>
        <v>0</v>
      </c>
      <c r="AC69" s="82">
        <f t="shared" si="16"/>
        <v>0</v>
      </c>
      <c r="AD69" s="87"/>
    </row>
    <row r="70" spans="1:30" ht="16.5">
      <c r="A70" s="46"/>
      <c r="B70" s="47"/>
      <c r="C70" s="47"/>
      <c r="D70" s="48"/>
      <c r="E70" s="48"/>
      <c r="F70" s="48"/>
      <c r="G70" s="50"/>
      <c r="H70" s="50"/>
      <c r="I70" s="51"/>
      <c r="J70" s="51"/>
      <c r="K70" s="52">
        <f t="shared" si="17"/>
        <v>0</v>
      </c>
      <c r="L70" s="53" t="str">
        <f t="shared" si="2"/>
        <v/>
      </c>
      <c r="M70" s="105" t="str">
        <f t="shared" si="0"/>
        <v/>
      </c>
      <c r="N70" s="71"/>
      <c r="O70" s="79" t="s">
        <v>19</v>
      </c>
      <c r="P70" s="56">
        <f t="shared" si="3"/>
        <v>0</v>
      </c>
      <c r="Q70" s="57">
        <f t="shared" si="4"/>
        <v>0</v>
      </c>
      <c r="R70" s="57">
        <f t="shared" si="5"/>
        <v>0</v>
      </c>
      <c r="S70" s="57">
        <f t="shared" si="6"/>
        <v>0</v>
      </c>
      <c r="T70" s="58">
        <f t="shared" si="7"/>
        <v>0</v>
      </c>
      <c r="U70" s="59">
        <f t="shared" si="8"/>
        <v>0</v>
      </c>
      <c r="V70" s="60">
        <f t="shared" si="9"/>
        <v>0</v>
      </c>
      <c r="W70" s="81">
        <f t="shared" si="10"/>
        <v>0</v>
      </c>
      <c r="X70" s="60">
        <f t="shared" si="11"/>
        <v>0</v>
      </c>
      <c r="Y70" s="61">
        <f t="shared" si="12"/>
        <v>0</v>
      </c>
      <c r="Z70" s="60">
        <f t="shared" si="13"/>
        <v>0</v>
      </c>
      <c r="AA70" s="61">
        <f t="shared" si="14"/>
        <v>0</v>
      </c>
      <c r="AB70" s="62">
        <f t="shared" si="15"/>
        <v>0</v>
      </c>
      <c r="AC70" s="82">
        <f t="shared" si="16"/>
        <v>0</v>
      </c>
      <c r="AD70" s="87"/>
    </row>
    <row r="71" spans="1:30" ht="16.5">
      <c r="A71" s="46"/>
      <c r="B71" s="47"/>
      <c r="C71" s="47"/>
      <c r="D71" s="48"/>
      <c r="E71" s="48"/>
      <c r="F71" s="48"/>
      <c r="G71" s="50"/>
      <c r="H71" s="50"/>
      <c r="I71" s="51"/>
      <c r="J71" s="51"/>
      <c r="K71" s="52">
        <f t="shared" si="17"/>
        <v>0</v>
      </c>
      <c r="L71" s="53" t="str">
        <f t="shared" si="2"/>
        <v/>
      </c>
      <c r="M71" s="105" t="str">
        <f t="shared" si="0"/>
        <v/>
      </c>
      <c r="N71" s="71"/>
      <c r="O71" s="79" t="s">
        <v>19</v>
      </c>
      <c r="P71" s="56">
        <f t="shared" si="3"/>
        <v>0</v>
      </c>
      <c r="Q71" s="57">
        <f t="shared" si="4"/>
        <v>0</v>
      </c>
      <c r="R71" s="57">
        <f t="shared" si="5"/>
        <v>0</v>
      </c>
      <c r="S71" s="57">
        <f t="shared" si="6"/>
        <v>0</v>
      </c>
      <c r="T71" s="58">
        <f t="shared" si="7"/>
        <v>0</v>
      </c>
      <c r="U71" s="59">
        <f t="shared" si="8"/>
        <v>0</v>
      </c>
      <c r="V71" s="60">
        <f t="shared" si="9"/>
        <v>0</v>
      </c>
      <c r="W71" s="81">
        <f t="shared" si="10"/>
        <v>0</v>
      </c>
      <c r="X71" s="60">
        <f t="shared" si="11"/>
        <v>0</v>
      </c>
      <c r="Y71" s="61">
        <f t="shared" si="12"/>
        <v>0</v>
      </c>
      <c r="Z71" s="60">
        <f t="shared" si="13"/>
        <v>0</v>
      </c>
      <c r="AA71" s="61">
        <f t="shared" si="14"/>
        <v>0</v>
      </c>
      <c r="AB71" s="62">
        <f t="shared" si="15"/>
        <v>0</v>
      </c>
      <c r="AC71" s="82">
        <f t="shared" si="16"/>
        <v>0</v>
      </c>
      <c r="AD71" s="87"/>
    </row>
    <row r="72" spans="1:30" ht="16.5">
      <c r="A72" s="46"/>
      <c r="B72" s="47"/>
      <c r="C72" s="47"/>
      <c r="D72" s="48"/>
      <c r="E72" s="48"/>
      <c r="F72" s="48"/>
      <c r="G72" s="50"/>
      <c r="H72" s="50"/>
      <c r="I72" s="51"/>
      <c r="J72" s="51"/>
      <c r="K72" s="52">
        <f t="shared" ref="K72:K135" si="18">I72+J72</f>
        <v>0</v>
      </c>
      <c r="L72" s="53" t="str">
        <f t="shared" ref="L72:L135" si="19">IF(K72&gt;0,IF(K72&gt;(H72-G72+1),"Errore n. Giorni! MAX 366",IF((H72-G72+1)=K72,"ok","")),"")</f>
        <v/>
      </c>
      <c r="M72" s="105" t="str">
        <f t="shared" ref="M72:M135" si="20">IF((K72&gt;0),(H72-G72+1)-J72,"")</f>
        <v/>
      </c>
      <c r="N72" s="71"/>
      <c r="O72" s="79" t="s">
        <v>19</v>
      </c>
      <c r="P72" s="56">
        <f t="shared" ref="P72:P135" si="21">IF(I72&gt;0,35.64,0)</f>
        <v>0</v>
      </c>
      <c r="Q72" s="57">
        <f t="shared" ref="Q72:Q135" si="22">IF(J72&gt;0,22.15,0)</f>
        <v>0</v>
      </c>
      <c r="R72" s="57">
        <f t="shared" ref="R72:R135" si="23">ROUND(I72*P72,2)</f>
        <v>0</v>
      </c>
      <c r="S72" s="57">
        <f t="shared" ref="S72:S135" si="24">ROUND(J72*Q72,2)</f>
        <v>0</v>
      </c>
      <c r="T72" s="58">
        <f t="shared" ref="T72:T135" si="25">ROUND(R72+S72,2)</f>
        <v>0</v>
      </c>
      <c r="U72" s="59">
        <f t="shared" ref="U72:U135" si="26">IF(N72=0,0,IF((N72&lt;5000),5000,N72))</f>
        <v>0</v>
      </c>
      <c r="V72" s="60">
        <f t="shared" ref="V72:V135" si="27">IF(U72=0,0,ROUND((U72-5000)/(20000-5000),2))</f>
        <v>0</v>
      </c>
      <c r="W72" s="81">
        <f t="shared" ref="W72:W135" si="28">IF(O72="NO",0,IF(O72="SI",17.06,0))</f>
        <v>0</v>
      </c>
      <c r="X72" s="60">
        <f t="shared" ref="X72:X135" si="29">IF(I72&gt;0,ROUND((V72*(P72-W72)+W72),2),0)</f>
        <v>0</v>
      </c>
      <c r="Y72" s="61">
        <f t="shared" ref="Y72:Y135" si="30">IF(I72&gt;0,ROUND(P72-X72,2),0)</f>
        <v>0</v>
      </c>
      <c r="Z72" s="60">
        <f t="shared" ref="Z72:Z135" si="31">IF(J72&gt;0,(ROUND((V72*(Q72-W72)+W72),2)),0)</f>
        <v>0</v>
      </c>
      <c r="AA72" s="61">
        <f t="shared" ref="AA72:AA135" si="32">IF(J72&gt;0,(ROUND(Q72-Z72,2)),0)</f>
        <v>0</v>
      </c>
      <c r="AB72" s="62">
        <f t="shared" ref="AB72:AB135" si="33">(X72*I72)+(Z72*J72)</f>
        <v>0</v>
      </c>
      <c r="AC72" s="82">
        <f t="shared" ref="AC72:AC135" si="34">IF(K72&gt;0,IF(N72="","Inserire Isee in colonna N",ROUND((Y72*I72)+(AA72*J72),2)),0)</f>
        <v>0</v>
      </c>
      <c r="AD72" s="87"/>
    </row>
    <row r="73" spans="1:30" ht="16.5">
      <c r="A73" s="46"/>
      <c r="B73" s="47"/>
      <c r="C73" s="47"/>
      <c r="D73" s="48"/>
      <c r="E73" s="48"/>
      <c r="F73" s="48"/>
      <c r="G73" s="50"/>
      <c r="H73" s="50"/>
      <c r="I73" s="51"/>
      <c r="J73" s="51"/>
      <c r="K73" s="52">
        <f t="shared" si="18"/>
        <v>0</v>
      </c>
      <c r="L73" s="53" t="str">
        <f t="shared" si="19"/>
        <v/>
      </c>
      <c r="M73" s="105" t="str">
        <f t="shared" si="20"/>
        <v/>
      </c>
      <c r="N73" s="71"/>
      <c r="O73" s="79" t="s">
        <v>19</v>
      </c>
      <c r="P73" s="56">
        <f t="shared" si="21"/>
        <v>0</v>
      </c>
      <c r="Q73" s="57">
        <f t="shared" si="22"/>
        <v>0</v>
      </c>
      <c r="R73" s="57">
        <f t="shared" si="23"/>
        <v>0</v>
      </c>
      <c r="S73" s="57">
        <f t="shared" si="24"/>
        <v>0</v>
      </c>
      <c r="T73" s="58">
        <f t="shared" si="25"/>
        <v>0</v>
      </c>
      <c r="U73" s="59">
        <f t="shared" si="26"/>
        <v>0</v>
      </c>
      <c r="V73" s="60">
        <f t="shared" si="27"/>
        <v>0</v>
      </c>
      <c r="W73" s="81">
        <f t="shared" si="28"/>
        <v>0</v>
      </c>
      <c r="X73" s="60">
        <f t="shared" si="29"/>
        <v>0</v>
      </c>
      <c r="Y73" s="61">
        <f t="shared" si="30"/>
        <v>0</v>
      </c>
      <c r="Z73" s="60">
        <f t="shared" si="31"/>
        <v>0</v>
      </c>
      <c r="AA73" s="61">
        <f t="shared" si="32"/>
        <v>0</v>
      </c>
      <c r="AB73" s="62">
        <f t="shared" si="33"/>
        <v>0</v>
      </c>
      <c r="AC73" s="82">
        <f t="shared" si="34"/>
        <v>0</v>
      </c>
      <c r="AD73" s="87"/>
    </row>
    <row r="74" spans="1:30" ht="16.5">
      <c r="A74" s="46"/>
      <c r="B74" s="47"/>
      <c r="C74" s="47"/>
      <c r="D74" s="48"/>
      <c r="E74" s="48"/>
      <c r="F74" s="48"/>
      <c r="G74" s="50"/>
      <c r="H74" s="50"/>
      <c r="I74" s="51"/>
      <c r="J74" s="51"/>
      <c r="K74" s="52">
        <f t="shared" si="18"/>
        <v>0</v>
      </c>
      <c r="L74" s="53" t="str">
        <f t="shared" si="19"/>
        <v/>
      </c>
      <c r="M74" s="105" t="str">
        <f t="shared" si="20"/>
        <v/>
      </c>
      <c r="N74" s="71"/>
      <c r="O74" s="79" t="s">
        <v>19</v>
      </c>
      <c r="P74" s="56">
        <f t="shared" si="21"/>
        <v>0</v>
      </c>
      <c r="Q74" s="57">
        <f t="shared" si="22"/>
        <v>0</v>
      </c>
      <c r="R74" s="57">
        <f t="shared" si="23"/>
        <v>0</v>
      </c>
      <c r="S74" s="57">
        <f t="shared" si="24"/>
        <v>0</v>
      </c>
      <c r="T74" s="58">
        <f t="shared" si="25"/>
        <v>0</v>
      </c>
      <c r="U74" s="59">
        <f t="shared" si="26"/>
        <v>0</v>
      </c>
      <c r="V74" s="60">
        <f t="shared" si="27"/>
        <v>0</v>
      </c>
      <c r="W74" s="81">
        <f t="shared" si="28"/>
        <v>0</v>
      </c>
      <c r="X74" s="60">
        <f t="shared" si="29"/>
        <v>0</v>
      </c>
      <c r="Y74" s="61">
        <f t="shared" si="30"/>
        <v>0</v>
      </c>
      <c r="Z74" s="60">
        <f t="shared" si="31"/>
        <v>0</v>
      </c>
      <c r="AA74" s="61">
        <f t="shared" si="32"/>
        <v>0</v>
      </c>
      <c r="AB74" s="62">
        <f t="shared" si="33"/>
        <v>0</v>
      </c>
      <c r="AC74" s="82">
        <f t="shared" si="34"/>
        <v>0</v>
      </c>
      <c r="AD74" s="87"/>
    </row>
    <row r="75" spans="1:30" ht="16.5">
      <c r="A75" s="46"/>
      <c r="B75" s="47"/>
      <c r="C75" s="47"/>
      <c r="D75" s="48"/>
      <c r="E75" s="48"/>
      <c r="F75" s="48"/>
      <c r="G75" s="50"/>
      <c r="H75" s="50"/>
      <c r="I75" s="51"/>
      <c r="J75" s="51"/>
      <c r="K75" s="52">
        <f t="shared" si="18"/>
        <v>0</v>
      </c>
      <c r="L75" s="53" t="str">
        <f t="shared" si="19"/>
        <v/>
      </c>
      <c r="M75" s="105" t="str">
        <f t="shared" si="20"/>
        <v/>
      </c>
      <c r="N75" s="71"/>
      <c r="O75" s="79" t="s">
        <v>19</v>
      </c>
      <c r="P75" s="56">
        <f t="shared" si="21"/>
        <v>0</v>
      </c>
      <c r="Q75" s="57">
        <f t="shared" si="22"/>
        <v>0</v>
      </c>
      <c r="R75" s="57">
        <f t="shared" si="23"/>
        <v>0</v>
      </c>
      <c r="S75" s="57">
        <f t="shared" si="24"/>
        <v>0</v>
      </c>
      <c r="T75" s="58">
        <f t="shared" si="25"/>
        <v>0</v>
      </c>
      <c r="U75" s="59">
        <f t="shared" si="26"/>
        <v>0</v>
      </c>
      <c r="V75" s="60">
        <f t="shared" si="27"/>
        <v>0</v>
      </c>
      <c r="W75" s="81">
        <f t="shared" si="28"/>
        <v>0</v>
      </c>
      <c r="X75" s="60">
        <f t="shared" si="29"/>
        <v>0</v>
      </c>
      <c r="Y75" s="61">
        <f t="shared" si="30"/>
        <v>0</v>
      </c>
      <c r="Z75" s="60">
        <f t="shared" si="31"/>
        <v>0</v>
      </c>
      <c r="AA75" s="61">
        <f t="shared" si="32"/>
        <v>0</v>
      </c>
      <c r="AB75" s="62">
        <f t="shared" si="33"/>
        <v>0</v>
      </c>
      <c r="AC75" s="82">
        <f t="shared" si="34"/>
        <v>0</v>
      </c>
      <c r="AD75" s="87"/>
    </row>
    <row r="76" spans="1:30" ht="16.5">
      <c r="A76" s="46"/>
      <c r="B76" s="47"/>
      <c r="C76" s="47"/>
      <c r="D76" s="48"/>
      <c r="E76" s="48"/>
      <c r="F76" s="48"/>
      <c r="G76" s="50"/>
      <c r="H76" s="50"/>
      <c r="I76" s="51"/>
      <c r="J76" s="51"/>
      <c r="K76" s="52">
        <f t="shared" si="18"/>
        <v>0</v>
      </c>
      <c r="L76" s="53" t="str">
        <f t="shared" si="19"/>
        <v/>
      </c>
      <c r="M76" s="105" t="str">
        <f t="shared" si="20"/>
        <v/>
      </c>
      <c r="N76" s="71"/>
      <c r="O76" s="79" t="s">
        <v>19</v>
      </c>
      <c r="P76" s="56">
        <f t="shared" si="21"/>
        <v>0</v>
      </c>
      <c r="Q76" s="57">
        <f t="shared" si="22"/>
        <v>0</v>
      </c>
      <c r="R76" s="57">
        <f t="shared" si="23"/>
        <v>0</v>
      </c>
      <c r="S76" s="57">
        <f t="shared" si="24"/>
        <v>0</v>
      </c>
      <c r="T76" s="58">
        <f t="shared" si="25"/>
        <v>0</v>
      </c>
      <c r="U76" s="59">
        <f t="shared" si="26"/>
        <v>0</v>
      </c>
      <c r="V76" s="60">
        <f t="shared" si="27"/>
        <v>0</v>
      </c>
      <c r="W76" s="81">
        <f t="shared" si="28"/>
        <v>0</v>
      </c>
      <c r="X76" s="60">
        <f t="shared" si="29"/>
        <v>0</v>
      </c>
      <c r="Y76" s="61">
        <f t="shared" si="30"/>
        <v>0</v>
      </c>
      <c r="Z76" s="60">
        <f t="shared" si="31"/>
        <v>0</v>
      </c>
      <c r="AA76" s="61">
        <f t="shared" si="32"/>
        <v>0</v>
      </c>
      <c r="AB76" s="62">
        <f t="shared" si="33"/>
        <v>0</v>
      </c>
      <c r="AC76" s="82">
        <f t="shared" si="34"/>
        <v>0</v>
      </c>
      <c r="AD76" s="87"/>
    </row>
    <row r="77" spans="1:30" ht="16.5">
      <c r="A77" s="46"/>
      <c r="B77" s="47"/>
      <c r="C77" s="47"/>
      <c r="D77" s="48"/>
      <c r="E77" s="48"/>
      <c r="F77" s="48"/>
      <c r="G77" s="50"/>
      <c r="H77" s="50"/>
      <c r="I77" s="51"/>
      <c r="J77" s="51"/>
      <c r="K77" s="52">
        <f t="shared" si="18"/>
        <v>0</v>
      </c>
      <c r="L77" s="53" t="str">
        <f t="shared" si="19"/>
        <v/>
      </c>
      <c r="M77" s="105" t="str">
        <f t="shared" si="20"/>
        <v/>
      </c>
      <c r="N77" s="71"/>
      <c r="O77" s="79" t="s">
        <v>19</v>
      </c>
      <c r="P77" s="56">
        <f t="shared" si="21"/>
        <v>0</v>
      </c>
      <c r="Q77" s="57">
        <f t="shared" si="22"/>
        <v>0</v>
      </c>
      <c r="R77" s="57">
        <f t="shared" si="23"/>
        <v>0</v>
      </c>
      <c r="S77" s="57">
        <f t="shared" si="24"/>
        <v>0</v>
      </c>
      <c r="T77" s="58">
        <f t="shared" si="25"/>
        <v>0</v>
      </c>
      <c r="U77" s="59">
        <f t="shared" si="26"/>
        <v>0</v>
      </c>
      <c r="V77" s="60">
        <f t="shared" si="27"/>
        <v>0</v>
      </c>
      <c r="W77" s="81">
        <f t="shared" si="28"/>
        <v>0</v>
      </c>
      <c r="X77" s="60">
        <f t="shared" si="29"/>
        <v>0</v>
      </c>
      <c r="Y77" s="61">
        <f t="shared" si="30"/>
        <v>0</v>
      </c>
      <c r="Z77" s="60">
        <f t="shared" si="31"/>
        <v>0</v>
      </c>
      <c r="AA77" s="61">
        <f t="shared" si="32"/>
        <v>0</v>
      </c>
      <c r="AB77" s="62">
        <f t="shared" si="33"/>
        <v>0</v>
      </c>
      <c r="AC77" s="82">
        <f t="shared" si="34"/>
        <v>0</v>
      </c>
      <c r="AD77" s="87"/>
    </row>
    <row r="78" spans="1:30" ht="16.5">
      <c r="A78" s="46"/>
      <c r="B78" s="47"/>
      <c r="C78" s="47"/>
      <c r="D78" s="48"/>
      <c r="E78" s="48"/>
      <c r="F78" s="48"/>
      <c r="G78" s="50"/>
      <c r="H78" s="50"/>
      <c r="I78" s="51"/>
      <c r="J78" s="51"/>
      <c r="K78" s="52">
        <f t="shared" si="18"/>
        <v>0</v>
      </c>
      <c r="L78" s="53" t="str">
        <f t="shared" si="19"/>
        <v/>
      </c>
      <c r="M78" s="105" t="str">
        <f t="shared" si="20"/>
        <v/>
      </c>
      <c r="N78" s="71"/>
      <c r="O78" s="79" t="s">
        <v>19</v>
      </c>
      <c r="P78" s="56">
        <f t="shared" si="21"/>
        <v>0</v>
      </c>
      <c r="Q78" s="57">
        <f t="shared" si="22"/>
        <v>0</v>
      </c>
      <c r="R78" s="57">
        <f t="shared" si="23"/>
        <v>0</v>
      </c>
      <c r="S78" s="57">
        <f t="shared" si="24"/>
        <v>0</v>
      </c>
      <c r="T78" s="58">
        <f t="shared" si="25"/>
        <v>0</v>
      </c>
      <c r="U78" s="59">
        <f t="shared" si="26"/>
        <v>0</v>
      </c>
      <c r="V78" s="60">
        <f t="shared" si="27"/>
        <v>0</v>
      </c>
      <c r="W78" s="81">
        <f t="shared" si="28"/>
        <v>0</v>
      </c>
      <c r="X78" s="60">
        <f t="shared" si="29"/>
        <v>0</v>
      </c>
      <c r="Y78" s="61">
        <f t="shared" si="30"/>
        <v>0</v>
      </c>
      <c r="Z78" s="60">
        <f t="shared" si="31"/>
        <v>0</v>
      </c>
      <c r="AA78" s="61">
        <f t="shared" si="32"/>
        <v>0</v>
      </c>
      <c r="AB78" s="62">
        <f t="shared" si="33"/>
        <v>0</v>
      </c>
      <c r="AC78" s="82">
        <f t="shared" si="34"/>
        <v>0</v>
      </c>
      <c r="AD78" s="87"/>
    </row>
    <row r="79" spans="1:30" ht="16.5">
      <c r="A79" s="46"/>
      <c r="B79" s="47"/>
      <c r="C79" s="47"/>
      <c r="D79" s="48"/>
      <c r="E79" s="48"/>
      <c r="F79" s="48"/>
      <c r="G79" s="50"/>
      <c r="H79" s="50"/>
      <c r="I79" s="51"/>
      <c r="J79" s="51"/>
      <c r="K79" s="52">
        <f t="shared" si="18"/>
        <v>0</v>
      </c>
      <c r="L79" s="53" t="str">
        <f t="shared" si="19"/>
        <v/>
      </c>
      <c r="M79" s="105" t="str">
        <f t="shared" si="20"/>
        <v/>
      </c>
      <c r="N79" s="71"/>
      <c r="O79" s="79" t="s">
        <v>19</v>
      </c>
      <c r="P79" s="56">
        <f t="shared" si="21"/>
        <v>0</v>
      </c>
      <c r="Q79" s="57">
        <f t="shared" si="22"/>
        <v>0</v>
      </c>
      <c r="R79" s="57">
        <f t="shared" si="23"/>
        <v>0</v>
      </c>
      <c r="S79" s="57">
        <f t="shared" si="24"/>
        <v>0</v>
      </c>
      <c r="T79" s="58">
        <f t="shared" si="25"/>
        <v>0</v>
      </c>
      <c r="U79" s="59">
        <f t="shared" si="26"/>
        <v>0</v>
      </c>
      <c r="V79" s="60">
        <f t="shared" si="27"/>
        <v>0</v>
      </c>
      <c r="W79" s="81">
        <f t="shared" si="28"/>
        <v>0</v>
      </c>
      <c r="X79" s="60">
        <f t="shared" si="29"/>
        <v>0</v>
      </c>
      <c r="Y79" s="61">
        <f t="shared" si="30"/>
        <v>0</v>
      </c>
      <c r="Z79" s="60">
        <f t="shared" si="31"/>
        <v>0</v>
      </c>
      <c r="AA79" s="61">
        <f t="shared" si="32"/>
        <v>0</v>
      </c>
      <c r="AB79" s="62">
        <f t="shared" si="33"/>
        <v>0</v>
      </c>
      <c r="AC79" s="82">
        <f t="shared" si="34"/>
        <v>0</v>
      </c>
      <c r="AD79" s="87"/>
    </row>
    <row r="80" spans="1:30" ht="16.5">
      <c r="A80" s="46"/>
      <c r="B80" s="47"/>
      <c r="C80" s="47"/>
      <c r="D80" s="48"/>
      <c r="E80" s="48"/>
      <c r="F80" s="48"/>
      <c r="G80" s="50"/>
      <c r="H80" s="50"/>
      <c r="I80" s="51"/>
      <c r="J80" s="51"/>
      <c r="K80" s="52">
        <f t="shared" si="18"/>
        <v>0</v>
      </c>
      <c r="L80" s="53" t="str">
        <f t="shared" si="19"/>
        <v/>
      </c>
      <c r="M80" s="105" t="str">
        <f t="shared" si="20"/>
        <v/>
      </c>
      <c r="N80" s="71"/>
      <c r="O80" s="79" t="s">
        <v>19</v>
      </c>
      <c r="P80" s="56">
        <f t="shared" si="21"/>
        <v>0</v>
      </c>
      <c r="Q80" s="57">
        <f t="shared" si="22"/>
        <v>0</v>
      </c>
      <c r="R80" s="57">
        <f t="shared" si="23"/>
        <v>0</v>
      </c>
      <c r="S80" s="57">
        <f t="shared" si="24"/>
        <v>0</v>
      </c>
      <c r="T80" s="58">
        <f t="shared" si="25"/>
        <v>0</v>
      </c>
      <c r="U80" s="59">
        <f t="shared" si="26"/>
        <v>0</v>
      </c>
      <c r="V80" s="60">
        <f t="shared" si="27"/>
        <v>0</v>
      </c>
      <c r="W80" s="81">
        <f t="shared" si="28"/>
        <v>0</v>
      </c>
      <c r="X80" s="60">
        <f t="shared" si="29"/>
        <v>0</v>
      </c>
      <c r="Y80" s="61">
        <f t="shared" si="30"/>
        <v>0</v>
      </c>
      <c r="Z80" s="60">
        <f t="shared" si="31"/>
        <v>0</v>
      </c>
      <c r="AA80" s="61">
        <f t="shared" si="32"/>
        <v>0</v>
      </c>
      <c r="AB80" s="62">
        <f t="shared" si="33"/>
        <v>0</v>
      </c>
      <c r="AC80" s="82">
        <f t="shared" si="34"/>
        <v>0</v>
      </c>
      <c r="AD80" s="87"/>
    </row>
    <row r="81" spans="1:30" ht="16.5">
      <c r="A81" s="46"/>
      <c r="B81" s="47"/>
      <c r="C81" s="47"/>
      <c r="D81" s="48"/>
      <c r="E81" s="48"/>
      <c r="F81" s="48"/>
      <c r="G81" s="50"/>
      <c r="H81" s="50"/>
      <c r="I81" s="51"/>
      <c r="J81" s="51"/>
      <c r="K81" s="52">
        <f t="shared" si="18"/>
        <v>0</v>
      </c>
      <c r="L81" s="53" t="str">
        <f t="shared" si="19"/>
        <v/>
      </c>
      <c r="M81" s="105" t="str">
        <f t="shared" si="20"/>
        <v/>
      </c>
      <c r="N81" s="71"/>
      <c r="O81" s="79" t="s">
        <v>19</v>
      </c>
      <c r="P81" s="56">
        <f t="shared" si="21"/>
        <v>0</v>
      </c>
      <c r="Q81" s="57">
        <f t="shared" si="22"/>
        <v>0</v>
      </c>
      <c r="R81" s="57">
        <f t="shared" si="23"/>
        <v>0</v>
      </c>
      <c r="S81" s="57">
        <f t="shared" si="24"/>
        <v>0</v>
      </c>
      <c r="T81" s="58">
        <f t="shared" si="25"/>
        <v>0</v>
      </c>
      <c r="U81" s="59">
        <f t="shared" si="26"/>
        <v>0</v>
      </c>
      <c r="V81" s="60">
        <f t="shared" si="27"/>
        <v>0</v>
      </c>
      <c r="W81" s="81">
        <f t="shared" si="28"/>
        <v>0</v>
      </c>
      <c r="X81" s="60">
        <f t="shared" si="29"/>
        <v>0</v>
      </c>
      <c r="Y81" s="61">
        <f t="shared" si="30"/>
        <v>0</v>
      </c>
      <c r="Z81" s="60">
        <f t="shared" si="31"/>
        <v>0</v>
      </c>
      <c r="AA81" s="61">
        <f t="shared" si="32"/>
        <v>0</v>
      </c>
      <c r="AB81" s="62">
        <f t="shared" si="33"/>
        <v>0</v>
      </c>
      <c r="AC81" s="82">
        <f t="shared" si="34"/>
        <v>0</v>
      </c>
      <c r="AD81" s="87"/>
    </row>
    <row r="82" spans="1:30" ht="16.5">
      <c r="A82" s="46"/>
      <c r="B82" s="47"/>
      <c r="C82" s="47"/>
      <c r="D82" s="48"/>
      <c r="E82" s="48"/>
      <c r="F82" s="48"/>
      <c r="G82" s="50"/>
      <c r="H82" s="50"/>
      <c r="I82" s="51"/>
      <c r="J82" s="51"/>
      <c r="K82" s="52">
        <f t="shared" si="18"/>
        <v>0</v>
      </c>
      <c r="L82" s="53" t="str">
        <f t="shared" si="19"/>
        <v/>
      </c>
      <c r="M82" s="105" t="str">
        <f t="shared" si="20"/>
        <v/>
      </c>
      <c r="N82" s="71"/>
      <c r="O82" s="79" t="s">
        <v>19</v>
      </c>
      <c r="P82" s="56">
        <f t="shared" si="21"/>
        <v>0</v>
      </c>
      <c r="Q82" s="57">
        <f t="shared" si="22"/>
        <v>0</v>
      </c>
      <c r="R82" s="57">
        <f t="shared" si="23"/>
        <v>0</v>
      </c>
      <c r="S82" s="57">
        <f t="shared" si="24"/>
        <v>0</v>
      </c>
      <c r="T82" s="58">
        <f t="shared" si="25"/>
        <v>0</v>
      </c>
      <c r="U82" s="59">
        <f t="shared" si="26"/>
        <v>0</v>
      </c>
      <c r="V82" s="60">
        <f t="shared" si="27"/>
        <v>0</v>
      </c>
      <c r="W82" s="81">
        <f t="shared" si="28"/>
        <v>0</v>
      </c>
      <c r="X82" s="60">
        <f t="shared" si="29"/>
        <v>0</v>
      </c>
      <c r="Y82" s="61">
        <f t="shared" si="30"/>
        <v>0</v>
      </c>
      <c r="Z82" s="60">
        <f t="shared" si="31"/>
        <v>0</v>
      </c>
      <c r="AA82" s="61">
        <f t="shared" si="32"/>
        <v>0</v>
      </c>
      <c r="AB82" s="62">
        <f t="shared" si="33"/>
        <v>0</v>
      </c>
      <c r="AC82" s="82">
        <f t="shared" si="34"/>
        <v>0</v>
      </c>
      <c r="AD82" s="87"/>
    </row>
    <row r="83" spans="1:30" ht="16.5">
      <c r="A83" s="46"/>
      <c r="B83" s="47"/>
      <c r="C83" s="47"/>
      <c r="D83" s="48"/>
      <c r="E83" s="48"/>
      <c r="F83" s="48"/>
      <c r="G83" s="50"/>
      <c r="H83" s="50"/>
      <c r="I83" s="51"/>
      <c r="J83" s="51"/>
      <c r="K83" s="52">
        <f t="shared" si="18"/>
        <v>0</v>
      </c>
      <c r="L83" s="53" t="str">
        <f t="shared" si="19"/>
        <v/>
      </c>
      <c r="M83" s="105" t="str">
        <f t="shared" si="20"/>
        <v/>
      </c>
      <c r="N83" s="71"/>
      <c r="O83" s="79" t="s">
        <v>19</v>
      </c>
      <c r="P83" s="56">
        <f t="shared" si="21"/>
        <v>0</v>
      </c>
      <c r="Q83" s="57">
        <f t="shared" si="22"/>
        <v>0</v>
      </c>
      <c r="R83" s="57">
        <f t="shared" si="23"/>
        <v>0</v>
      </c>
      <c r="S83" s="57">
        <f t="shared" si="24"/>
        <v>0</v>
      </c>
      <c r="T83" s="58">
        <f t="shared" si="25"/>
        <v>0</v>
      </c>
      <c r="U83" s="59">
        <f t="shared" si="26"/>
        <v>0</v>
      </c>
      <c r="V83" s="60">
        <f t="shared" si="27"/>
        <v>0</v>
      </c>
      <c r="W83" s="81">
        <f t="shared" si="28"/>
        <v>0</v>
      </c>
      <c r="X83" s="60">
        <f t="shared" si="29"/>
        <v>0</v>
      </c>
      <c r="Y83" s="61">
        <f t="shared" si="30"/>
        <v>0</v>
      </c>
      <c r="Z83" s="60">
        <f t="shared" si="31"/>
        <v>0</v>
      </c>
      <c r="AA83" s="61">
        <f t="shared" si="32"/>
        <v>0</v>
      </c>
      <c r="AB83" s="62">
        <f t="shared" si="33"/>
        <v>0</v>
      </c>
      <c r="AC83" s="82">
        <f t="shared" si="34"/>
        <v>0</v>
      </c>
      <c r="AD83" s="87"/>
    </row>
    <row r="84" spans="1:30" ht="16.5">
      <c r="A84" s="46"/>
      <c r="B84" s="47"/>
      <c r="C84" s="47"/>
      <c r="D84" s="48"/>
      <c r="E84" s="48"/>
      <c r="F84" s="48"/>
      <c r="G84" s="50"/>
      <c r="H84" s="50"/>
      <c r="I84" s="51"/>
      <c r="J84" s="51"/>
      <c r="K84" s="52">
        <f t="shared" si="18"/>
        <v>0</v>
      </c>
      <c r="L84" s="53" t="str">
        <f t="shared" si="19"/>
        <v/>
      </c>
      <c r="M84" s="105" t="str">
        <f t="shared" si="20"/>
        <v/>
      </c>
      <c r="N84" s="71"/>
      <c r="O84" s="79" t="s">
        <v>19</v>
      </c>
      <c r="P84" s="56">
        <f t="shared" si="21"/>
        <v>0</v>
      </c>
      <c r="Q84" s="57">
        <f t="shared" si="22"/>
        <v>0</v>
      </c>
      <c r="R84" s="57">
        <f t="shared" si="23"/>
        <v>0</v>
      </c>
      <c r="S84" s="57">
        <f t="shared" si="24"/>
        <v>0</v>
      </c>
      <c r="T84" s="58">
        <f t="shared" si="25"/>
        <v>0</v>
      </c>
      <c r="U84" s="59">
        <f t="shared" si="26"/>
        <v>0</v>
      </c>
      <c r="V84" s="60">
        <f t="shared" si="27"/>
        <v>0</v>
      </c>
      <c r="W84" s="81">
        <f t="shared" si="28"/>
        <v>0</v>
      </c>
      <c r="X84" s="60">
        <f t="shared" si="29"/>
        <v>0</v>
      </c>
      <c r="Y84" s="61">
        <f t="shared" si="30"/>
        <v>0</v>
      </c>
      <c r="Z84" s="60">
        <f t="shared" si="31"/>
        <v>0</v>
      </c>
      <c r="AA84" s="61">
        <f t="shared" si="32"/>
        <v>0</v>
      </c>
      <c r="AB84" s="62">
        <f t="shared" si="33"/>
        <v>0</v>
      </c>
      <c r="AC84" s="82">
        <f t="shared" si="34"/>
        <v>0</v>
      </c>
      <c r="AD84" s="87"/>
    </row>
    <row r="85" spans="1:30" ht="16.5">
      <c r="A85" s="46"/>
      <c r="B85" s="47"/>
      <c r="C85" s="47"/>
      <c r="D85" s="48"/>
      <c r="E85" s="48"/>
      <c r="F85" s="48"/>
      <c r="G85" s="50"/>
      <c r="H85" s="50"/>
      <c r="I85" s="51"/>
      <c r="J85" s="51"/>
      <c r="K85" s="52">
        <f t="shared" si="18"/>
        <v>0</v>
      </c>
      <c r="L85" s="53" t="str">
        <f t="shared" si="19"/>
        <v/>
      </c>
      <c r="M85" s="105" t="str">
        <f t="shared" si="20"/>
        <v/>
      </c>
      <c r="N85" s="71"/>
      <c r="O85" s="79" t="s">
        <v>19</v>
      </c>
      <c r="P85" s="56">
        <f t="shared" si="21"/>
        <v>0</v>
      </c>
      <c r="Q85" s="57">
        <f t="shared" si="22"/>
        <v>0</v>
      </c>
      <c r="R85" s="57">
        <f t="shared" si="23"/>
        <v>0</v>
      </c>
      <c r="S85" s="57">
        <f t="shared" si="24"/>
        <v>0</v>
      </c>
      <c r="T85" s="58">
        <f t="shared" si="25"/>
        <v>0</v>
      </c>
      <c r="U85" s="59">
        <f t="shared" si="26"/>
        <v>0</v>
      </c>
      <c r="V85" s="60">
        <f t="shared" si="27"/>
        <v>0</v>
      </c>
      <c r="W85" s="81">
        <f t="shared" si="28"/>
        <v>0</v>
      </c>
      <c r="X85" s="60">
        <f t="shared" si="29"/>
        <v>0</v>
      </c>
      <c r="Y85" s="61">
        <f t="shared" si="30"/>
        <v>0</v>
      </c>
      <c r="Z85" s="60">
        <f t="shared" si="31"/>
        <v>0</v>
      </c>
      <c r="AA85" s="61">
        <f t="shared" si="32"/>
        <v>0</v>
      </c>
      <c r="AB85" s="62">
        <f t="shared" si="33"/>
        <v>0</v>
      </c>
      <c r="AC85" s="82">
        <f t="shared" si="34"/>
        <v>0</v>
      </c>
      <c r="AD85" s="87"/>
    </row>
    <row r="86" spans="1:30" ht="16.5">
      <c r="A86" s="46"/>
      <c r="B86" s="47"/>
      <c r="C86" s="47"/>
      <c r="D86" s="48"/>
      <c r="E86" s="48"/>
      <c r="F86" s="48"/>
      <c r="G86" s="50"/>
      <c r="H86" s="50"/>
      <c r="I86" s="51"/>
      <c r="J86" s="51"/>
      <c r="K86" s="52">
        <f t="shared" si="18"/>
        <v>0</v>
      </c>
      <c r="L86" s="53" t="str">
        <f t="shared" si="19"/>
        <v/>
      </c>
      <c r="M86" s="105" t="str">
        <f t="shared" si="20"/>
        <v/>
      </c>
      <c r="N86" s="71"/>
      <c r="O86" s="79" t="s">
        <v>19</v>
      </c>
      <c r="P86" s="56">
        <f t="shared" si="21"/>
        <v>0</v>
      </c>
      <c r="Q86" s="57">
        <f t="shared" si="22"/>
        <v>0</v>
      </c>
      <c r="R86" s="57">
        <f t="shared" si="23"/>
        <v>0</v>
      </c>
      <c r="S86" s="57">
        <f t="shared" si="24"/>
        <v>0</v>
      </c>
      <c r="T86" s="58">
        <f t="shared" si="25"/>
        <v>0</v>
      </c>
      <c r="U86" s="59">
        <f t="shared" si="26"/>
        <v>0</v>
      </c>
      <c r="V86" s="60">
        <f t="shared" si="27"/>
        <v>0</v>
      </c>
      <c r="W86" s="81">
        <f t="shared" si="28"/>
        <v>0</v>
      </c>
      <c r="X86" s="60">
        <f t="shared" si="29"/>
        <v>0</v>
      </c>
      <c r="Y86" s="61">
        <f t="shared" si="30"/>
        <v>0</v>
      </c>
      <c r="Z86" s="60">
        <f t="shared" si="31"/>
        <v>0</v>
      </c>
      <c r="AA86" s="61">
        <f t="shared" si="32"/>
        <v>0</v>
      </c>
      <c r="AB86" s="62">
        <f t="shared" si="33"/>
        <v>0</v>
      </c>
      <c r="AC86" s="82">
        <f t="shared" si="34"/>
        <v>0</v>
      </c>
      <c r="AD86" s="87"/>
    </row>
    <row r="87" spans="1:30" ht="16.5">
      <c r="A87" s="46"/>
      <c r="B87" s="47"/>
      <c r="C87" s="47"/>
      <c r="D87" s="48"/>
      <c r="E87" s="48"/>
      <c r="F87" s="48"/>
      <c r="G87" s="50"/>
      <c r="H87" s="50"/>
      <c r="I87" s="51"/>
      <c r="J87" s="51"/>
      <c r="K87" s="52">
        <f t="shared" si="18"/>
        <v>0</v>
      </c>
      <c r="L87" s="53" t="str">
        <f t="shared" si="19"/>
        <v/>
      </c>
      <c r="M87" s="105" t="str">
        <f t="shared" si="20"/>
        <v/>
      </c>
      <c r="N87" s="71"/>
      <c r="O87" s="79" t="s">
        <v>19</v>
      </c>
      <c r="P87" s="56">
        <f t="shared" si="21"/>
        <v>0</v>
      </c>
      <c r="Q87" s="57">
        <f t="shared" si="22"/>
        <v>0</v>
      </c>
      <c r="R87" s="57">
        <f t="shared" si="23"/>
        <v>0</v>
      </c>
      <c r="S87" s="57">
        <f t="shared" si="24"/>
        <v>0</v>
      </c>
      <c r="T87" s="58">
        <f t="shared" si="25"/>
        <v>0</v>
      </c>
      <c r="U87" s="59">
        <f t="shared" si="26"/>
        <v>0</v>
      </c>
      <c r="V87" s="60">
        <f t="shared" si="27"/>
        <v>0</v>
      </c>
      <c r="W87" s="81">
        <f t="shared" si="28"/>
        <v>0</v>
      </c>
      <c r="X87" s="60">
        <f t="shared" si="29"/>
        <v>0</v>
      </c>
      <c r="Y87" s="61">
        <f t="shared" si="30"/>
        <v>0</v>
      </c>
      <c r="Z87" s="60">
        <f t="shared" si="31"/>
        <v>0</v>
      </c>
      <c r="AA87" s="61">
        <f t="shared" si="32"/>
        <v>0</v>
      </c>
      <c r="AB87" s="62">
        <f t="shared" si="33"/>
        <v>0</v>
      </c>
      <c r="AC87" s="82">
        <f t="shared" si="34"/>
        <v>0</v>
      </c>
      <c r="AD87" s="87"/>
    </row>
    <row r="88" spans="1:30" ht="16.5">
      <c r="A88" s="46"/>
      <c r="B88" s="47"/>
      <c r="C88" s="47"/>
      <c r="D88" s="48"/>
      <c r="E88" s="48"/>
      <c r="F88" s="48"/>
      <c r="G88" s="50"/>
      <c r="H88" s="50"/>
      <c r="I88" s="51"/>
      <c r="J88" s="51"/>
      <c r="K88" s="52">
        <f t="shared" si="18"/>
        <v>0</v>
      </c>
      <c r="L88" s="53" t="str">
        <f t="shared" si="19"/>
        <v/>
      </c>
      <c r="M88" s="105" t="str">
        <f t="shared" si="20"/>
        <v/>
      </c>
      <c r="N88" s="71"/>
      <c r="O88" s="79" t="s">
        <v>19</v>
      </c>
      <c r="P88" s="56">
        <f t="shared" si="21"/>
        <v>0</v>
      </c>
      <c r="Q88" s="57">
        <f t="shared" si="22"/>
        <v>0</v>
      </c>
      <c r="R88" s="57">
        <f t="shared" si="23"/>
        <v>0</v>
      </c>
      <c r="S88" s="57">
        <f t="shared" si="24"/>
        <v>0</v>
      </c>
      <c r="T88" s="58">
        <f t="shared" si="25"/>
        <v>0</v>
      </c>
      <c r="U88" s="59">
        <f t="shared" si="26"/>
        <v>0</v>
      </c>
      <c r="V88" s="60">
        <f t="shared" si="27"/>
        <v>0</v>
      </c>
      <c r="W88" s="81">
        <f t="shared" si="28"/>
        <v>0</v>
      </c>
      <c r="X88" s="60">
        <f t="shared" si="29"/>
        <v>0</v>
      </c>
      <c r="Y88" s="61">
        <f t="shared" si="30"/>
        <v>0</v>
      </c>
      <c r="Z88" s="60">
        <f t="shared" si="31"/>
        <v>0</v>
      </c>
      <c r="AA88" s="61">
        <f t="shared" si="32"/>
        <v>0</v>
      </c>
      <c r="AB88" s="62">
        <f t="shared" si="33"/>
        <v>0</v>
      </c>
      <c r="AC88" s="82">
        <f t="shared" si="34"/>
        <v>0</v>
      </c>
      <c r="AD88" s="87"/>
    </row>
    <row r="89" spans="1:30" ht="16.5">
      <c r="A89" s="46"/>
      <c r="B89" s="47"/>
      <c r="C89" s="47"/>
      <c r="D89" s="48"/>
      <c r="E89" s="48"/>
      <c r="F89" s="48"/>
      <c r="G89" s="50"/>
      <c r="H89" s="50"/>
      <c r="I89" s="51"/>
      <c r="J89" s="51"/>
      <c r="K89" s="52">
        <f t="shared" si="18"/>
        <v>0</v>
      </c>
      <c r="L89" s="53" t="str">
        <f t="shared" si="19"/>
        <v/>
      </c>
      <c r="M89" s="105" t="str">
        <f t="shared" si="20"/>
        <v/>
      </c>
      <c r="N89" s="71"/>
      <c r="O89" s="79" t="s">
        <v>19</v>
      </c>
      <c r="P89" s="56">
        <f t="shared" si="21"/>
        <v>0</v>
      </c>
      <c r="Q89" s="57">
        <f t="shared" si="22"/>
        <v>0</v>
      </c>
      <c r="R89" s="57">
        <f t="shared" si="23"/>
        <v>0</v>
      </c>
      <c r="S89" s="57">
        <f t="shared" si="24"/>
        <v>0</v>
      </c>
      <c r="T89" s="58">
        <f t="shared" si="25"/>
        <v>0</v>
      </c>
      <c r="U89" s="59">
        <f t="shared" si="26"/>
        <v>0</v>
      </c>
      <c r="V89" s="60">
        <f t="shared" si="27"/>
        <v>0</v>
      </c>
      <c r="W89" s="81">
        <f t="shared" si="28"/>
        <v>0</v>
      </c>
      <c r="X89" s="60">
        <f t="shared" si="29"/>
        <v>0</v>
      </c>
      <c r="Y89" s="61">
        <f t="shared" si="30"/>
        <v>0</v>
      </c>
      <c r="Z89" s="60">
        <f t="shared" si="31"/>
        <v>0</v>
      </c>
      <c r="AA89" s="61">
        <f t="shared" si="32"/>
        <v>0</v>
      </c>
      <c r="AB89" s="62">
        <f t="shared" si="33"/>
        <v>0</v>
      </c>
      <c r="AC89" s="82">
        <f t="shared" si="34"/>
        <v>0</v>
      </c>
      <c r="AD89" s="87"/>
    </row>
    <row r="90" spans="1:30" ht="16.5">
      <c r="A90" s="46"/>
      <c r="B90" s="47"/>
      <c r="C90" s="47"/>
      <c r="D90" s="48"/>
      <c r="E90" s="48"/>
      <c r="F90" s="48"/>
      <c r="G90" s="50"/>
      <c r="H90" s="50"/>
      <c r="I90" s="51"/>
      <c r="J90" s="51"/>
      <c r="K90" s="52">
        <f t="shared" si="18"/>
        <v>0</v>
      </c>
      <c r="L90" s="53" t="str">
        <f t="shared" si="19"/>
        <v/>
      </c>
      <c r="M90" s="105" t="str">
        <f t="shared" si="20"/>
        <v/>
      </c>
      <c r="N90" s="71"/>
      <c r="O90" s="79" t="s">
        <v>19</v>
      </c>
      <c r="P90" s="56">
        <f t="shared" si="21"/>
        <v>0</v>
      </c>
      <c r="Q90" s="57">
        <f t="shared" si="22"/>
        <v>0</v>
      </c>
      <c r="R90" s="57">
        <f t="shared" si="23"/>
        <v>0</v>
      </c>
      <c r="S90" s="57">
        <f t="shared" si="24"/>
        <v>0</v>
      </c>
      <c r="T90" s="58">
        <f t="shared" si="25"/>
        <v>0</v>
      </c>
      <c r="U90" s="59">
        <f t="shared" si="26"/>
        <v>0</v>
      </c>
      <c r="V90" s="60">
        <f t="shared" si="27"/>
        <v>0</v>
      </c>
      <c r="W90" s="81">
        <f t="shared" si="28"/>
        <v>0</v>
      </c>
      <c r="X90" s="60">
        <f t="shared" si="29"/>
        <v>0</v>
      </c>
      <c r="Y90" s="61">
        <f t="shared" si="30"/>
        <v>0</v>
      </c>
      <c r="Z90" s="60">
        <f t="shared" si="31"/>
        <v>0</v>
      </c>
      <c r="AA90" s="61">
        <f t="shared" si="32"/>
        <v>0</v>
      </c>
      <c r="AB90" s="62">
        <f t="shared" si="33"/>
        <v>0</v>
      </c>
      <c r="AC90" s="82">
        <f t="shared" si="34"/>
        <v>0</v>
      </c>
      <c r="AD90" s="87"/>
    </row>
    <row r="91" spans="1:30" ht="16.5">
      <c r="A91" s="46"/>
      <c r="B91" s="47"/>
      <c r="C91" s="47"/>
      <c r="D91" s="48"/>
      <c r="E91" s="48"/>
      <c r="F91" s="48"/>
      <c r="G91" s="50"/>
      <c r="H91" s="50"/>
      <c r="I91" s="51"/>
      <c r="J91" s="51"/>
      <c r="K91" s="52">
        <f t="shared" si="18"/>
        <v>0</v>
      </c>
      <c r="L91" s="53" t="str">
        <f t="shared" si="19"/>
        <v/>
      </c>
      <c r="M91" s="105" t="str">
        <f t="shared" si="20"/>
        <v/>
      </c>
      <c r="N91" s="71"/>
      <c r="O91" s="79" t="s">
        <v>19</v>
      </c>
      <c r="P91" s="56">
        <f t="shared" si="21"/>
        <v>0</v>
      </c>
      <c r="Q91" s="57">
        <f t="shared" si="22"/>
        <v>0</v>
      </c>
      <c r="R91" s="57">
        <f t="shared" si="23"/>
        <v>0</v>
      </c>
      <c r="S91" s="57">
        <f t="shared" si="24"/>
        <v>0</v>
      </c>
      <c r="T91" s="58">
        <f t="shared" si="25"/>
        <v>0</v>
      </c>
      <c r="U91" s="59">
        <f t="shared" si="26"/>
        <v>0</v>
      </c>
      <c r="V91" s="60">
        <f t="shared" si="27"/>
        <v>0</v>
      </c>
      <c r="W91" s="81">
        <f t="shared" si="28"/>
        <v>0</v>
      </c>
      <c r="X91" s="60">
        <f t="shared" si="29"/>
        <v>0</v>
      </c>
      <c r="Y91" s="61">
        <f t="shared" si="30"/>
        <v>0</v>
      </c>
      <c r="Z91" s="60">
        <f t="shared" si="31"/>
        <v>0</v>
      </c>
      <c r="AA91" s="61">
        <f t="shared" si="32"/>
        <v>0</v>
      </c>
      <c r="AB91" s="62">
        <f t="shared" si="33"/>
        <v>0</v>
      </c>
      <c r="AC91" s="82">
        <f t="shared" si="34"/>
        <v>0</v>
      </c>
      <c r="AD91" s="87"/>
    </row>
    <row r="92" spans="1:30" ht="16.5">
      <c r="A92" s="46"/>
      <c r="B92" s="47"/>
      <c r="C92" s="47"/>
      <c r="D92" s="48"/>
      <c r="E92" s="48"/>
      <c r="F92" s="48"/>
      <c r="G92" s="50"/>
      <c r="H92" s="50"/>
      <c r="I92" s="51"/>
      <c r="J92" s="51"/>
      <c r="K92" s="52">
        <f t="shared" si="18"/>
        <v>0</v>
      </c>
      <c r="L92" s="53" t="str">
        <f t="shared" si="19"/>
        <v/>
      </c>
      <c r="M92" s="105" t="str">
        <f t="shared" si="20"/>
        <v/>
      </c>
      <c r="N92" s="71"/>
      <c r="O92" s="79" t="s">
        <v>19</v>
      </c>
      <c r="P92" s="56">
        <f t="shared" si="21"/>
        <v>0</v>
      </c>
      <c r="Q92" s="57">
        <f t="shared" si="22"/>
        <v>0</v>
      </c>
      <c r="R92" s="57">
        <f t="shared" si="23"/>
        <v>0</v>
      </c>
      <c r="S92" s="57">
        <f t="shared" si="24"/>
        <v>0</v>
      </c>
      <c r="T92" s="58">
        <f t="shared" si="25"/>
        <v>0</v>
      </c>
      <c r="U92" s="59">
        <f t="shared" si="26"/>
        <v>0</v>
      </c>
      <c r="V92" s="60">
        <f t="shared" si="27"/>
        <v>0</v>
      </c>
      <c r="W92" s="81">
        <f t="shared" si="28"/>
        <v>0</v>
      </c>
      <c r="X92" s="60">
        <f t="shared" si="29"/>
        <v>0</v>
      </c>
      <c r="Y92" s="61">
        <f t="shared" si="30"/>
        <v>0</v>
      </c>
      <c r="Z92" s="60">
        <f t="shared" si="31"/>
        <v>0</v>
      </c>
      <c r="AA92" s="61">
        <f t="shared" si="32"/>
        <v>0</v>
      </c>
      <c r="AB92" s="62">
        <f t="shared" si="33"/>
        <v>0</v>
      </c>
      <c r="AC92" s="82">
        <f t="shared" si="34"/>
        <v>0</v>
      </c>
      <c r="AD92" s="87"/>
    </row>
    <row r="93" spans="1:30" ht="16.5">
      <c r="A93" s="46"/>
      <c r="B93" s="47"/>
      <c r="C93" s="47"/>
      <c r="D93" s="48"/>
      <c r="E93" s="48"/>
      <c r="F93" s="48"/>
      <c r="G93" s="50"/>
      <c r="H93" s="50"/>
      <c r="I93" s="51"/>
      <c r="J93" s="51"/>
      <c r="K93" s="52">
        <f t="shared" si="18"/>
        <v>0</v>
      </c>
      <c r="L93" s="53" t="str">
        <f t="shared" si="19"/>
        <v/>
      </c>
      <c r="M93" s="105" t="str">
        <f t="shared" si="20"/>
        <v/>
      </c>
      <c r="N93" s="71"/>
      <c r="O93" s="79" t="s">
        <v>19</v>
      </c>
      <c r="P93" s="56">
        <f t="shared" si="21"/>
        <v>0</v>
      </c>
      <c r="Q93" s="57">
        <f t="shared" si="22"/>
        <v>0</v>
      </c>
      <c r="R93" s="57">
        <f t="shared" si="23"/>
        <v>0</v>
      </c>
      <c r="S93" s="57">
        <f t="shared" si="24"/>
        <v>0</v>
      </c>
      <c r="T93" s="58">
        <f t="shared" si="25"/>
        <v>0</v>
      </c>
      <c r="U93" s="59">
        <f t="shared" si="26"/>
        <v>0</v>
      </c>
      <c r="V93" s="60">
        <f t="shared" si="27"/>
        <v>0</v>
      </c>
      <c r="W93" s="81">
        <f t="shared" si="28"/>
        <v>0</v>
      </c>
      <c r="X93" s="60">
        <f t="shared" si="29"/>
        <v>0</v>
      </c>
      <c r="Y93" s="61">
        <f t="shared" si="30"/>
        <v>0</v>
      </c>
      <c r="Z93" s="60">
        <f t="shared" si="31"/>
        <v>0</v>
      </c>
      <c r="AA93" s="61">
        <f t="shared" si="32"/>
        <v>0</v>
      </c>
      <c r="AB93" s="62">
        <f t="shared" si="33"/>
        <v>0</v>
      </c>
      <c r="AC93" s="82">
        <f t="shared" si="34"/>
        <v>0</v>
      </c>
      <c r="AD93" s="87"/>
    </row>
    <row r="94" spans="1:30" ht="16.5">
      <c r="A94" s="46"/>
      <c r="B94" s="47"/>
      <c r="C94" s="47"/>
      <c r="D94" s="48"/>
      <c r="E94" s="48"/>
      <c r="F94" s="48"/>
      <c r="G94" s="50"/>
      <c r="H94" s="50"/>
      <c r="I94" s="51"/>
      <c r="J94" s="51"/>
      <c r="K94" s="52">
        <f t="shared" si="18"/>
        <v>0</v>
      </c>
      <c r="L94" s="53" t="str">
        <f t="shared" si="19"/>
        <v/>
      </c>
      <c r="M94" s="105" t="str">
        <f t="shared" si="20"/>
        <v/>
      </c>
      <c r="N94" s="71"/>
      <c r="O94" s="79" t="s">
        <v>19</v>
      </c>
      <c r="P94" s="56">
        <f t="shared" si="21"/>
        <v>0</v>
      </c>
      <c r="Q94" s="57">
        <f t="shared" si="22"/>
        <v>0</v>
      </c>
      <c r="R94" s="57">
        <f t="shared" si="23"/>
        <v>0</v>
      </c>
      <c r="S94" s="57">
        <f t="shared" si="24"/>
        <v>0</v>
      </c>
      <c r="T94" s="58">
        <f t="shared" si="25"/>
        <v>0</v>
      </c>
      <c r="U94" s="59">
        <f t="shared" si="26"/>
        <v>0</v>
      </c>
      <c r="V94" s="60">
        <f t="shared" si="27"/>
        <v>0</v>
      </c>
      <c r="W94" s="81">
        <f t="shared" si="28"/>
        <v>0</v>
      </c>
      <c r="X94" s="60">
        <f t="shared" si="29"/>
        <v>0</v>
      </c>
      <c r="Y94" s="61">
        <f t="shared" si="30"/>
        <v>0</v>
      </c>
      <c r="Z94" s="60">
        <f t="shared" si="31"/>
        <v>0</v>
      </c>
      <c r="AA94" s="61">
        <f t="shared" si="32"/>
        <v>0</v>
      </c>
      <c r="AB94" s="62">
        <f t="shared" si="33"/>
        <v>0</v>
      </c>
      <c r="AC94" s="82">
        <f t="shared" si="34"/>
        <v>0</v>
      </c>
      <c r="AD94" s="87"/>
    </row>
    <row r="95" spans="1:30" ht="16.5">
      <c r="A95" s="46"/>
      <c r="B95" s="47"/>
      <c r="C95" s="47"/>
      <c r="D95" s="48"/>
      <c r="E95" s="48"/>
      <c r="F95" s="48"/>
      <c r="G95" s="50"/>
      <c r="H95" s="50"/>
      <c r="I95" s="51"/>
      <c r="J95" s="51"/>
      <c r="K95" s="52">
        <f t="shared" si="18"/>
        <v>0</v>
      </c>
      <c r="L95" s="53" t="str">
        <f t="shared" si="19"/>
        <v/>
      </c>
      <c r="M95" s="105" t="str">
        <f t="shared" si="20"/>
        <v/>
      </c>
      <c r="N95" s="71"/>
      <c r="O95" s="79" t="s">
        <v>19</v>
      </c>
      <c r="P95" s="56">
        <f t="shared" si="21"/>
        <v>0</v>
      </c>
      <c r="Q95" s="57">
        <f t="shared" si="22"/>
        <v>0</v>
      </c>
      <c r="R95" s="57">
        <f t="shared" si="23"/>
        <v>0</v>
      </c>
      <c r="S95" s="57">
        <f t="shared" si="24"/>
        <v>0</v>
      </c>
      <c r="T95" s="58">
        <f t="shared" si="25"/>
        <v>0</v>
      </c>
      <c r="U95" s="59">
        <f t="shared" si="26"/>
        <v>0</v>
      </c>
      <c r="V95" s="60">
        <f t="shared" si="27"/>
        <v>0</v>
      </c>
      <c r="W95" s="81">
        <f t="shared" si="28"/>
        <v>0</v>
      </c>
      <c r="X95" s="60">
        <f t="shared" si="29"/>
        <v>0</v>
      </c>
      <c r="Y95" s="61">
        <f t="shared" si="30"/>
        <v>0</v>
      </c>
      <c r="Z95" s="60">
        <f t="shared" si="31"/>
        <v>0</v>
      </c>
      <c r="AA95" s="61">
        <f t="shared" si="32"/>
        <v>0</v>
      </c>
      <c r="AB95" s="62">
        <f t="shared" si="33"/>
        <v>0</v>
      </c>
      <c r="AC95" s="82">
        <f t="shared" si="34"/>
        <v>0</v>
      </c>
      <c r="AD95" s="87"/>
    </row>
    <row r="96" spans="1:30" ht="16.5">
      <c r="A96" s="46"/>
      <c r="B96" s="47"/>
      <c r="C96" s="47"/>
      <c r="D96" s="48"/>
      <c r="E96" s="48"/>
      <c r="F96" s="48"/>
      <c r="G96" s="50"/>
      <c r="H96" s="50"/>
      <c r="I96" s="51"/>
      <c r="J96" s="51"/>
      <c r="K96" s="52">
        <f t="shared" si="18"/>
        <v>0</v>
      </c>
      <c r="L96" s="53" t="str">
        <f t="shared" si="19"/>
        <v/>
      </c>
      <c r="M96" s="105" t="str">
        <f t="shared" si="20"/>
        <v/>
      </c>
      <c r="N96" s="71"/>
      <c r="O96" s="79" t="s">
        <v>19</v>
      </c>
      <c r="P96" s="56">
        <f t="shared" si="21"/>
        <v>0</v>
      </c>
      <c r="Q96" s="57">
        <f t="shared" si="22"/>
        <v>0</v>
      </c>
      <c r="R96" s="57">
        <f t="shared" si="23"/>
        <v>0</v>
      </c>
      <c r="S96" s="57">
        <f t="shared" si="24"/>
        <v>0</v>
      </c>
      <c r="T96" s="58">
        <f t="shared" si="25"/>
        <v>0</v>
      </c>
      <c r="U96" s="59">
        <f t="shared" si="26"/>
        <v>0</v>
      </c>
      <c r="V96" s="60">
        <f t="shared" si="27"/>
        <v>0</v>
      </c>
      <c r="W96" s="81">
        <f t="shared" si="28"/>
        <v>0</v>
      </c>
      <c r="X96" s="60">
        <f t="shared" si="29"/>
        <v>0</v>
      </c>
      <c r="Y96" s="61">
        <f t="shared" si="30"/>
        <v>0</v>
      </c>
      <c r="Z96" s="60">
        <f t="shared" si="31"/>
        <v>0</v>
      </c>
      <c r="AA96" s="61">
        <f t="shared" si="32"/>
        <v>0</v>
      </c>
      <c r="AB96" s="62">
        <f t="shared" si="33"/>
        <v>0</v>
      </c>
      <c r="AC96" s="82">
        <f t="shared" si="34"/>
        <v>0</v>
      </c>
      <c r="AD96" s="87"/>
    </row>
    <row r="97" spans="1:30" ht="16.5">
      <c r="A97" s="46"/>
      <c r="B97" s="47"/>
      <c r="C97" s="47"/>
      <c r="D97" s="48"/>
      <c r="E97" s="48"/>
      <c r="F97" s="48"/>
      <c r="G97" s="50"/>
      <c r="H97" s="50"/>
      <c r="I97" s="51"/>
      <c r="J97" s="51"/>
      <c r="K97" s="52">
        <f t="shared" si="18"/>
        <v>0</v>
      </c>
      <c r="L97" s="53" t="str">
        <f t="shared" si="19"/>
        <v/>
      </c>
      <c r="M97" s="105" t="str">
        <f t="shared" si="20"/>
        <v/>
      </c>
      <c r="N97" s="71"/>
      <c r="O97" s="79" t="s">
        <v>19</v>
      </c>
      <c r="P97" s="56">
        <f t="shared" si="21"/>
        <v>0</v>
      </c>
      <c r="Q97" s="57">
        <f t="shared" si="22"/>
        <v>0</v>
      </c>
      <c r="R97" s="57">
        <f t="shared" si="23"/>
        <v>0</v>
      </c>
      <c r="S97" s="57">
        <f t="shared" si="24"/>
        <v>0</v>
      </c>
      <c r="T97" s="58">
        <f t="shared" si="25"/>
        <v>0</v>
      </c>
      <c r="U97" s="59">
        <f t="shared" si="26"/>
        <v>0</v>
      </c>
      <c r="V97" s="60">
        <f t="shared" si="27"/>
        <v>0</v>
      </c>
      <c r="W97" s="81">
        <f t="shared" si="28"/>
        <v>0</v>
      </c>
      <c r="X97" s="60">
        <f t="shared" si="29"/>
        <v>0</v>
      </c>
      <c r="Y97" s="61">
        <f t="shared" si="30"/>
        <v>0</v>
      </c>
      <c r="Z97" s="60">
        <f t="shared" si="31"/>
        <v>0</v>
      </c>
      <c r="AA97" s="61">
        <f t="shared" si="32"/>
        <v>0</v>
      </c>
      <c r="AB97" s="62">
        <f t="shared" si="33"/>
        <v>0</v>
      </c>
      <c r="AC97" s="82">
        <f t="shared" si="34"/>
        <v>0</v>
      </c>
      <c r="AD97" s="87"/>
    </row>
    <row r="98" spans="1:30" ht="16.5">
      <c r="A98" s="46"/>
      <c r="B98" s="47"/>
      <c r="C98" s="47"/>
      <c r="D98" s="48"/>
      <c r="E98" s="48"/>
      <c r="F98" s="48"/>
      <c r="G98" s="50"/>
      <c r="H98" s="50"/>
      <c r="I98" s="51"/>
      <c r="J98" s="51"/>
      <c r="K98" s="52">
        <f t="shared" si="18"/>
        <v>0</v>
      </c>
      <c r="L98" s="53" t="str">
        <f t="shared" si="19"/>
        <v/>
      </c>
      <c r="M98" s="105" t="str">
        <f t="shared" si="20"/>
        <v/>
      </c>
      <c r="N98" s="71"/>
      <c r="O98" s="79" t="s">
        <v>19</v>
      </c>
      <c r="P98" s="56">
        <f t="shared" si="21"/>
        <v>0</v>
      </c>
      <c r="Q98" s="57">
        <f t="shared" si="22"/>
        <v>0</v>
      </c>
      <c r="R98" s="57">
        <f t="shared" si="23"/>
        <v>0</v>
      </c>
      <c r="S98" s="57">
        <f t="shared" si="24"/>
        <v>0</v>
      </c>
      <c r="T98" s="58">
        <f t="shared" si="25"/>
        <v>0</v>
      </c>
      <c r="U98" s="59">
        <f t="shared" si="26"/>
        <v>0</v>
      </c>
      <c r="V98" s="60">
        <f t="shared" si="27"/>
        <v>0</v>
      </c>
      <c r="W98" s="81">
        <f t="shared" si="28"/>
        <v>0</v>
      </c>
      <c r="X98" s="60">
        <f t="shared" si="29"/>
        <v>0</v>
      </c>
      <c r="Y98" s="61">
        <f t="shared" si="30"/>
        <v>0</v>
      </c>
      <c r="Z98" s="60">
        <f t="shared" si="31"/>
        <v>0</v>
      </c>
      <c r="AA98" s="61">
        <f t="shared" si="32"/>
        <v>0</v>
      </c>
      <c r="AB98" s="62">
        <f t="shared" si="33"/>
        <v>0</v>
      </c>
      <c r="AC98" s="82">
        <f t="shared" si="34"/>
        <v>0</v>
      </c>
      <c r="AD98" s="87"/>
    </row>
    <row r="99" spans="1:30" ht="16.5">
      <c r="A99" s="46"/>
      <c r="B99" s="47"/>
      <c r="C99" s="47"/>
      <c r="D99" s="48"/>
      <c r="E99" s="48"/>
      <c r="F99" s="48"/>
      <c r="G99" s="50"/>
      <c r="H99" s="50"/>
      <c r="I99" s="51"/>
      <c r="J99" s="51"/>
      <c r="K99" s="52">
        <f t="shared" si="18"/>
        <v>0</v>
      </c>
      <c r="L99" s="53" t="str">
        <f t="shared" si="19"/>
        <v/>
      </c>
      <c r="M99" s="105" t="str">
        <f t="shared" si="20"/>
        <v/>
      </c>
      <c r="N99" s="71"/>
      <c r="O99" s="79" t="s">
        <v>19</v>
      </c>
      <c r="P99" s="56">
        <f t="shared" si="21"/>
        <v>0</v>
      </c>
      <c r="Q99" s="57">
        <f t="shared" si="22"/>
        <v>0</v>
      </c>
      <c r="R99" s="57">
        <f t="shared" si="23"/>
        <v>0</v>
      </c>
      <c r="S99" s="57">
        <f t="shared" si="24"/>
        <v>0</v>
      </c>
      <c r="T99" s="58">
        <f t="shared" si="25"/>
        <v>0</v>
      </c>
      <c r="U99" s="59">
        <f t="shared" si="26"/>
        <v>0</v>
      </c>
      <c r="V99" s="60">
        <f t="shared" si="27"/>
        <v>0</v>
      </c>
      <c r="W99" s="81">
        <f t="shared" si="28"/>
        <v>0</v>
      </c>
      <c r="X99" s="60">
        <f t="shared" si="29"/>
        <v>0</v>
      </c>
      <c r="Y99" s="61">
        <f t="shared" si="30"/>
        <v>0</v>
      </c>
      <c r="Z99" s="60">
        <f t="shared" si="31"/>
        <v>0</v>
      </c>
      <c r="AA99" s="61">
        <f t="shared" si="32"/>
        <v>0</v>
      </c>
      <c r="AB99" s="62">
        <f t="shared" si="33"/>
        <v>0</v>
      </c>
      <c r="AC99" s="82">
        <f t="shared" si="34"/>
        <v>0</v>
      </c>
      <c r="AD99" s="87"/>
    </row>
    <row r="100" spans="1:30" ht="16.5">
      <c r="A100" s="46"/>
      <c r="B100" s="47"/>
      <c r="C100" s="47"/>
      <c r="D100" s="48"/>
      <c r="E100" s="48"/>
      <c r="F100" s="48"/>
      <c r="G100" s="50"/>
      <c r="H100" s="50"/>
      <c r="I100" s="51"/>
      <c r="J100" s="51"/>
      <c r="K100" s="52">
        <f t="shared" si="18"/>
        <v>0</v>
      </c>
      <c r="L100" s="53" t="str">
        <f t="shared" si="19"/>
        <v/>
      </c>
      <c r="M100" s="105" t="str">
        <f t="shared" si="20"/>
        <v/>
      </c>
      <c r="N100" s="71"/>
      <c r="O100" s="79" t="s">
        <v>19</v>
      </c>
      <c r="P100" s="56">
        <f t="shared" si="21"/>
        <v>0</v>
      </c>
      <c r="Q100" s="57">
        <f t="shared" si="22"/>
        <v>0</v>
      </c>
      <c r="R100" s="57">
        <f t="shared" si="23"/>
        <v>0</v>
      </c>
      <c r="S100" s="57">
        <f t="shared" si="24"/>
        <v>0</v>
      </c>
      <c r="T100" s="58">
        <f t="shared" si="25"/>
        <v>0</v>
      </c>
      <c r="U100" s="59">
        <f t="shared" si="26"/>
        <v>0</v>
      </c>
      <c r="V100" s="60">
        <f t="shared" si="27"/>
        <v>0</v>
      </c>
      <c r="W100" s="81">
        <f t="shared" si="28"/>
        <v>0</v>
      </c>
      <c r="X100" s="60">
        <f t="shared" si="29"/>
        <v>0</v>
      </c>
      <c r="Y100" s="61">
        <f t="shared" si="30"/>
        <v>0</v>
      </c>
      <c r="Z100" s="60">
        <f t="shared" si="31"/>
        <v>0</v>
      </c>
      <c r="AA100" s="61">
        <f t="shared" si="32"/>
        <v>0</v>
      </c>
      <c r="AB100" s="62">
        <f t="shared" si="33"/>
        <v>0</v>
      </c>
      <c r="AC100" s="82">
        <f t="shared" si="34"/>
        <v>0</v>
      </c>
      <c r="AD100" s="87"/>
    </row>
    <row r="101" spans="1:30" ht="16.5">
      <c r="A101" s="46"/>
      <c r="B101" s="47"/>
      <c r="C101" s="47"/>
      <c r="D101" s="48"/>
      <c r="E101" s="48"/>
      <c r="F101" s="48"/>
      <c r="G101" s="50"/>
      <c r="H101" s="50"/>
      <c r="I101" s="51"/>
      <c r="J101" s="51"/>
      <c r="K101" s="52">
        <f t="shared" si="18"/>
        <v>0</v>
      </c>
      <c r="L101" s="53" t="str">
        <f t="shared" si="19"/>
        <v/>
      </c>
      <c r="M101" s="105" t="str">
        <f t="shared" si="20"/>
        <v/>
      </c>
      <c r="N101" s="71"/>
      <c r="O101" s="79" t="s">
        <v>19</v>
      </c>
      <c r="P101" s="56">
        <f t="shared" si="21"/>
        <v>0</v>
      </c>
      <c r="Q101" s="57">
        <f t="shared" si="22"/>
        <v>0</v>
      </c>
      <c r="R101" s="57">
        <f t="shared" si="23"/>
        <v>0</v>
      </c>
      <c r="S101" s="57">
        <f t="shared" si="24"/>
        <v>0</v>
      </c>
      <c r="T101" s="58">
        <f t="shared" si="25"/>
        <v>0</v>
      </c>
      <c r="U101" s="59">
        <f t="shared" si="26"/>
        <v>0</v>
      </c>
      <c r="V101" s="60">
        <f t="shared" si="27"/>
        <v>0</v>
      </c>
      <c r="W101" s="81">
        <f t="shared" si="28"/>
        <v>0</v>
      </c>
      <c r="X101" s="60">
        <f t="shared" si="29"/>
        <v>0</v>
      </c>
      <c r="Y101" s="61">
        <f t="shared" si="30"/>
        <v>0</v>
      </c>
      <c r="Z101" s="60">
        <f t="shared" si="31"/>
        <v>0</v>
      </c>
      <c r="AA101" s="61">
        <f t="shared" si="32"/>
        <v>0</v>
      </c>
      <c r="AB101" s="62">
        <f t="shared" si="33"/>
        <v>0</v>
      </c>
      <c r="AC101" s="82">
        <f t="shared" si="34"/>
        <v>0</v>
      </c>
      <c r="AD101" s="87"/>
    </row>
    <row r="102" spans="1:30" ht="16.5">
      <c r="A102" s="46"/>
      <c r="B102" s="47"/>
      <c r="C102" s="47"/>
      <c r="D102" s="48"/>
      <c r="E102" s="48"/>
      <c r="F102" s="48"/>
      <c r="G102" s="50"/>
      <c r="H102" s="50"/>
      <c r="I102" s="51"/>
      <c r="J102" s="51"/>
      <c r="K102" s="52">
        <f t="shared" si="18"/>
        <v>0</v>
      </c>
      <c r="L102" s="53" t="str">
        <f t="shared" si="19"/>
        <v/>
      </c>
      <c r="M102" s="105" t="str">
        <f t="shared" si="20"/>
        <v/>
      </c>
      <c r="N102" s="71"/>
      <c r="O102" s="79" t="s">
        <v>19</v>
      </c>
      <c r="P102" s="56">
        <f t="shared" si="21"/>
        <v>0</v>
      </c>
      <c r="Q102" s="57">
        <f t="shared" si="22"/>
        <v>0</v>
      </c>
      <c r="R102" s="57">
        <f t="shared" si="23"/>
        <v>0</v>
      </c>
      <c r="S102" s="57">
        <f t="shared" si="24"/>
        <v>0</v>
      </c>
      <c r="T102" s="58">
        <f t="shared" si="25"/>
        <v>0</v>
      </c>
      <c r="U102" s="59">
        <f t="shared" si="26"/>
        <v>0</v>
      </c>
      <c r="V102" s="60">
        <f t="shared" si="27"/>
        <v>0</v>
      </c>
      <c r="W102" s="81">
        <f t="shared" si="28"/>
        <v>0</v>
      </c>
      <c r="X102" s="60">
        <f t="shared" si="29"/>
        <v>0</v>
      </c>
      <c r="Y102" s="61">
        <f t="shared" si="30"/>
        <v>0</v>
      </c>
      <c r="Z102" s="60">
        <f t="shared" si="31"/>
        <v>0</v>
      </c>
      <c r="AA102" s="61">
        <f t="shared" si="32"/>
        <v>0</v>
      </c>
      <c r="AB102" s="62">
        <f t="shared" si="33"/>
        <v>0</v>
      </c>
      <c r="AC102" s="82">
        <f t="shared" si="34"/>
        <v>0</v>
      </c>
      <c r="AD102" s="87"/>
    </row>
    <row r="103" spans="1:30" ht="16.5">
      <c r="A103" s="46"/>
      <c r="B103" s="47"/>
      <c r="C103" s="47"/>
      <c r="D103" s="48"/>
      <c r="E103" s="48"/>
      <c r="F103" s="48"/>
      <c r="G103" s="50"/>
      <c r="H103" s="50"/>
      <c r="I103" s="51"/>
      <c r="J103" s="51"/>
      <c r="K103" s="52">
        <f t="shared" si="18"/>
        <v>0</v>
      </c>
      <c r="L103" s="53" t="str">
        <f t="shared" si="19"/>
        <v/>
      </c>
      <c r="M103" s="105" t="str">
        <f t="shared" si="20"/>
        <v/>
      </c>
      <c r="N103" s="71"/>
      <c r="O103" s="79" t="s">
        <v>19</v>
      </c>
      <c r="P103" s="56">
        <f t="shared" si="21"/>
        <v>0</v>
      </c>
      <c r="Q103" s="57">
        <f t="shared" si="22"/>
        <v>0</v>
      </c>
      <c r="R103" s="57">
        <f t="shared" si="23"/>
        <v>0</v>
      </c>
      <c r="S103" s="57">
        <f t="shared" si="24"/>
        <v>0</v>
      </c>
      <c r="T103" s="58">
        <f t="shared" si="25"/>
        <v>0</v>
      </c>
      <c r="U103" s="59">
        <f t="shared" si="26"/>
        <v>0</v>
      </c>
      <c r="V103" s="60">
        <f t="shared" si="27"/>
        <v>0</v>
      </c>
      <c r="W103" s="81">
        <f t="shared" si="28"/>
        <v>0</v>
      </c>
      <c r="X103" s="60">
        <f t="shared" si="29"/>
        <v>0</v>
      </c>
      <c r="Y103" s="61">
        <f t="shared" si="30"/>
        <v>0</v>
      </c>
      <c r="Z103" s="60">
        <f t="shared" si="31"/>
        <v>0</v>
      </c>
      <c r="AA103" s="61">
        <f t="shared" si="32"/>
        <v>0</v>
      </c>
      <c r="AB103" s="62">
        <f t="shared" si="33"/>
        <v>0</v>
      </c>
      <c r="AC103" s="82">
        <f t="shared" si="34"/>
        <v>0</v>
      </c>
      <c r="AD103" s="87"/>
    </row>
    <row r="104" spans="1:30" ht="16.5">
      <c r="A104" s="46"/>
      <c r="B104" s="47"/>
      <c r="C104" s="47"/>
      <c r="D104" s="48"/>
      <c r="E104" s="48"/>
      <c r="F104" s="48"/>
      <c r="G104" s="50"/>
      <c r="H104" s="50"/>
      <c r="I104" s="51"/>
      <c r="J104" s="51"/>
      <c r="K104" s="52">
        <f t="shared" si="18"/>
        <v>0</v>
      </c>
      <c r="L104" s="53" t="str">
        <f t="shared" si="19"/>
        <v/>
      </c>
      <c r="M104" s="105" t="str">
        <f t="shared" si="20"/>
        <v/>
      </c>
      <c r="N104" s="71"/>
      <c r="O104" s="79" t="s">
        <v>19</v>
      </c>
      <c r="P104" s="56">
        <f t="shared" si="21"/>
        <v>0</v>
      </c>
      <c r="Q104" s="57">
        <f t="shared" si="22"/>
        <v>0</v>
      </c>
      <c r="R104" s="57">
        <f t="shared" si="23"/>
        <v>0</v>
      </c>
      <c r="S104" s="57">
        <f t="shared" si="24"/>
        <v>0</v>
      </c>
      <c r="T104" s="58">
        <f t="shared" si="25"/>
        <v>0</v>
      </c>
      <c r="U104" s="59">
        <f t="shared" si="26"/>
        <v>0</v>
      </c>
      <c r="V104" s="60">
        <f t="shared" si="27"/>
        <v>0</v>
      </c>
      <c r="W104" s="81">
        <f t="shared" si="28"/>
        <v>0</v>
      </c>
      <c r="X104" s="60">
        <f t="shared" si="29"/>
        <v>0</v>
      </c>
      <c r="Y104" s="61">
        <f t="shared" si="30"/>
        <v>0</v>
      </c>
      <c r="Z104" s="60">
        <f t="shared" si="31"/>
        <v>0</v>
      </c>
      <c r="AA104" s="61">
        <f t="shared" si="32"/>
        <v>0</v>
      </c>
      <c r="AB104" s="62">
        <f t="shared" si="33"/>
        <v>0</v>
      </c>
      <c r="AC104" s="82">
        <f t="shared" si="34"/>
        <v>0</v>
      </c>
      <c r="AD104" s="87"/>
    </row>
    <row r="105" spans="1:30" ht="16.5">
      <c r="A105" s="46"/>
      <c r="B105" s="47"/>
      <c r="C105" s="47"/>
      <c r="D105" s="48"/>
      <c r="E105" s="48"/>
      <c r="F105" s="48"/>
      <c r="G105" s="50"/>
      <c r="H105" s="50"/>
      <c r="I105" s="51"/>
      <c r="J105" s="51"/>
      <c r="K105" s="52">
        <f t="shared" si="18"/>
        <v>0</v>
      </c>
      <c r="L105" s="53" t="str">
        <f t="shared" si="19"/>
        <v/>
      </c>
      <c r="M105" s="105" t="str">
        <f t="shared" si="20"/>
        <v/>
      </c>
      <c r="N105" s="71"/>
      <c r="O105" s="79" t="s">
        <v>19</v>
      </c>
      <c r="P105" s="56">
        <f t="shared" si="21"/>
        <v>0</v>
      </c>
      <c r="Q105" s="57">
        <f t="shared" si="22"/>
        <v>0</v>
      </c>
      <c r="R105" s="57">
        <f t="shared" si="23"/>
        <v>0</v>
      </c>
      <c r="S105" s="57">
        <f t="shared" si="24"/>
        <v>0</v>
      </c>
      <c r="T105" s="58">
        <f t="shared" si="25"/>
        <v>0</v>
      </c>
      <c r="U105" s="59">
        <f t="shared" si="26"/>
        <v>0</v>
      </c>
      <c r="V105" s="60">
        <f t="shared" si="27"/>
        <v>0</v>
      </c>
      <c r="W105" s="81">
        <f t="shared" si="28"/>
        <v>0</v>
      </c>
      <c r="X105" s="60">
        <f t="shared" si="29"/>
        <v>0</v>
      </c>
      <c r="Y105" s="61">
        <f t="shared" si="30"/>
        <v>0</v>
      </c>
      <c r="Z105" s="60">
        <f t="shared" si="31"/>
        <v>0</v>
      </c>
      <c r="AA105" s="61">
        <f t="shared" si="32"/>
        <v>0</v>
      </c>
      <c r="AB105" s="62">
        <f t="shared" si="33"/>
        <v>0</v>
      </c>
      <c r="AC105" s="82">
        <f t="shared" si="34"/>
        <v>0</v>
      </c>
      <c r="AD105" s="87"/>
    </row>
    <row r="106" spans="1:30" ht="16.5">
      <c r="A106" s="46"/>
      <c r="B106" s="47"/>
      <c r="C106" s="47"/>
      <c r="D106" s="48"/>
      <c r="E106" s="48"/>
      <c r="F106" s="48"/>
      <c r="G106" s="50"/>
      <c r="H106" s="50"/>
      <c r="I106" s="51"/>
      <c r="J106" s="51"/>
      <c r="K106" s="52">
        <f t="shared" si="18"/>
        <v>0</v>
      </c>
      <c r="L106" s="53" t="str">
        <f t="shared" si="19"/>
        <v/>
      </c>
      <c r="M106" s="105" t="str">
        <f t="shared" si="20"/>
        <v/>
      </c>
      <c r="N106" s="71"/>
      <c r="O106" s="79" t="s">
        <v>19</v>
      </c>
      <c r="P106" s="56">
        <f t="shared" si="21"/>
        <v>0</v>
      </c>
      <c r="Q106" s="57">
        <f t="shared" si="22"/>
        <v>0</v>
      </c>
      <c r="R106" s="57">
        <f t="shared" si="23"/>
        <v>0</v>
      </c>
      <c r="S106" s="57">
        <f t="shared" si="24"/>
        <v>0</v>
      </c>
      <c r="T106" s="58">
        <f t="shared" si="25"/>
        <v>0</v>
      </c>
      <c r="U106" s="59">
        <f t="shared" si="26"/>
        <v>0</v>
      </c>
      <c r="V106" s="60">
        <f t="shared" si="27"/>
        <v>0</v>
      </c>
      <c r="W106" s="81">
        <f t="shared" si="28"/>
        <v>0</v>
      </c>
      <c r="X106" s="60">
        <f t="shared" si="29"/>
        <v>0</v>
      </c>
      <c r="Y106" s="61">
        <f t="shared" si="30"/>
        <v>0</v>
      </c>
      <c r="Z106" s="60">
        <f t="shared" si="31"/>
        <v>0</v>
      </c>
      <c r="AA106" s="61">
        <f t="shared" si="32"/>
        <v>0</v>
      </c>
      <c r="AB106" s="62">
        <f t="shared" si="33"/>
        <v>0</v>
      </c>
      <c r="AC106" s="82">
        <f t="shared" si="34"/>
        <v>0</v>
      </c>
      <c r="AD106" s="87"/>
    </row>
    <row r="107" spans="1:30" ht="16.5">
      <c r="A107" s="46"/>
      <c r="B107" s="47"/>
      <c r="C107" s="47"/>
      <c r="D107" s="48"/>
      <c r="E107" s="48"/>
      <c r="F107" s="48"/>
      <c r="G107" s="50"/>
      <c r="H107" s="50"/>
      <c r="I107" s="51"/>
      <c r="J107" s="51"/>
      <c r="K107" s="52">
        <f t="shared" si="18"/>
        <v>0</v>
      </c>
      <c r="L107" s="53" t="str">
        <f t="shared" si="19"/>
        <v/>
      </c>
      <c r="M107" s="105" t="str">
        <f t="shared" si="20"/>
        <v/>
      </c>
      <c r="N107" s="71"/>
      <c r="O107" s="79" t="s">
        <v>19</v>
      </c>
      <c r="P107" s="56">
        <f t="shared" si="21"/>
        <v>0</v>
      </c>
      <c r="Q107" s="57">
        <f t="shared" si="22"/>
        <v>0</v>
      </c>
      <c r="R107" s="57">
        <f t="shared" si="23"/>
        <v>0</v>
      </c>
      <c r="S107" s="57">
        <f t="shared" si="24"/>
        <v>0</v>
      </c>
      <c r="T107" s="58">
        <f t="shared" si="25"/>
        <v>0</v>
      </c>
      <c r="U107" s="59">
        <f t="shared" si="26"/>
        <v>0</v>
      </c>
      <c r="V107" s="60">
        <f t="shared" si="27"/>
        <v>0</v>
      </c>
      <c r="W107" s="81">
        <f t="shared" si="28"/>
        <v>0</v>
      </c>
      <c r="X107" s="60">
        <f t="shared" si="29"/>
        <v>0</v>
      </c>
      <c r="Y107" s="61">
        <f t="shared" si="30"/>
        <v>0</v>
      </c>
      <c r="Z107" s="60">
        <f t="shared" si="31"/>
        <v>0</v>
      </c>
      <c r="AA107" s="61">
        <f t="shared" si="32"/>
        <v>0</v>
      </c>
      <c r="AB107" s="62">
        <f t="shared" si="33"/>
        <v>0</v>
      </c>
      <c r="AC107" s="82">
        <f t="shared" si="34"/>
        <v>0</v>
      </c>
      <c r="AD107" s="87"/>
    </row>
    <row r="108" spans="1:30" ht="16.5">
      <c r="A108" s="46"/>
      <c r="B108" s="47"/>
      <c r="C108" s="47"/>
      <c r="D108" s="48"/>
      <c r="E108" s="48"/>
      <c r="F108" s="48"/>
      <c r="G108" s="50"/>
      <c r="H108" s="50"/>
      <c r="I108" s="51"/>
      <c r="J108" s="51"/>
      <c r="K108" s="52">
        <f t="shared" si="18"/>
        <v>0</v>
      </c>
      <c r="L108" s="53" t="str">
        <f t="shared" si="19"/>
        <v/>
      </c>
      <c r="M108" s="105" t="str">
        <f t="shared" si="20"/>
        <v/>
      </c>
      <c r="N108" s="71"/>
      <c r="O108" s="79" t="s">
        <v>19</v>
      </c>
      <c r="P108" s="56">
        <f t="shared" si="21"/>
        <v>0</v>
      </c>
      <c r="Q108" s="57">
        <f t="shared" si="22"/>
        <v>0</v>
      </c>
      <c r="R108" s="57">
        <f t="shared" si="23"/>
        <v>0</v>
      </c>
      <c r="S108" s="57">
        <f t="shared" si="24"/>
        <v>0</v>
      </c>
      <c r="T108" s="58">
        <f t="shared" si="25"/>
        <v>0</v>
      </c>
      <c r="U108" s="59">
        <f t="shared" si="26"/>
        <v>0</v>
      </c>
      <c r="V108" s="60">
        <f t="shared" si="27"/>
        <v>0</v>
      </c>
      <c r="W108" s="81">
        <f t="shared" si="28"/>
        <v>0</v>
      </c>
      <c r="X108" s="60">
        <f t="shared" si="29"/>
        <v>0</v>
      </c>
      <c r="Y108" s="61">
        <f t="shared" si="30"/>
        <v>0</v>
      </c>
      <c r="Z108" s="60">
        <f t="shared" si="31"/>
        <v>0</v>
      </c>
      <c r="AA108" s="61">
        <f t="shared" si="32"/>
        <v>0</v>
      </c>
      <c r="AB108" s="62">
        <f t="shared" si="33"/>
        <v>0</v>
      </c>
      <c r="AC108" s="82">
        <f t="shared" si="34"/>
        <v>0</v>
      </c>
      <c r="AD108" s="87"/>
    </row>
    <row r="109" spans="1:30" ht="16.5">
      <c r="A109" s="46"/>
      <c r="B109" s="47"/>
      <c r="C109" s="47"/>
      <c r="D109" s="48"/>
      <c r="E109" s="48"/>
      <c r="F109" s="48"/>
      <c r="G109" s="50"/>
      <c r="H109" s="50"/>
      <c r="I109" s="51"/>
      <c r="J109" s="51"/>
      <c r="K109" s="52">
        <f t="shared" si="18"/>
        <v>0</v>
      </c>
      <c r="L109" s="53" t="str">
        <f t="shared" si="19"/>
        <v/>
      </c>
      <c r="M109" s="105" t="str">
        <f t="shared" si="20"/>
        <v/>
      </c>
      <c r="N109" s="71"/>
      <c r="O109" s="79" t="s">
        <v>19</v>
      </c>
      <c r="P109" s="56">
        <f t="shared" si="21"/>
        <v>0</v>
      </c>
      <c r="Q109" s="57">
        <f t="shared" si="22"/>
        <v>0</v>
      </c>
      <c r="R109" s="57">
        <f t="shared" si="23"/>
        <v>0</v>
      </c>
      <c r="S109" s="57">
        <f t="shared" si="24"/>
        <v>0</v>
      </c>
      <c r="T109" s="58">
        <f t="shared" si="25"/>
        <v>0</v>
      </c>
      <c r="U109" s="59">
        <f t="shared" si="26"/>
        <v>0</v>
      </c>
      <c r="V109" s="60">
        <f t="shared" si="27"/>
        <v>0</v>
      </c>
      <c r="W109" s="81">
        <f t="shared" si="28"/>
        <v>0</v>
      </c>
      <c r="X109" s="60">
        <f t="shared" si="29"/>
        <v>0</v>
      </c>
      <c r="Y109" s="61">
        <f t="shared" si="30"/>
        <v>0</v>
      </c>
      <c r="Z109" s="60">
        <f t="shared" si="31"/>
        <v>0</v>
      </c>
      <c r="AA109" s="61">
        <f t="shared" si="32"/>
        <v>0</v>
      </c>
      <c r="AB109" s="62">
        <f t="shared" si="33"/>
        <v>0</v>
      </c>
      <c r="AC109" s="82">
        <f t="shared" si="34"/>
        <v>0</v>
      </c>
      <c r="AD109" s="87"/>
    </row>
    <row r="110" spans="1:30" ht="16.5">
      <c r="A110" s="46"/>
      <c r="B110" s="47"/>
      <c r="C110" s="47"/>
      <c r="D110" s="48"/>
      <c r="E110" s="48"/>
      <c r="F110" s="48"/>
      <c r="G110" s="50"/>
      <c r="H110" s="50"/>
      <c r="I110" s="51"/>
      <c r="J110" s="51"/>
      <c r="K110" s="52">
        <f t="shared" si="18"/>
        <v>0</v>
      </c>
      <c r="L110" s="53" t="str">
        <f t="shared" si="19"/>
        <v/>
      </c>
      <c r="M110" s="105" t="str">
        <f t="shared" si="20"/>
        <v/>
      </c>
      <c r="N110" s="71"/>
      <c r="O110" s="79" t="s">
        <v>19</v>
      </c>
      <c r="P110" s="56">
        <f t="shared" si="21"/>
        <v>0</v>
      </c>
      <c r="Q110" s="57">
        <f t="shared" si="22"/>
        <v>0</v>
      </c>
      <c r="R110" s="57">
        <f t="shared" si="23"/>
        <v>0</v>
      </c>
      <c r="S110" s="57">
        <f t="shared" si="24"/>
        <v>0</v>
      </c>
      <c r="T110" s="58">
        <f t="shared" si="25"/>
        <v>0</v>
      </c>
      <c r="U110" s="59">
        <f t="shared" si="26"/>
        <v>0</v>
      </c>
      <c r="V110" s="60">
        <f t="shared" si="27"/>
        <v>0</v>
      </c>
      <c r="W110" s="81">
        <f t="shared" si="28"/>
        <v>0</v>
      </c>
      <c r="X110" s="60">
        <f t="shared" si="29"/>
        <v>0</v>
      </c>
      <c r="Y110" s="61">
        <f t="shared" si="30"/>
        <v>0</v>
      </c>
      <c r="Z110" s="60">
        <f t="shared" si="31"/>
        <v>0</v>
      </c>
      <c r="AA110" s="61">
        <f t="shared" si="32"/>
        <v>0</v>
      </c>
      <c r="AB110" s="62">
        <f t="shared" si="33"/>
        <v>0</v>
      </c>
      <c r="AC110" s="82">
        <f t="shared" si="34"/>
        <v>0</v>
      </c>
      <c r="AD110" s="87"/>
    </row>
    <row r="111" spans="1:30" ht="16.5">
      <c r="A111" s="46"/>
      <c r="B111" s="47"/>
      <c r="C111" s="47"/>
      <c r="D111" s="48"/>
      <c r="E111" s="48"/>
      <c r="F111" s="48"/>
      <c r="G111" s="50"/>
      <c r="H111" s="50"/>
      <c r="I111" s="51"/>
      <c r="J111" s="51"/>
      <c r="K111" s="52">
        <f t="shared" si="18"/>
        <v>0</v>
      </c>
      <c r="L111" s="53" t="str">
        <f t="shared" si="19"/>
        <v/>
      </c>
      <c r="M111" s="105" t="str">
        <f t="shared" si="20"/>
        <v/>
      </c>
      <c r="N111" s="71"/>
      <c r="O111" s="79" t="s">
        <v>19</v>
      </c>
      <c r="P111" s="56">
        <f t="shared" si="21"/>
        <v>0</v>
      </c>
      <c r="Q111" s="57">
        <f t="shared" si="22"/>
        <v>0</v>
      </c>
      <c r="R111" s="57">
        <f t="shared" si="23"/>
        <v>0</v>
      </c>
      <c r="S111" s="57">
        <f t="shared" si="24"/>
        <v>0</v>
      </c>
      <c r="T111" s="58">
        <f t="shared" si="25"/>
        <v>0</v>
      </c>
      <c r="U111" s="59">
        <f t="shared" si="26"/>
        <v>0</v>
      </c>
      <c r="V111" s="60">
        <f t="shared" si="27"/>
        <v>0</v>
      </c>
      <c r="W111" s="81">
        <f t="shared" si="28"/>
        <v>0</v>
      </c>
      <c r="X111" s="60">
        <f t="shared" si="29"/>
        <v>0</v>
      </c>
      <c r="Y111" s="61">
        <f t="shared" si="30"/>
        <v>0</v>
      </c>
      <c r="Z111" s="60">
        <f t="shared" si="31"/>
        <v>0</v>
      </c>
      <c r="AA111" s="61">
        <f t="shared" si="32"/>
        <v>0</v>
      </c>
      <c r="AB111" s="62">
        <f t="shared" si="33"/>
        <v>0</v>
      </c>
      <c r="AC111" s="82">
        <f t="shared" si="34"/>
        <v>0</v>
      </c>
      <c r="AD111" s="87"/>
    </row>
    <row r="112" spans="1:30" ht="16.5">
      <c r="A112" s="46"/>
      <c r="B112" s="47"/>
      <c r="C112" s="47"/>
      <c r="D112" s="48"/>
      <c r="E112" s="48"/>
      <c r="F112" s="48"/>
      <c r="G112" s="50"/>
      <c r="H112" s="50"/>
      <c r="I112" s="51"/>
      <c r="J112" s="51"/>
      <c r="K112" s="52">
        <f t="shared" si="18"/>
        <v>0</v>
      </c>
      <c r="L112" s="53" t="str">
        <f t="shared" si="19"/>
        <v/>
      </c>
      <c r="M112" s="105" t="str">
        <f t="shared" si="20"/>
        <v/>
      </c>
      <c r="N112" s="71"/>
      <c r="O112" s="79" t="s">
        <v>19</v>
      </c>
      <c r="P112" s="56">
        <f t="shared" si="21"/>
        <v>0</v>
      </c>
      <c r="Q112" s="57">
        <f t="shared" si="22"/>
        <v>0</v>
      </c>
      <c r="R112" s="57">
        <f t="shared" si="23"/>
        <v>0</v>
      </c>
      <c r="S112" s="57">
        <f t="shared" si="24"/>
        <v>0</v>
      </c>
      <c r="T112" s="58">
        <f t="shared" si="25"/>
        <v>0</v>
      </c>
      <c r="U112" s="59">
        <f t="shared" si="26"/>
        <v>0</v>
      </c>
      <c r="V112" s="60">
        <f t="shared" si="27"/>
        <v>0</v>
      </c>
      <c r="W112" s="81">
        <f t="shared" si="28"/>
        <v>0</v>
      </c>
      <c r="X112" s="60">
        <f t="shared" si="29"/>
        <v>0</v>
      </c>
      <c r="Y112" s="61">
        <f t="shared" si="30"/>
        <v>0</v>
      </c>
      <c r="Z112" s="60">
        <f t="shared" si="31"/>
        <v>0</v>
      </c>
      <c r="AA112" s="61">
        <f t="shared" si="32"/>
        <v>0</v>
      </c>
      <c r="AB112" s="62">
        <f t="shared" si="33"/>
        <v>0</v>
      </c>
      <c r="AC112" s="82">
        <f t="shared" si="34"/>
        <v>0</v>
      </c>
      <c r="AD112" s="87"/>
    </row>
    <row r="113" spans="1:30" ht="16.5">
      <c r="A113" s="46"/>
      <c r="B113" s="47"/>
      <c r="C113" s="47"/>
      <c r="D113" s="48"/>
      <c r="E113" s="48"/>
      <c r="F113" s="48"/>
      <c r="G113" s="50"/>
      <c r="H113" s="50"/>
      <c r="I113" s="51"/>
      <c r="J113" s="51"/>
      <c r="K113" s="52">
        <f t="shared" si="18"/>
        <v>0</v>
      </c>
      <c r="L113" s="53" t="str">
        <f t="shared" si="19"/>
        <v/>
      </c>
      <c r="M113" s="105" t="str">
        <f t="shared" si="20"/>
        <v/>
      </c>
      <c r="N113" s="71"/>
      <c r="O113" s="79" t="s">
        <v>19</v>
      </c>
      <c r="P113" s="56">
        <f t="shared" si="21"/>
        <v>0</v>
      </c>
      <c r="Q113" s="57">
        <f t="shared" si="22"/>
        <v>0</v>
      </c>
      <c r="R113" s="57">
        <f t="shared" si="23"/>
        <v>0</v>
      </c>
      <c r="S113" s="57">
        <f t="shared" si="24"/>
        <v>0</v>
      </c>
      <c r="T113" s="58">
        <f t="shared" si="25"/>
        <v>0</v>
      </c>
      <c r="U113" s="59">
        <f t="shared" si="26"/>
        <v>0</v>
      </c>
      <c r="V113" s="60">
        <f t="shared" si="27"/>
        <v>0</v>
      </c>
      <c r="W113" s="81">
        <f t="shared" si="28"/>
        <v>0</v>
      </c>
      <c r="X113" s="60">
        <f t="shared" si="29"/>
        <v>0</v>
      </c>
      <c r="Y113" s="61">
        <f t="shared" si="30"/>
        <v>0</v>
      </c>
      <c r="Z113" s="60">
        <f t="shared" si="31"/>
        <v>0</v>
      </c>
      <c r="AA113" s="61">
        <f t="shared" si="32"/>
        <v>0</v>
      </c>
      <c r="AB113" s="62">
        <f t="shared" si="33"/>
        <v>0</v>
      </c>
      <c r="AC113" s="82">
        <f t="shared" si="34"/>
        <v>0</v>
      </c>
      <c r="AD113" s="87"/>
    </row>
    <row r="114" spans="1:30" ht="16.5">
      <c r="A114" s="46"/>
      <c r="B114" s="47"/>
      <c r="C114" s="47"/>
      <c r="D114" s="48"/>
      <c r="E114" s="48"/>
      <c r="F114" s="48"/>
      <c r="G114" s="50"/>
      <c r="H114" s="50"/>
      <c r="I114" s="51"/>
      <c r="J114" s="51"/>
      <c r="K114" s="52">
        <f t="shared" si="18"/>
        <v>0</v>
      </c>
      <c r="L114" s="53" t="str">
        <f t="shared" si="19"/>
        <v/>
      </c>
      <c r="M114" s="105" t="str">
        <f t="shared" si="20"/>
        <v/>
      </c>
      <c r="N114" s="71"/>
      <c r="O114" s="79" t="s">
        <v>19</v>
      </c>
      <c r="P114" s="56">
        <f t="shared" si="21"/>
        <v>0</v>
      </c>
      <c r="Q114" s="57">
        <f t="shared" si="22"/>
        <v>0</v>
      </c>
      <c r="R114" s="57">
        <f t="shared" si="23"/>
        <v>0</v>
      </c>
      <c r="S114" s="57">
        <f t="shared" si="24"/>
        <v>0</v>
      </c>
      <c r="T114" s="58">
        <f t="shared" si="25"/>
        <v>0</v>
      </c>
      <c r="U114" s="59">
        <f t="shared" si="26"/>
        <v>0</v>
      </c>
      <c r="V114" s="60">
        <f t="shared" si="27"/>
        <v>0</v>
      </c>
      <c r="W114" s="81">
        <f t="shared" si="28"/>
        <v>0</v>
      </c>
      <c r="X114" s="60">
        <f t="shared" si="29"/>
        <v>0</v>
      </c>
      <c r="Y114" s="61">
        <f t="shared" si="30"/>
        <v>0</v>
      </c>
      <c r="Z114" s="60">
        <f t="shared" si="31"/>
        <v>0</v>
      </c>
      <c r="AA114" s="61">
        <f t="shared" si="32"/>
        <v>0</v>
      </c>
      <c r="AB114" s="62">
        <f t="shared" si="33"/>
        <v>0</v>
      </c>
      <c r="AC114" s="82">
        <f t="shared" si="34"/>
        <v>0</v>
      </c>
      <c r="AD114" s="87"/>
    </row>
    <row r="115" spans="1:30" ht="16.5">
      <c r="A115" s="46"/>
      <c r="B115" s="47"/>
      <c r="C115" s="47"/>
      <c r="D115" s="48"/>
      <c r="E115" s="48"/>
      <c r="F115" s="48"/>
      <c r="G115" s="50"/>
      <c r="H115" s="50"/>
      <c r="I115" s="51"/>
      <c r="J115" s="51"/>
      <c r="K115" s="52">
        <f t="shared" si="18"/>
        <v>0</v>
      </c>
      <c r="L115" s="53" t="str">
        <f t="shared" si="19"/>
        <v/>
      </c>
      <c r="M115" s="105" t="str">
        <f t="shared" si="20"/>
        <v/>
      </c>
      <c r="N115" s="71"/>
      <c r="O115" s="79" t="s">
        <v>19</v>
      </c>
      <c r="P115" s="56">
        <f t="shared" si="21"/>
        <v>0</v>
      </c>
      <c r="Q115" s="57">
        <f t="shared" si="22"/>
        <v>0</v>
      </c>
      <c r="R115" s="57">
        <f t="shared" si="23"/>
        <v>0</v>
      </c>
      <c r="S115" s="57">
        <f t="shared" si="24"/>
        <v>0</v>
      </c>
      <c r="T115" s="58">
        <f t="shared" si="25"/>
        <v>0</v>
      </c>
      <c r="U115" s="59">
        <f t="shared" si="26"/>
        <v>0</v>
      </c>
      <c r="V115" s="60">
        <f t="shared" si="27"/>
        <v>0</v>
      </c>
      <c r="W115" s="81">
        <f t="shared" si="28"/>
        <v>0</v>
      </c>
      <c r="X115" s="60">
        <f t="shared" si="29"/>
        <v>0</v>
      </c>
      <c r="Y115" s="61">
        <f t="shared" si="30"/>
        <v>0</v>
      </c>
      <c r="Z115" s="60">
        <f t="shared" si="31"/>
        <v>0</v>
      </c>
      <c r="AA115" s="61">
        <f t="shared" si="32"/>
        <v>0</v>
      </c>
      <c r="AB115" s="62">
        <f t="shared" si="33"/>
        <v>0</v>
      </c>
      <c r="AC115" s="82">
        <f t="shared" si="34"/>
        <v>0</v>
      </c>
      <c r="AD115" s="87"/>
    </row>
    <row r="116" spans="1:30" ht="16.5">
      <c r="A116" s="46"/>
      <c r="B116" s="47"/>
      <c r="C116" s="47"/>
      <c r="D116" s="48"/>
      <c r="E116" s="48"/>
      <c r="F116" s="48"/>
      <c r="G116" s="50"/>
      <c r="H116" s="50"/>
      <c r="I116" s="51"/>
      <c r="J116" s="51"/>
      <c r="K116" s="52">
        <f t="shared" si="18"/>
        <v>0</v>
      </c>
      <c r="L116" s="53" t="str">
        <f t="shared" si="19"/>
        <v/>
      </c>
      <c r="M116" s="105" t="str">
        <f t="shared" si="20"/>
        <v/>
      </c>
      <c r="N116" s="71"/>
      <c r="O116" s="79" t="s">
        <v>19</v>
      </c>
      <c r="P116" s="56">
        <f t="shared" si="21"/>
        <v>0</v>
      </c>
      <c r="Q116" s="57">
        <f t="shared" si="22"/>
        <v>0</v>
      </c>
      <c r="R116" s="57">
        <f t="shared" si="23"/>
        <v>0</v>
      </c>
      <c r="S116" s="57">
        <f t="shared" si="24"/>
        <v>0</v>
      </c>
      <c r="T116" s="58">
        <f t="shared" si="25"/>
        <v>0</v>
      </c>
      <c r="U116" s="59">
        <f t="shared" si="26"/>
        <v>0</v>
      </c>
      <c r="V116" s="60">
        <f t="shared" si="27"/>
        <v>0</v>
      </c>
      <c r="W116" s="81">
        <f t="shared" si="28"/>
        <v>0</v>
      </c>
      <c r="X116" s="60">
        <f t="shared" si="29"/>
        <v>0</v>
      </c>
      <c r="Y116" s="61">
        <f t="shared" si="30"/>
        <v>0</v>
      </c>
      <c r="Z116" s="60">
        <f t="shared" si="31"/>
        <v>0</v>
      </c>
      <c r="AA116" s="61">
        <f t="shared" si="32"/>
        <v>0</v>
      </c>
      <c r="AB116" s="62">
        <f t="shared" si="33"/>
        <v>0</v>
      </c>
      <c r="AC116" s="82">
        <f t="shared" si="34"/>
        <v>0</v>
      </c>
      <c r="AD116" s="87"/>
    </row>
    <row r="117" spans="1:30" ht="16.5">
      <c r="A117" s="46"/>
      <c r="B117" s="47"/>
      <c r="C117" s="47"/>
      <c r="D117" s="48"/>
      <c r="E117" s="48"/>
      <c r="F117" s="48"/>
      <c r="G117" s="50"/>
      <c r="H117" s="50"/>
      <c r="I117" s="51"/>
      <c r="J117" s="51"/>
      <c r="K117" s="52">
        <f t="shared" si="18"/>
        <v>0</v>
      </c>
      <c r="L117" s="53" t="str">
        <f t="shared" si="19"/>
        <v/>
      </c>
      <c r="M117" s="105" t="str">
        <f t="shared" si="20"/>
        <v/>
      </c>
      <c r="N117" s="71"/>
      <c r="O117" s="79" t="s">
        <v>19</v>
      </c>
      <c r="P117" s="56">
        <f t="shared" si="21"/>
        <v>0</v>
      </c>
      <c r="Q117" s="57">
        <f t="shared" si="22"/>
        <v>0</v>
      </c>
      <c r="R117" s="57">
        <f t="shared" si="23"/>
        <v>0</v>
      </c>
      <c r="S117" s="57">
        <f t="shared" si="24"/>
        <v>0</v>
      </c>
      <c r="T117" s="58">
        <f t="shared" si="25"/>
        <v>0</v>
      </c>
      <c r="U117" s="59">
        <f t="shared" si="26"/>
        <v>0</v>
      </c>
      <c r="V117" s="60">
        <f t="shared" si="27"/>
        <v>0</v>
      </c>
      <c r="W117" s="81">
        <f t="shared" si="28"/>
        <v>0</v>
      </c>
      <c r="X117" s="60">
        <f t="shared" si="29"/>
        <v>0</v>
      </c>
      <c r="Y117" s="61">
        <f t="shared" si="30"/>
        <v>0</v>
      </c>
      <c r="Z117" s="60">
        <f t="shared" si="31"/>
        <v>0</v>
      </c>
      <c r="AA117" s="61">
        <f t="shared" si="32"/>
        <v>0</v>
      </c>
      <c r="AB117" s="62">
        <f t="shared" si="33"/>
        <v>0</v>
      </c>
      <c r="AC117" s="82">
        <f t="shared" si="34"/>
        <v>0</v>
      </c>
      <c r="AD117" s="87"/>
    </row>
    <row r="118" spans="1:30" ht="16.5">
      <c r="A118" s="46"/>
      <c r="B118" s="47"/>
      <c r="C118" s="47"/>
      <c r="D118" s="48"/>
      <c r="E118" s="48"/>
      <c r="F118" s="48"/>
      <c r="G118" s="50"/>
      <c r="H118" s="50"/>
      <c r="I118" s="51"/>
      <c r="J118" s="51"/>
      <c r="K118" s="52">
        <f t="shared" si="18"/>
        <v>0</v>
      </c>
      <c r="L118" s="53" t="str">
        <f t="shared" si="19"/>
        <v/>
      </c>
      <c r="M118" s="105" t="str">
        <f t="shared" si="20"/>
        <v/>
      </c>
      <c r="N118" s="71"/>
      <c r="O118" s="79" t="s">
        <v>19</v>
      </c>
      <c r="P118" s="56">
        <f t="shared" si="21"/>
        <v>0</v>
      </c>
      <c r="Q118" s="57">
        <f t="shared" si="22"/>
        <v>0</v>
      </c>
      <c r="R118" s="57">
        <f t="shared" si="23"/>
        <v>0</v>
      </c>
      <c r="S118" s="57">
        <f t="shared" si="24"/>
        <v>0</v>
      </c>
      <c r="T118" s="58">
        <f t="shared" si="25"/>
        <v>0</v>
      </c>
      <c r="U118" s="59">
        <f t="shared" si="26"/>
        <v>0</v>
      </c>
      <c r="V118" s="60">
        <f t="shared" si="27"/>
        <v>0</v>
      </c>
      <c r="W118" s="81">
        <f t="shared" si="28"/>
        <v>0</v>
      </c>
      <c r="X118" s="60">
        <f t="shared" si="29"/>
        <v>0</v>
      </c>
      <c r="Y118" s="61">
        <f t="shared" si="30"/>
        <v>0</v>
      </c>
      <c r="Z118" s="60">
        <f t="shared" si="31"/>
        <v>0</v>
      </c>
      <c r="AA118" s="61">
        <f t="shared" si="32"/>
        <v>0</v>
      </c>
      <c r="AB118" s="62">
        <f t="shared" si="33"/>
        <v>0</v>
      </c>
      <c r="AC118" s="82">
        <f t="shared" si="34"/>
        <v>0</v>
      </c>
      <c r="AD118" s="87"/>
    </row>
    <row r="119" spans="1:30" ht="16.5">
      <c r="A119" s="46"/>
      <c r="B119" s="47"/>
      <c r="C119" s="47"/>
      <c r="D119" s="48"/>
      <c r="E119" s="48"/>
      <c r="F119" s="48"/>
      <c r="G119" s="50"/>
      <c r="H119" s="50"/>
      <c r="I119" s="51"/>
      <c r="J119" s="51"/>
      <c r="K119" s="52">
        <f t="shared" si="18"/>
        <v>0</v>
      </c>
      <c r="L119" s="53" t="str">
        <f t="shared" si="19"/>
        <v/>
      </c>
      <c r="M119" s="105" t="str">
        <f t="shared" si="20"/>
        <v/>
      </c>
      <c r="N119" s="71"/>
      <c r="O119" s="79" t="s">
        <v>19</v>
      </c>
      <c r="P119" s="56">
        <f t="shared" si="21"/>
        <v>0</v>
      </c>
      <c r="Q119" s="57">
        <f t="shared" si="22"/>
        <v>0</v>
      </c>
      <c r="R119" s="57">
        <f t="shared" si="23"/>
        <v>0</v>
      </c>
      <c r="S119" s="57">
        <f t="shared" si="24"/>
        <v>0</v>
      </c>
      <c r="T119" s="58">
        <f t="shared" si="25"/>
        <v>0</v>
      </c>
      <c r="U119" s="59">
        <f t="shared" si="26"/>
        <v>0</v>
      </c>
      <c r="V119" s="60">
        <f t="shared" si="27"/>
        <v>0</v>
      </c>
      <c r="W119" s="81">
        <f t="shared" si="28"/>
        <v>0</v>
      </c>
      <c r="X119" s="60">
        <f t="shared" si="29"/>
        <v>0</v>
      </c>
      <c r="Y119" s="61">
        <f t="shared" si="30"/>
        <v>0</v>
      </c>
      <c r="Z119" s="60">
        <f t="shared" si="31"/>
        <v>0</v>
      </c>
      <c r="AA119" s="61">
        <f t="shared" si="32"/>
        <v>0</v>
      </c>
      <c r="AB119" s="62">
        <f t="shared" si="33"/>
        <v>0</v>
      </c>
      <c r="AC119" s="82">
        <f t="shared" si="34"/>
        <v>0</v>
      </c>
      <c r="AD119" s="87"/>
    </row>
    <row r="120" spans="1:30" ht="16.5">
      <c r="A120" s="46"/>
      <c r="B120" s="47"/>
      <c r="C120" s="47"/>
      <c r="D120" s="48"/>
      <c r="E120" s="48"/>
      <c r="F120" s="48"/>
      <c r="G120" s="50"/>
      <c r="H120" s="50"/>
      <c r="I120" s="51"/>
      <c r="J120" s="51"/>
      <c r="K120" s="52">
        <f t="shared" si="18"/>
        <v>0</v>
      </c>
      <c r="L120" s="53" t="str">
        <f t="shared" si="19"/>
        <v/>
      </c>
      <c r="M120" s="105" t="str">
        <f t="shared" si="20"/>
        <v/>
      </c>
      <c r="N120" s="71"/>
      <c r="O120" s="79" t="s">
        <v>19</v>
      </c>
      <c r="P120" s="56">
        <f t="shared" si="21"/>
        <v>0</v>
      </c>
      <c r="Q120" s="57">
        <f t="shared" si="22"/>
        <v>0</v>
      </c>
      <c r="R120" s="57">
        <f t="shared" si="23"/>
        <v>0</v>
      </c>
      <c r="S120" s="57">
        <f t="shared" si="24"/>
        <v>0</v>
      </c>
      <c r="T120" s="58">
        <f t="shared" si="25"/>
        <v>0</v>
      </c>
      <c r="U120" s="59">
        <f t="shared" si="26"/>
        <v>0</v>
      </c>
      <c r="V120" s="60">
        <f t="shared" si="27"/>
        <v>0</v>
      </c>
      <c r="W120" s="81">
        <f t="shared" si="28"/>
        <v>0</v>
      </c>
      <c r="X120" s="60">
        <f t="shared" si="29"/>
        <v>0</v>
      </c>
      <c r="Y120" s="61">
        <f t="shared" si="30"/>
        <v>0</v>
      </c>
      <c r="Z120" s="60">
        <f t="shared" si="31"/>
        <v>0</v>
      </c>
      <c r="AA120" s="61">
        <f t="shared" si="32"/>
        <v>0</v>
      </c>
      <c r="AB120" s="62">
        <f t="shared" si="33"/>
        <v>0</v>
      </c>
      <c r="AC120" s="82">
        <f t="shared" si="34"/>
        <v>0</v>
      </c>
      <c r="AD120" s="87"/>
    </row>
    <row r="121" spans="1:30" ht="16.5">
      <c r="A121" s="46"/>
      <c r="B121" s="47"/>
      <c r="C121" s="47"/>
      <c r="D121" s="48"/>
      <c r="E121" s="48"/>
      <c r="F121" s="48"/>
      <c r="G121" s="50"/>
      <c r="H121" s="50"/>
      <c r="I121" s="51"/>
      <c r="J121" s="51"/>
      <c r="K121" s="52">
        <f t="shared" si="18"/>
        <v>0</v>
      </c>
      <c r="L121" s="53" t="str">
        <f t="shared" si="19"/>
        <v/>
      </c>
      <c r="M121" s="105" t="str">
        <f t="shared" si="20"/>
        <v/>
      </c>
      <c r="N121" s="71"/>
      <c r="O121" s="79" t="s">
        <v>19</v>
      </c>
      <c r="P121" s="56">
        <f t="shared" si="21"/>
        <v>0</v>
      </c>
      <c r="Q121" s="57">
        <f t="shared" si="22"/>
        <v>0</v>
      </c>
      <c r="R121" s="57">
        <f t="shared" si="23"/>
        <v>0</v>
      </c>
      <c r="S121" s="57">
        <f t="shared" si="24"/>
        <v>0</v>
      </c>
      <c r="T121" s="58">
        <f t="shared" si="25"/>
        <v>0</v>
      </c>
      <c r="U121" s="59">
        <f t="shared" si="26"/>
        <v>0</v>
      </c>
      <c r="V121" s="60">
        <f t="shared" si="27"/>
        <v>0</v>
      </c>
      <c r="W121" s="81">
        <f t="shared" si="28"/>
        <v>0</v>
      </c>
      <c r="X121" s="60">
        <f t="shared" si="29"/>
        <v>0</v>
      </c>
      <c r="Y121" s="61">
        <f t="shared" si="30"/>
        <v>0</v>
      </c>
      <c r="Z121" s="60">
        <f t="shared" si="31"/>
        <v>0</v>
      </c>
      <c r="AA121" s="61">
        <f t="shared" si="32"/>
        <v>0</v>
      </c>
      <c r="AB121" s="62">
        <f t="shared" si="33"/>
        <v>0</v>
      </c>
      <c r="AC121" s="82">
        <f t="shared" si="34"/>
        <v>0</v>
      </c>
      <c r="AD121" s="87"/>
    </row>
    <row r="122" spans="1:30" ht="16.5">
      <c r="A122" s="46"/>
      <c r="B122" s="47"/>
      <c r="C122" s="47"/>
      <c r="D122" s="48"/>
      <c r="E122" s="48"/>
      <c r="F122" s="48"/>
      <c r="G122" s="50"/>
      <c r="H122" s="50"/>
      <c r="I122" s="51"/>
      <c r="J122" s="51"/>
      <c r="K122" s="52">
        <f t="shared" si="18"/>
        <v>0</v>
      </c>
      <c r="L122" s="53" t="str">
        <f t="shared" si="19"/>
        <v/>
      </c>
      <c r="M122" s="105" t="str">
        <f t="shared" si="20"/>
        <v/>
      </c>
      <c r="N122" s="71"/>
      <c r="O122" s="79" t="s">
        <v>19</v>
      </c>
      <c r="P122" s="56">
        <f t="shared" si="21"/>
        <v>0</v>
      </c>
      <c r="Q122" s="57">
        <f t="shared" si="22"/>
        <v>0</v>
      </c>
      <c r="R122" s="57">
        <f t="shared" si="23"/>
        <v>0</v>
      </c>
      <c r="S122" s="57">
        <f t="shared" si="24"/>
        <v>0</v>
      </c>
      <c r="T122" s="58">
        <f t="shared" si="25"/>
        <v>0</v>
      </c>
      <c r="U122" s="59">
        <f t="shared" si="26"/>
        <v>0</v>
      </c>
      <c r="V122" s="60">
        <f t="shared" si="27"/>
        <v>0</v>
      </c>
      <c r="W122" s="81">
        <f t="shared" si="28"/>
        <v>0</v>
      </c>
      <c r="X122" s="60">
        <f t="shared" si="29"/>
        <v>0</v>
      </c>
      <c r="Y122" s="61">
        <f t="shared" si="30"/>
        <v>0</v>
      </c>
      <c r="Z122" s="60">
        <f t="shared" si="31"/>
        <v>0</v>
      </c>
      <c r="AA122" s="61">
        <f t="shared" si="32"/>
        <v>0</v>
      </c>
      <c r="AB122" s="62">
        <f t="shared" si="33"/>
        <v>0</v>
      </c>
      <c r="AC122" s="82">
        <f t="shared" si="34"/>
        <v>0</v>
      </c>
      <c r="AD122" s="87"/>
    </row>
    <row r="123" spans="1:30" ht="16.5">
      <c r="A123" s="46"/>
      <c r="B123" s="47"/>
      <c r="C123" s="47"/>
      <c r="D123" s="48"/>
      <c r="E123" s="48"/>
      <c r="F123" s="48"/>
      <c r="G123" s="50"/>
      <c r="H123" s="50"/>
      <c r="I123" s="51"/>
      <c r="J123" s="51"/>
      <c r="K123" s="52">
        <f t="shared" si="18"/>
        <v>0</v>
      </c>
      <c r="L123" s="53" t="str">
        <f t="shared" si="19"/>
        <v/>
      </c>
      <c r="M123" s="105" t="str">
        <f t="shared" si="20"/>
        <v/>
      </c>
      <c r="N123" s="71"/>
      <c r="O123" s="79" t="s">
        <v>19</v>
      </c>
      <c r="P123" s="56">
        <f t="shared" si="21"/>
        <v>0</v>
      </c>
      <c r="Q123" s="57">
        <f t="shared" si="22"/>
        <v>0</v>
      </c>
      <c r="R123" s="57">
        <f t="shared" si="23"/>
        <v>0</v>
      </c>
      <c r="S123" s="57">
        <f t="shared" si="24"/>
        <v>0</v>
      </c>
      <c r="T123" s="58">
        <f t="shared" si="25"/>
        <v>0</v>
      </c>
      <c r="U123" s="59">
        <f t="shared" si="26"/>
        <v>0</v>
      </c>
      <c r="V123" s="60">
        <f t="shared" si="27"/>
        <v>0</v>
      </c>
      <c r="W123" s="81">
        <f t="shared" si="28"/>
        <v>0</v>
      </c>
      <c r="X123" s="60">
        <f t="shared" si="29"/>
        <v>0</v>
      </c>
      <c r="Y123" s="61">
        <f t="shared" si="30"/>
        <v>0</v>
      </c>
      <c r="Z123" s="60">
        <f t="shared" si="31"/>
        <v>0</v>
      </c>
      <c r="AA123" s="61">
        <f t="shared" si="32"/>
        <v>0</v>
      </c>
      <c r="AB123" s="62">
        <f t="shared" si="33"/>
        <v>0</v>
      </c>
      <c r="AC123" s="82">
        <f t="shared" si="34"/>
        <v>0</v>
      </c>
      <c r="AD123" s="87"/>
    </row>
    <row r="124" spans="1:30" ht="16.5">
      <c r="A124" s="46"/>
      <c r="B124" s="47"/>
      <c r="C124" s="47"/>
      <c r="D124" s="48"/>
      <c r="E124" s="48"/>
      <c r="F124" s="48"/>
      <c r="G124" s="50"/>
      <c r="H124" s="50"/>
      <c r="I124" s="51"/>
      <c r="J124" s="51"/>
      <c r="K124" s="52">
        <f t="shared" si="18"/>
        <v>0</v>
      </c>
      <c r="L124" s="53" t="str">
        <f t="shared" si="19"/>
        <v/>
      </c>
      <c r="M124" s="105" t="str">
        <f t="shared" si="20"/>
        <v/>
      </c>
      <c r="N124" s="71"/>
      <c r="O124" s="79" t="s">
        <v>19</v>
      </c>
      <c r="P124" s="56">
        <f t="shared" si="21"/>
        <v>0</v>
      </c>
      <c r="Q124" s="57">
        <f t="shared" si="22"/>
        <v>0</v>
      </c>
      <c r="R124" s="57">
        <f t="shared" si="23"/>
        <v>0</v>
      </c>
      <c r="S124" s="57">
        <f t="shared" si="24"/>
        <v>0</v>
      </c>
      <c r="T124" s="58">
        <f t="shared" si="25"/>
        <v>0</v>
      </c>
      <c r="U124" s="59">
        <f t="shared" si="26"/>
        <v>0</v>
      </c>
      <c r="V124" s="60">
        <f t="shared" si="27"/>
        <v>0</v>
      </c>
      <c r="W124" s="81">
        <f t="shared" si="28"/>
        <v>0</v>
      </c>
      <c r="X124" s="60">
        <f t="shared" si="29"/>
        <v>0</v>
      </c>
      <c r="Y124" s="61">
        <f t="shared" si="30"/>
        <v>0</v>
      </c>
      <c r="Z124" s="60">
        <f t="shared" si="31"/>
        <v>0</v>
      </c>
      <c r="AA124" s="61">
        <f t="shared" si="32"/>
        <v>0</v>
      </c>
      <c r="AB124" s="62">
        <f t="shared" si="33"/>
        <v>0</v>
      </c>
      <c r="AC124" s="82">
        <f t="shared" si="34"/>
        <v>0</v>
      </c>
      <c r="AD124" s="87"/>
    </row>
    <row r="125" spans="1:30" ht="16.5">
      <c r="A125" s="46"/>
      <c r="B125" s="47"/>
      <c r="C125" s="47"/>
      <c r="D125" s="48"/>
      <c r="E125" s="48"/>
      <c r="F125" s="48"/>
      <c r="G125" s="50"/>
      <c r="H125" s="50"/>
      <c r="I125" s="51"/>
      <c r="J125" s="51"/>
      <c r="K125" s="52">
        <f t="shared" si="18"/>
        <v>0</v>
      </c>
      <c r="L125" s="53" t="str">
        <f t="shared" si="19"/>
        <v/>
      </c>
      <c r="M125" s="105" t="str">
        <f t="shared" si="20"/>
        <v/>
      </c>
      <c r="N125" s="71"/>
      <c r="O125" s="79" t="s">
        <v>19</v>
      </c>
      <c r="P125" s="56">
        <f t="shared" si="21"/>
        <v>0</v>
      </c>
      <c r="Q125" s="57">
        <f t="shared" si="22"/>
        <v>0</v>
      </c>
      <c r="R125" s="57">
        <f t="shared" si="23"/>
        <v>0</v>
      </c>
      <c r="S125" s="57">
        <f t="shared" si="24"/>
        <v>0</v>
      </c>
      <c r="T125" s="58">
        <f t="shared" si="25"/>
        <v>0</v>
      </c>
      <c r="U125" s="59">
        <f t="shared" si="26"/>
        <v>0</v>
      </c>
      <c r="V125" s="60">
        <f t="shared" si="27"/>
        <v>0</v>
      </c>
      <c r="W125" s="81">
        <f t="shared" si="28"/>
        <v>0</v>
      </c>
      <c r="X125" s="60">
        <f t="shared" si="29"/>
        <v>0</v>
      </c>
      <c r="Y125" s="61">
        <f t="shared" si="30"/>
        <v>0</v>
      </c>
      <c r="Z125" s="60">
        <f t="shared" si="31"/>
        <v>0</v>
      </c>
      <c r="AA125" s="61">
        <f t="shared" si="32"/>
        <v>0</v>
      </c>
      <c r="AB125" s="62">
        <f t="shared" si="33"/>
        <v>0</v>
      </c>
      <c r="AC125" s="82">
        <f t="shared" si="34"/>
        <v>0</v>
      </c>
      <c r="AD125" s="87"/>
    </row>
    <row r="126" spans="1:30" ht="16.5">
      <c r="A126" s="46"/>
      <c r="B126" s="47"/>
      <c r="C126" s="47"/>
      <c r="D126" s="48"/>
      <c r="E126" s="48"/>
      <c r="F126" s="48"/>
      <c r="G126" s="50"/>
      <c r="H126" s="50"/>
      <c r="I126" s="51"/>
      <c r="J126" s="51"/>
      <c r="K126" s="52">
        <f t="shared" si="18"/>
        <v>0</v>
      </c>
      <c r="L126" s="53" t="str">
        <f t="shared" si="19"/>
        <v/>
      </c>
      <c r="M126" s="105" t="str">
        <f t="shared" si="20"/>
        <v/>
      </c>
      <c r="N126" s="71"/>
      <c r="O126" s="79" t="s">
        <v>19</v>
      </c>
      <c r="P126" s="56">
        <f t="shared" si="21"/>
        <v>0</v>
      </c>
      <c r="Q126" s="57">
        <f t="shared" si="22"/>
        <v>0</v>
      </c>
      <c r="R126" s="57">
        <f t="shared" si="23"/>
        <v>0</v>
      </c>
      <c r="S126" s="57">
        <f t="shared" si="24"/>
        <v>0</v>
      </c>
      <c r="T126" s="58">
        <f t="shared" si="25"/>
        <v>0</v>
      </c>
      <c r="U126" s="59">
        <f t="shared" si="26"/>
        <v>0</v>
      </c>
      <c r="V126" s="60">
        <f t="shared" si="27"/>
        <v>0</v>
      </c>
      <c r="W126" s="81">
        <f t="shared" si="28"/>
        <v>0</v>
      </c>
      <c r="X126" s="60">
        <f t="shared" si="29"/>
        <v>0</v>
      </c>
      <c r="Y126" s="61">
        <f t="shared" si="30"/>
        <v>0</v>
      </c>
      <c r="Z126" s="60">
        <f t="shared" si="31"/>
        <v>0</v>
      </c>
      <c r="AA126" s="61">
        <f t="shared" si="32"/>
        <v>0</v>
      </c>
      <c r="AB126" s="62">
        <f t="shared" si="33"/>
        <v>0</v>
      </c>
      <c r="AC126" s="82">
        <f t="shared" si="34"/>
        <v>0</v>
      </c>
      <c r="AD126" s="87"/>
    </row>
    <row r="127" spans="1:30" ht="16.5">
      <c r="A127" s="46"/>
      <c r="B127" s="47"/>
      <c r="C127" s="47"/>
      <c r="D127" s="48"/>
      <c r="E127" s="48"/>
      <c r="F127" s="48"/>
      <c r="G127" s="50"/>
      <c r="H127" s="50"/>
      <c r="I127" s="51"/>
      <c r="J127" s="51"/>
      <c r="K127" s="52">
        <f t="shared" si="18"/>
        <v>0</v>
      </c>
      <c r="L127" s="53" t="str">
        <f t="shared" si="19"/>
        <v/>
      </c>
      <c r="M127" s="105" t="str">
        <f t="shared" si="20"/>
        <v/>
      </c>
      <c r="N127" s="71"/>
      <c r="O127" s="79" t="s">
        <v>19</v>
      </c>
      <c r="P127" s="56">
        <f t="shared" si="21"/>
        <v>0</v>
      </c>
      <c r="Q127" s="57">
        <f t="shared" si="22"/>
        <v>0</v>
      </c>
      <c r="R127" s="57">
        <f t="shared" si="23"/>
        <v>0</v>
      </c>
      <c r="S127" s="57">
        <f t="shared" si="24"/>
        <v>0</v>
      </c>
      <c r="T127" s="58">
        <f t="shared" si="25"/>
        <v>0</v>
      </c>
      <c r="U127" s="59">
        <f t="shared" si="26"/>
        <v>0</v>
      </c>
      <c r="V127" s="60">
        <f t="shared" si="27"/>
        <v>0</v>
      </c>
      <c r="W127" s="81">
        <f t="shared" si="28"/>
        <v>0</v>
      </c>
      <c r="X127" s="60">
        <f t="shared" si="29"/>
        <v>0</v>
      </c>
      <c r="Y127" s="61">
        <f t="shared" si="30"/>
        <v>0</v>
      </c>
      <c r="Z127" s="60">
        <f t="shared" si="31"/>
        <v>0</v>
      </c>
      <c r="AA127" s="61">
        <f t="shared" si="32"/>
        <v>0</v>
      </c>
      <c r="AB127" s="62">
        <f t="shared" si="33"/>
        <v>0</v>
      </c>
      <c r="AC127" s="82">
        <f t="shared" si="34"/>
        <v>0</v>
      </c>
      <c r="AD127" s="87"/>
    </row>
    <row r="128" spans="1:30" ht="16.5">
      <c r="A128" s="46"/>
      <c r="B128" s="47"/>
      <c r="C128" s="47"/>
      <c r="D128" s="48"/>
      <c r="E128" s="48"/>
      <c r="F128" s="48"/>
      <c r="G128" s="50"/>
      <c r="H128" s="50"/>
      <c r="I128" s="51"/>
      <c r="J128" s="51"/>
      <c r="K128" s="52">
        <f t="shared" si="18"/>
        <v>0</v>
      </c>
      <c r="L128" s="53" t="str">
        <f t="shared" si="19"/>
        <v/>
      </c>
      <c r="M128" s="105" t="str">
        <f t="shared" si="20"/>
        <v/>
      </c>
      <c r="N128" s="71"/>
      <c r="O128" s="79" t="s">
        <v>19</v>
      </c>
      <c r="P128" s="56">
        <f t="shared" si="21"/>
        <v>0</v>
      </c>
      <c r="Q128" s="57">
        <f t="shared" si="22"/>
        <v>0</v>
      </c>
      <c r="R128" s="57">
        <f t="shared" si="23"/>
        <v>0</v>
      </c>
      <c r="S128" s="57">
        <f t="shared" si="24"/>
        <v>0</v>
      </c>
      <c r="T128" s="58">
        <f t="shared" si="25"/>
        <v>0</v>
      </c>
      <c r="U128" s="59">
        <f t="shared" si="26"/>
        <v>0</v>
      </c>
      <c r="V128" s="60">
        <f t="shared" si="27"/>
        <v>0</v>
      </c>
      <c r="W128" s="81">
        <f t="shared" si="28"/>
        <v>0</v>
      </c>
      <c r="X128" s="60">
        <f t="shared" si="29"/>
        <v>0</v>
      </c>
      <c r="Y128" s="61">
        <f t="shared" si="30"/>
        <v>0</v>
      </c>
      <c r="Z128" s="60">
        <f t="shared" si="31"/>
        <v>0</v>
      </c>
      <c r="AA128" s="61">
        <f t="shared" si="32"/>
        <v>0</v>
      </c>
      <c r="AB128" s="62">
        <f t="shared" si="33"/>
        <v>0</v>
      </c>
      <c r="AC128" s="82">
        <f t="shared" si="34"/>
        <v>0</v>
      </c>
      <c r="AD128" s="87"/>
    </row>
    <row r="129" spans="1:30" ht="16.5">
      <c r="A129" s="46"/>
      <c r="B129" s="47"/>
      <c r="C129" s="47"/>
      <c r="D129" s="48"/>
      <c r="E129" s="48"/>
      <c r="F129" s="48"/>
      <c r="G129" s="50"/>
      <c r="H129" s="50"/>
      <c r="I129" s="51"/>
      <c r="J129" s="51"/>
      <c r="K129" s="52">
        <f t="shared" si="18"/>
        <v>0</v>
      </c>
      <c r="L129" s="53" t="str">
        <f t="shared" si="19"/>
        <v/>
      </c>
      <c r="M129" s="105" t="str">
        <f t="shared" si="20"/>
        <v/>
      </c>
      <c r="N129" s="71"/>
      <c r="O129" s="79" t="s">
        <v>19</v>
      </c>
      <c r="P129" s="56">
        <f t="shared" si="21"/>
        <v>0</v>
      </c>
      <c r="Q129" s="57">
        <f t="shared" si="22"/>
        <v>0</v>
      </c>
      <c r="R129" s="57">
        <f t="shared" si="23"/>
        <v>0</v>
      </c>
      <c r="S129" s="57">
        <f t="shared" si="24"/>
        <v>0</v>
      </c>
      <c r="T129" s="58">
        <f t="shared" si="25"/>
        <v>0</v>
      </c>
      <c r="U129" s="59">
        <f t="shared" si="26"/>
        <v>0</v>
      </c>
      <c r="V129" s="60">
        <f t="shared" si="27"/>
        <v>0</v>
      </c>
      <c r="W129" s="81">
        <f t="shared" si="28"/>
        <v>0</v>
      </c>
      <c r="X129" s="60">
        <f t="shared" si="29"/>
        <v>0</v>
      </c>
      <c r="Y129" s="61">
        <f t="shared" si="30"/>
        <v>0</v>
      </c>
      <c r="Z129" s="60">
        <f t="shared" si="31"/>
        <v>0</v>
      </c>
      <c r="AA129" s="61">
        <f t="shared" si="32"/>
        <v>0</v>
      </c>
      <c r="AB129" s="62">
        <f t="shared" si="33"/>
        <v>0</v>
      </c>
      <c r="AC129" s="82">
        <f t="shared" si="34"/>
        <v>0</v>
      </c>
      <c r="AD129" s="87"/>
    </row>
    <row r="130" spans="1:30" ht="16.5">
      <c r="A130" s="46"/>
      <c r="B130" s="47"/>
      <c r="C130" s="47"/>
      <c r="D130" s="48"/>
      <c r="E130" s="48"/>
      <c r="F130" s="48"/>
      <c r="G130" s="50"/>
      <c r="H130" s="50"/>
      <c r="I130" s="51"/>
      <c r="J130" s="51"/>
      <c r="K130" s="52">
        <f t="shared" si="18"/>
        <v>0</v>
      </c>
      <c r="L130" s="53" t="str">
        <f t="shared" si="19"/>
        <v/>
      </c>
      <c r="M130" s="105" t="str">
        <f t="shared" si="20"/>
        <v/>
      </c>
      <c r="N130" s="71"/>
      <c r="O130" s="79" t="s">
        <v>19</v>
      </c>
      <c r="P130" s="56">
        <f t="shared" si="21"/>
        <v>0</v>
      </c>
      <c r="Q130" s="57">
        <f t="shared" si="22"/>
        <v>0</v>
      </c>
      <c r="R130" s="57">
        <f t="shared" si="23"/>
        <v>0</v>
      </c>
      <c r="S130" s="57">
        <f t="shared" si="24"/>
        <v>0</v>
      </c>
      <c r="T130" s="58">
        <f t="shared" si="25"/>
        <v>0</v>
      </c>
      <c r="U130" s="59">
        <f t="shared" si="26"/>
        <v>0</v>
      </c>
      <c r="V130" s="60">
        <f t="shared" si="27"/>
        <v>0</v>
      </c>
      <c r="W130" s="81">
        <f t="shared" si="28"/>
        <v>0</v>
      </c>
      <c r="X130" s="60">
        <f t="shared" si="29"/>
        <v>0</v>
      </c>
      <c r="Y130" s="61">
        <f t="shared" si="30"/>
        <v>0</v>
      </c>
      <c r="Z130" s="60">
        <f t="shared" si="31"/>
        <v>0</v>
      </c>
      <c r="AA130" s="61">
        <f t="shared" si="32"/>
        <v>0</v>
      </c>
      <c r="AB130" s="62">
        <f t="shared" si="33"/>
        <v>0</v>
      </c>
      <c r="AC130" s="82">
        <f t="shared" si="34"/>
        <v>0</v>
      </c>
      <c r="AD130" s="87"/>
    </row>
    <row r="131" spans="1:30" ht="16.5">
      <c r="A131" s="46"/>
      <c r="B131" s="47"/>
      <c r="C131" s="47"/>
      <c r="D131" s="48"/>
      <c r="E131" s="48"/>
      <c r="F131" s="48"/>
      <c r="G131" s="50"/>
      <c r="H131" s="50"/>
      <c r="I131" s="51"/>
      <c r="J131" s="51"/>
      <c r="K131" s="52">
        <f t="shared" si="18"/>
        <v>0</v>
      </c>
      <c r="L131" s="53" t="str">
        <f t="shared" si="19"/>
        <v/>
      </c>
      <c r="M131" s="105" t="str">
        <f t="shared" si="20"/>
        <v/>
      </c>
      <c r="N131" s="71"/>
      <c r="O131" s="79" t="s">
        <v>19</v>
      </c>
      <c r="P131" s="56">
        <f t="shared" si="21"/>
        <v>0</v>
      </c>
      <c r="Q131" s="57">
        <f t="shared" si="22"/>
        <v>0</v>
      </c>
      <c r="R131" s="57">
        <f t="shared" si="23"/>
        <v>0</v>
      </c>
      <c r="S131" s="57">
        <f t="shared" si="24"/>
        <v>0</v>
      </c>
      <c r="T131" s="58">
        <f t="shared" si="25"/>
        <v>0</v>
      </c>
      <c r="U131" s="59">
        <f t="shared" si="26"/>
        <v>0</v>
      </c>
      <c r="V131" s="60">
        <f t="shared" si="27"/>
        <v>0</v>
      </c>
      <c r="W131" s="81">
        <f t="shared" si="28"/>
        <v>0</v>
      </c>
      <c r="X131" s="60">
        <f t="shared" si="29"/>
        <v>0</v>
      </c>
      <c r="Y131" s="61">
        <f t="shared" si="30"/>
        <v>0</v>
      </c>
      <c r="Z131" s="60">
        <f t="shared" si="31"/>
        <v>0</v>
      </c>
      <c r="AA131" s="61">
        <f t="shared" si="32"/>
        <v>0</v>
      </c>
      <c r="AB131" s="62">
        <f t="shared" si="33"/>
        <v>0</v>
      </c>
      <c r="AC131" s="82">
        <f t="shared" si="34"/>
        <v>0</v>
      </c>
      <c r="AD131" s="87"/>
    </row>
    <row r="132" spans="1:30" ht="16.5">
      <c r="A132" s="46"/>
      <c r="B132" s="47"/>
      <c r="C132" s="47"/>
      <c r="D132" s="48"/>
      <c r="E132" s="48"/>
      <c r="F132" s="48"/>
      <c r="G132" s="50"/>
      <c r="H132" s="50"/>
      <c r="I132" s="51"/>
      <c r="J132" s="51"/>
      <c r="K132" s="52">
        <f t="shared" si="18"/>
        <v>0</v>
      </c>
      <c r="L132" s="53" t="str">
        <f t="shared" si="19"/>
        <v/>
      </c>
      <c r="M132" s="105" t="str">
        <f t="shared" si="20"/>
        <v/>
      </c>
      <c r="N132" s="71"/>
      <c r="O132" s="79" t="s">
        <v>19</v>
      </c>
      <c r="P132" s="56">
        <f t="shared" si="21"/>
        <v>0</v>
      </c>
      <c r="Q132" s="57">
        <f t="shared" si="22"/>
        <v>0</v>
      </c>
      <c r="R132" s="57">
        <f t="shared" si="23"/>
        <v>0</v>
      </c>
      <c r="S132" s="57">
        <f t="shared" si="24"/>
        <v>0</v>
      </c>
      <c r="T132" s="58">
        <f t="shared" si="25"/>
        <v>0</v>
      </c>
      <c r="U132" s="59">
        <f t="shared" si="26"/>
        <v>0</v>
      </c>
      <c r="V132" s="60">
        <f t="shared" si="27"/>
        <v>0</v>
      </c>
      <c r="W132" s="81">
        <f t="shared" si="28"/>
        <v>0</v>
      </c>
      <c r="X132" s="60">
        <f t="shared" si="29"/>
        <v>0</v>
      </c>
      <c r="Y132" s="61">
        <f t="shared" si="30"/>
        <v>0</v>
      </c>
      <c r="Z132" s="60">
        <f t="shared" si="31"/>
        <v>0</v>
      </c>
      <c r="AA132" s="61">
        <f t="shared" si="32"/>
        <v>0</v>
      </c>
      <c r="AB132" s="62">
        <f t="shared" si="33"/>
        <v>0</v>
      </c>
      <c r="AC132" s="82">
        <f t="shared" si="34"/>
        <v>0</v>
      </c>
      <c r="AD132" s="87"/>
    </row>
    <row r="133" spans="1:30" ht="16.5">
      <c r="A133" s="46"/>
      <c r="B133" s="47"/>
      <c r="C133" s="47"/>
      <c r="D133" s="48"/>
      <c r="E133" s="48"/>
      <c r="F133" s="48"/>
      <c r="G133" s="50"/>
      <c r="H133" s="50"/>
      <c r="I133" s="51"/>
      <c r="J133" s="51"/>
      <c r="K133" s="52">
        <f t="shared" si="18"/>
        <v>0</v>
      </c>
      <c r="L133" s="53" t="str">
        <f t="shared" si="19"/>
        <v/>
      </c>
      <c r="M133" s="105" t="str">
        <f t="shared" si="20"/>
        <v/>
      </c>
      <c r="N133" s="71"/>
      <c r="O133" s="79" t="s">
        <v>19</v>
      </c>
      <c r="P133" s="56">
        <f t="shared" si="21"/>
        <v>0</v>
      </c>
      <c r="Q133" s="57">
        <f t="shared" si="22"/>
        <v>0</v>
      </c>
      <c r="R133" s="57">
        <f t="shared" si="23"/>
        <v>0</v>
      </c>
      <c r="S133" s="57">
        <f t="shared" si="24"/>
        <v>0</v>
      </c>
      <c r="T133" s="58">
        <f t="shared" si="25"/>
        <v>0</v>
      </c>
      <c r="U133" s="59">
        <f t="shared" si="26"/>
        <v>0</v>
      </c>
      <c r="V133" s="60">
        <f t="shared" si="27"/>
        <v>0</v>
      </c>
      <c r="W133" s="81">
        <f t="shared" si="28"/>
        <v>0</v>
      </c>
      <c r="X133" s="60">
        <f t="shared" si="29"/>
        <v>0</v>
      </c>
      <c r="Y133" s="61">
        <f t="shared" si="30"/>
        <v>0</v>
      </c>
      <c r="Z133" s="60">
        <f t="shared" si="31"/>
        <v>0</v>
      </c>
      <c r="AA133" s="61">
        <f t="shared" si="32"/>
        <v>0</v>
      </c>
      <c r="AB133" s="62">
        <f t="shared" si="33"/>
        <v>0</v>
      </c>
      <c r="AC133" s="82">
        <f t="shared" si="34"/>
        <v>0</v>
      </c>
      <c r="AD133" s="87"/>
    </row>
    <row r="134" spans="1:30" ht="16.5">
      <c r="A134" s="46"/>
      <c r="B134" s="47"/>
      <c r="C134" s="47"/>
      <c r="D134" s="48"/>
      <c r="E134" s="48"/>
      <c r="F134" s="48"/>
      <c r="G134" s="50"/>
      <c r="H134" s="50"/>
      <c r="I134" s="51"/>
      <c r="J134" s="51"/>
      <c r="K134" s="52">
        <f t="shared" si="18"/>
        <v>0</v>
      </c>
      <c r="L134" s="53" t="str">
        <f t="shared" si="19"/>
        <v/>
      </c>
      <c r="M134" s="105" t="str">
        <f t="shared" si="20"/>
        <v/>
      </c>
      <c r="N134" s="71"/>
      <c r="O134" s="79" t="s">
        <v>19</v>
      </c>
      <c r="P134" s="56">
        <f t="shared" si="21"/>
        <v>0</v>
      </c>
      <c r="Q134" s="57">
        <f t="shared" si="22"/>
        <v>0</v>
      </c>
      <c r="R134" s="57">
        <f t="shared" si="23"/>
        <v>0</v>
      </c>
      <c r="S134" s="57">
        <f t="shared" si="24"/>
        <v>0</v>
      </c>
      <c r="T134" s="58">
        <f t="shared" si="25"/>
        <v>0</v>
      </c>
      <c r="U134" s="59">
        <f t="shared" si="26"/>
        <v>0</v>
      </c>
      <c r="V134" s="60">
        <f t="shared" si="27"/>
        <v>0</v>
      </c>
      <c r="W134" s="81">
        <f t="shared" si="28"/>
        <v>0</v>
      </c>
      <c r="X134" s="60">
        <f t="shared" si="29"/>
        <v>0</v>
      </c>
      <c r="Y134" s="61">
        <f t="shared" si="30"/>
        <v>0</v>
      </c>
      <c r="Z134" s="60">
        <f t="shared" si="31"/>
        <v>0</v>
      </c>
      <c r="AA134" s="61">
        <f t="shared" si="32"/>
        <v>0</v>
      </c>
      <c r="AB134" s="62">
        <f t="shared" si="33"/>
        <v>0</v>
      </c>
      <c r="AC134" s="82">
        <f t="shared" si="34"/>
        <v>0</v>
      </c>
      <c r="AD134" s="87"/>
    </row>
    <row r="135" spans="1:30" ht="16.5">
      <c r="A135" s="46"/>
      <c r="B135" s="47"/>
      <c r="C135" s="47"/>
      <c r="D135" s="48"/>
      <c r="E135" s="48"/>
      <c r="F135" s="48"/>
      <c r="G135" s="50"/>
      <c r="H135" s="50"/>
      <c r="I135" s="51"/>
      <c r="J135" s="51"/>
      <c r="K135" s="52">
        <f t="shared" si="18"/>
        <v>0</v>
      </c>
      <c r="L135" s="53" t="str">
        <f t="shared" si="19"/>
        <v/>
      </c>
      <c r="M135" s="105" t="str">
        <f t="shared" si="20"/>
        <v/>
      </c>
      <c r="N135" s="71"/>
      <c r="O135" s="79" t="s">
        <v>19</v>
      </c>
      <c r="P135" s="56">
        <f t="shared" si="21"/>
        <v>0</v>
      </c>
      <c r="Q135" s="57">
        <f t="shared" si="22"/>
        <v>0</v>
      </c>
      <c r="R135" s="57">
        <f t="shared" si="23"/>
        <v>0</v>
      </c>
      <c r="S135" s="57">
        <f t="shared" si="24"/>
        <v>0</v>
      </c>
      <c r="T135" s="58">
        <f t="shared" si="25"/>
        <v>0</v>
      </c>
      <c r="U135" s="59">
        <f t="shared" si="26"/>
        <v>0</v>
      </c>
      <c r="V135" s="60">
        <f t="shared" si="27"/>
        <v>0</v>
      </c>
      <c r="W135" s="81">
        <f t="shared" si="28"/>
        <v>0</v>
      </c>
      <c r="X135" s="60">
        <f t="shared" si="29"/>
        <v>0</v>
      </c>
      <c r="Y135" s="61">
        <f t="shared" si="30"/>
        <v>0</v>
      </c>
      <c r="Z135" s="60">
        <f t="shared" si="31"/>
        <v>0</v>
      </c>
      <c r="AA135" s="61">
        <f t="shared" si="32"/>
        <v>0</v>
      </c>
      <c r="AB135" s="62">
        <f t="shared" si="33"/>
        <v>0</v>
      </c>
      <c r="AC135" s="82">
        <f t="shared" si="34"/>
        <v>0</v>
      </c>
      <c r="AD135" s="87"/>
    </row>
    <row r="136" spans="1:30" ht="16.5">
      <c r="A136" s="46"/>
      <c r="B136" s="47"/>
      <c r="C136" s="47"/>
      <c r="D136" s="48"/>
      <c r="E136" s="48"/>
      <c r="F136" s="48"/>
      <c r="G136" s="50"/>
      <c r="H136" s="50"/>
      <c r="I136" s="51"/>
      <c r="J136" s="51"/>
      <c r="K136" s="52">
        <f t="shared" ref="K136:K149" si="35">I136+J136</f>
        <v>0</v>
      </c>
      <c r="L136" s="53" t="str">
        <f t="shared" ref="L136:L149" si="36">IF(K136&gt;0,IF(K136&gt;(H136-G136+1),"Errore n. Giorni! MAX 366",IF((H136-G136+1)=K136,"ok","")),"")</f>
        <v/>
      </c>
      <c r="M136" s="105" t="str">
        <f t="shared" ref="M136:M149" si="37">IF((K136&gt;0),(H136-G136+1)-J136,"")</f>
        <v/>
      </c>
      <c r="N136" s="71"/>
      <c r="O136" s="79" t="s">
        <v>19</v>
      </c>
      <c r="P136" s="56">
        <f t="shared" ref="P136:P149" si="38">IF(I136&gt;0,35.64,0)</f>
        <v>0</v>
      </c>
      <c r="Q136" s="57">
        <f t="shared" ref="Q136:Q149" si="39">IF(J136&gt;0,22.15,0)</f>
        <v>0</v>
      </c>
      <c r="R136" s="57">
        <f t="shared" ref="R136:R148" si="40">ROUND(I136*P136,2)</f>
        <v>0</v>
      </c>
      <c r="S136" s="57">
        <f t="shared" ref="S136:S149" si="41">ROUND(J136*Q136,2)</f>
        <v>0</v>
      </c>
      <c r="T136" s="58">
        <f t="shared" ref="T136:T149" si="42">ROUND(R136+S136,2)</f>
        <v>0</v>
      </c>
      <c r="U136" s="59">
        <f t="shared" ref="U136:U149" si="43">IF(N136=0,0,IF((N136&lt;5000),5000,N136))</f>
        <v>0</v>
      </c>
      <c r="V136" s="60">
        <f t="shared" ref="V136:V149" si="44">IF(U136=0,0,ROUND((U136-5000)/(20000-5000),2))</f>
        <v>0</v>
      </c>
      <c r="W136" s="81">
        <f t="shared" ref="W136:W149" si="45">IF(O136="NO",0,IF(O136="SI",17.06,0))</f>
        <v>0</v>
      </c>
      <c r="X136" s="60">
        <f t="shared" ref="X136:X149" si="46">IF(I136&gt;0,ROUND((V136*(P136-W136)+W136),2),0)</f>
        <v>0</v>
      </c>
      <c r="Y136" s="61">
        <f t="shared" ref="Y136:Y149" si="47">IF(I136&gt;0,ROUND(P136-X136,2),0)</f>
        <v>0</v>
      </c>
      <c r="Z136" s="60">
        <f t="shared" ref="Z136:Z149" si="48">IF(J136&gt;0,(ROUND((V136*(Q136-W136)+W136),2)),0)</f>
        <v>0</v>
      </c>
      <c r="AA136" s="61">
        <f t="shared" ref="AA136:AA149" si="49">IF(J136&gt;0,(ROUND(Q136-Z136,2)),0)</f>
        <v>0</v>
      </c>
      <c r="AB136" s="62">
        <f t="shared" ref="AB136:AB149" si="50">(X136*I136)+(Z136*J136)</f>
        <v>0</v>
      </c>
      <c r="AC136" s="82">
        <f t="shared" ref="AC136:AC149" si="51">IF(K136&gt;0,IF(N136="","Inserire Isee in colonna N",ROUND((Y136*I136)+(AA136*J136),2)),0)</f>
        <v>0</v>
      </c>
      <c r="AD136" s="87"/>
    </row>
    <row r="137" spans="1:30" ht="16.5">
      <c r="A137" s="46"/>
      <c r="B137" s="47"/>
      <c r="C137" s="47"/>
      <c r="D137" s="48"/>
      <c r="E137" s="48"/>
      <c r="F137" s="48"/>
      <c r="G137" s="50"/>
      <c r="H137" s="50"/>
      <c r="I137" s="51"/>
      <c r="J137" s="51"/>
      <c r="K137" s="52">
        <f t="shared" si="35"/>
        <v>0</v>
      </c>
      <c r="L137" s="53" t="str">
        <f t="shared" si="36"/>
        <v/>
      </c>
      <c r="M137" s="105" t="str">
        <f t="shared" si="37"/>
        <v/>
      </c>
      <c r="N137" s="71"/>
      <c r="O137" s="79" t="s">
        <v>19</v>
      </c>
      <c r="P137" s="56">
        <f t="shared" si="38"/>
        <v>0</v>
      </c>
      <c r="Q137" s="57">
        <f t="shared" si="39"/>
        <v>0</v>
      </c>
      <c r="R137" s="57">
        <f t="shared" si="40"/>
        <v>0</v>
      </c>
      <c r="S137" s="57">
        <f t="shared" si="41"/>
        <v>0</v>
      </c>
      <c r="T137" s="58">
        <f t="shared" si="42"/>
        <v>0</v>
      </c>
      <c r="U137" s="59">
        <f t="shared" si="43"/>
        <v>0</v>
      </c>
      <c r="V137" s="60">
        <f t="shared" si="44"/>
        <v>0</v>
      </c>
      <c r="W137" s="81">
        <f t="shared" si="45"/>
        <v>0</v>
      </c>
      <c r="X137" s="60">
        <f t="shared" si="46"/>
        <v>0</v>
      </c>
      <c r="Y137" s="61">
        <f t="shared" si="47"/>
        <v>0</v>
      </c>
      <c r="Z137" s="60">
        <f t="shared" si="48"/>
        <v>0</v>
      </c>
      <c r="AA137" s="61">
        <f t="shared" si="49"/>
        <v>0</v>
      </c>
      <c r="AB137" s="62">
        <f t="shared" si="50"/>
        <v>0</v>
      </c>
      <c r="AC137" s="82">
        <f t="shared" si="51"/>
        <v>0</v>
      </c>
      <c r="AD137" s="87"/>
    </row>
    <row r="138" spans="1:30" ht="16.5">
      <c r="A138" s="46"/>
      <c r="B138" s="47"/>
      <c r="C138" s="47"/>
      <c r="D138" s="48"/>
      <c r="E138" s="48"/>
      <c r="F138" s="48"/>
      <c r="G138" s="50"/>
      <c r="H138" s="50"/>
      <c r="I138" s="51"/>
      <c r="J138" s="51"/>
      <c r="K138" s="52">
        <f t="shared" si="35"/>
        <v>0</v>
      </c>
      <c r="L138" s="53" t="str">
        <f t="shared" si="36"/>
        <v/>
      </c>
      <c r="M138" s="105" t="str">
        <f t="shared" si="37"/>
        <v/>
      </c>
      <c r="N138" s="71"/>
      <c r="O138" s="79" t="s">
        <v>19</v>
      </c>
      <c r="P138" s="56">
        <f t="shared" si="38"/>
        <v>0</v>
      </c>
      <c r="Q138" s="57">
        <f t="shared" si="39"/>
        <v>0</v>
      </c>
      <c r="R138" s="57">
        <f t="shared" si="40"/>
        <v>0</v>
      </c>
      <c r="S138" s="57">
        <f t="shared" si="41"/>
        <v>0</v>
      </c>
      <c r="T138" s="58">
        <f t="shared" si="42"/>
        <v>0</v>
      </c>
      <c r="U138" s="59">
        <f t="shared" si="43"/>
        <v>0</v>
      </c>
      <c r="V138" s="60">
        <f t="shared" si="44"/>
        <v>0</v>
      </c>
      <c r="W138" s="81">
        <f t="shared" si="45"/>
        <v>0</v>
      </c>
      <c r="X138" s="60">
        <f t="shared" si="46"/>
        <v>0</v>
      </c>
      <c r="Y138" s="61">
        <f t="shared" si="47"/>
        <v>0</v>
      </c>
      <c r="Z138" s="60">
        <f t="shared" si="48"/>
        <v>0</v>
      </c>
      <c r="AA138" s="61">
        <f t="shared" si="49"/>
        <v>0</v>
      </c>
      <c r="AB138" s="62">
        <f t="shared" si="50"/>
        <v>0</v>
      </c>
      <c r="AC138" s="82">
        <f t="shared" si="51"/>
        <v>0</v>
      </c>
      <c r="AD138" s="87"/>
    </row>
    <row r="139" spans="1:30" ht="16.5">
      <c r="A139" s="46"/>
      <c r="B139" s="47"/>
      <c r="C139" s="47"/>
      <c r="D139" s="48"/>
      <c r="E139" s="48"/>
      <c r="F139" s="48"/>
      <c r="G139" s="50"/>
      <c r="H139" s="50"/>
      <c r="I139" s="51"/>
      <c r="J139" s="51"/>
      <c r="K139" s="52">
        <f t="shared" si="35"/>
        <v>0</v>
      </c>
      <c r="L139" s="53" t="str">
        <f t="shared" si="36"/>
        <v/>
      </c>
      <c r="M139" s="105" t="str">
        <f t="shared" si="37"/>
        <v/>
      </c>
      <c r="N139" s="71"/>
      <c r="O139" s="79" t="s">
        <v>19</v>
      </c>
      <c r="P139" s="56">
        <f t="shared" si="38"/>
        <v>0</v>
      </c>
      <c r="Q139" s="57">
        <f t="shared" si="39"/>
        <v>0</v>
      </c>
      <c r="R139" s="57">
        <f t="shared" si="40"/>
        <v>0</v>
      </c>
      <c r="S139" s="57">
        <f t="shared" si="41"/>
        <v>0</v>
      </c>
      <c r="T139" s="58">
        <f t="shared" si="42"/>
        <v>0</v>
      </c>
      <c r="U139" s="59">
        <f t="shared" si="43"/>
        <v>0</v>
      </c>
      <c r="V139" s="60">
        <f t="shared" si="44"/>
        <v>0</v>
      </c>
      <c r="W139" s="81">
        <f t="shared" si="45"/>
        <v>0</v>
      </c>
      <c r="X139" s="60">
        <f t="shared" si="46"/>
        <v>0</v>
      </c>
      <c r="Y139" s="61">
        <f t="shared" si="47"/>
        <v>0</v>
      </c>
      <c r="Z139" s="60">
        <f t="shared" si="48"/>
        <v>0</v>
      </c>
      <c r="AA139" s="61">
        <f t="shared" si="49"/>
        <v>0</v>
      </c>
      <c r="AB139" s="62">
        <f t="shared" si="50"/>
        <v>0</v>
      </c>
      <c r="AC139" s="82">
        <f t="shared" si="51"/>
        <v>0</v>
      </c>
      <c r="AD139" s="87"/>
    </row>
    <row r="140" spans="1:30" ht="16.5">
      <c r="A140" s="46"/>
      <c r="B140" s="47"/>
      <c r="C140" s="47"/>
      <c r="D140" s="48"/>
      <c r="E140" s="48"/>
      <c r="F140" s="48"/>
      <c r="G140" s="50"/>
      <c r="H140" s="50"/>
      <c r="I140" s="51"/>
      <c r="J140" s="51"/>
      <c r="K140" s="52">
        <f t="shared" si="35"/>
        <v>0</v>
      </c>
      <c r="L140" s="53" t="str">
        <f t="shared" si="36"/>
        <v/>
      </c>
      <c r="M140" s="105" t="str">
        <f t="shared" si="37"/>
        <v/>
      </c>
      <c r="N140" s="71"/>
      <c r="O140" s="79" t="s">
        <v>19</v>
      </c>
      <c r="P140" s="56">
        <f t="shared" si="38"/>
        <v>0</v>
      </c>
      <c r="Q140" s="57">
        <f t="shared" si="39"/>
        <v>0</v>
      </c>
      <c r="R140" s="57">
        <f t="shared" si="40"/>
        <v>0</v>
      </c>
      <c r="S140" s="57">
        <f t="shared" si="41"/>
        <v>0</v>
      </c>
      <c r="T140" s="58">
        <f t="shared" si="42"/>
        <v>0</v>
      </c>
      <c r="U140" s="59">
        <f t="shared" si="43"/>
        <v>0</v>
      </c>
      <c r="V140" s="60">
        <f t="shared" si="44"/>
        <v>0</v>
      </c>
      <c r="W140" s="81">
        <f t="shared" si="45"/>
        <v>0</v>
      </c>
      <c r="X140" s="60">
        <f t="shared" si="46"/>
        <v>0</v>
      </c>
      <c r="Y140" s="61">
        <f t="shared" si="47"/>
        <v>0</v>
      </c>
      <c r="Z140" s="60">
        <f t="shared" si="48"/>
        <v>0</v>
      </c>
      <c r="AA140" s="61">
        <f t="shared" si="49"/>
        <v>0</v>
      </c>
      <c r="AB140" s="62">
        <f t="shared" si="50"/>
        <v>0</v>
      </c>
      <c r="AC140" s="82">
        <f t="shared" si="51"/>
        <v>0</v>
      </c>
      <c r="AD140" s="87"/>
    </row>
    <row r="141" spans="1:30" ht="16.5">
      <c r="A141" s="46"/>
      <c r="B141" s="47"/>
      <c r="C141" s="47"/>
      <c r="D141" s="48"/>
      <c r="E141" s="48"/>
      <c r="F141" s="48"/>
      <c r="G141" s="50"/>
      <c r="H141" s="50"/>
      <c r="I141" s="51"/>
      <c r="J141" s="51"/>
      <c r="K141" s="52">
        <f t="shared" si="35"/>
        <v>0</v>
      </c>
      <c r="L141" s="53" t="str">
        <f t="shared" si="36"/>
        <v/>
      </c>
      <c r="M141" s="105" t="str">
        <f t="shared" si="37"/>
        <v/>
      </c>
      <c r="N141" s="71"/>
      <c r="O141" s="79" t="s">
        <v>19</v>
      </c>
      <c r="P141" s="56">
        <f t="shared" si="38"/>
        <v>0</v>
      </c>
      <c r="Q141" s="57">
        <f t="shared" si="39"/>
        <v>0</v>
      </c>
      <c r="R141" s="57">
        <f t="shared" si="40"/>
        <v>0</v>
      </c>
      <c r="S141" s="57">
        <f t="shared" si="41"/>
        <v>0</v>
      </c>
      <c r="T141" s="58">
        <f t="shared" si="42"/>
        <v>0</v>
      </c>
      <c r="U141" s="59">
        <f t="shared" si="43"/>
        <v>0</v>
      </c>
      <c r="V141" s="60">
        <f t="shared" si="44"/>
        <v>0</v>
      </c>
      <c r="W141" s="81">
        <f t="shared" si="45"/>
        <v>0</v>
      </c>
      <c r="X141" s="60">
        <f t="shared" si="46"/>
        <v>0</v>
      </c>
      <c r="Y141" s="61">
        <f t="shared" si="47"/>
        <v>0</v>
      </c>
      <c r="Z141" s="60">
        <f t="shared" si="48"/>
        <v>0</v>
      </c>
      <c r="AA141" s="61">
        <f t="shared" si="49"/>
        <v>0</v>
      </c>
      <c r="AB141" s="62">
        <f t="shared" si="50"/>
        <v>0</v>
      </c>
      <c r="AC141" s="82">
        <f t="shared" si="51"/>
        <v>0</v>
      </c>
      <c r="AD141" s="87"/>
    </row>
    <row r="142" spans="1:30" ht="16.5">
      <c r="A142" s="46"/>
      <c r="B142" s="47"/>
      <c r="C142" s="47"/>
      <c r="D142" s="48"/>
      <c r="E142" s="48"/>
      <c r="F142" s="48"/>
      <c r="G142" s="50"/>
      <c r="H142" s="50"/>
      <c r="I142" s="51"/>
      <c r="J142" s="51"/>
      <c r="K142" s="52">
        <f t="shared" si="35"/>
        <v>0</v>
      </c>
      <c r="L142" s="53" t="str">
        <f t="shared" si="36"/>
        <v/>
      </c>
      <c r="M142" s="105" t="str">
        <f t="shared" si="37"/>
        <v/>
      </c>
      <c r="N142" s="71"/>
      <c r="O142" s="79" t="s">
        <v>19</v>
      </c>
      <c r="P142" s="56">
        <f t="shared" si="38"/>
        <v>0</v>
      </c>
      <c r="Q142" s="57">
        <f t="shared" si="39"/>
        <v>0</v>
      </c>
      <c r="R142" s="57">
        <f t="shared" si="40"/>
        <v>0</v>
      </c>
      <c r="S142" s="57">
        <f t="shared" si="41"/>
        <v>0</v>
      </c>
      <c r="T142" s="58">
        <f t="shared" si="42"/>
        <v>0</v>
      </c>
      <c r="U142" s="59">
        <f t="shared" si="43"/>
        <v>0</v>
      </c>
      <c r="V142" s="60">
        <f t="shared" si="44"/>
        <v>0</v>
      </c>
      <c r="W142" s="81">
        <f t="shared" si="45"/>
        <v>0</v>
      </c>
      <c r="X142" s="60">
        <f t="shared" si="46"/>
        <v>0</v>
      </c>
      <c r="Y142" s="61">
        <f t="shared" si="47"/>
        <v>0</v>
      </c>
      <c r="Z142" s="60">
        <f t="shared" si="48"/>
        <v>0</v>
      </c>
      <c r="AA142" s="61">
        <f t="shared" si="49"/>
        <v>0</v>
      </c>
      <c r="AB142" s="62">
        <f t="shared" si="50"/>
        <v>0</v>
      </c>
      <c r="AC142" s="82">
        <f t="shared" si="51"/>
        <v>0</v>
      </c>
      <c r="AD142" s="87"/>
    </row>
    <row r="143" spans="1:30" ht="16.5">
      <c r="A143" s="46"/>
      <c r="B143" s="47"/>
      <c r="C143" s="47"/>
      <c r="D143" s="48"/>
      <c r="E143" s="48"/>
      <c r="F143" s="48"/>
      <c r="G143" s="50"/>
      <c r="H143" s="50"/>
      <c r="I143" s="51"/>
      <c r="J143" s="51"/>
      <c r="K143" s="52">
        <f t="shared" si="35"/>
        <v>0</v>
      </c>
      <c r="L143" s="53" t="str">
        <f t="shared" si="36"/>
        <v/>
      </c>
      <c r="M143" s="105" t="str">
        <f t="shared" si="37"/>
        <v/>
      </c>
      <c r="N143" s="71"/>
      <c r="O143" s="79" t="s">
        <v>19</v>
      </c>
      <c r="P143" s="56">
        <f t="shared" si="38"/>
        <v>0</v>
      </c>
      <c r="Q143" s="57">
        <f t="shared" si="39"/>
        <v>0</v>
      </c>
      <c r="R143" s="57">
        <f t="shared" si="40"/>
        <v>0</v>
      </c>
      <c r="S143" s="57">
        <f t="shared" si="41"/>
        <v>0</v>
      </c>
      <c r="T143" s="58">
        <f t="shared" si="42"/>
        <v>0</v>
      </c>
      <c r="U143" s="59">
        <f t="shared" si="43"/>
        <v>0</v>
      </c>
      <c r="V143" s="60">
        <f t="shared" si="44"/>
        <v>0</v>
      </c>
      <c r="W143" s="81">
        <f t="shared" si="45"/>
        <v>0</v>
      </c>
      <c r="X143" s="60">
        <f t="shared" si="46"/>
        <v>0</v>
      </c>
      <c r="Y143" s="61">
        <f t="shared" si="47"/>
        <v>0</v>
      </c>
      <c r="Z143" s="60">
        <f t="shared" si="48"/>
        <v>0</v>
      </c>
      <c r="AA143" s="61">
        <f t="shared" si="49"/>
        <v>0</v>
      </c>
      <c r="AB143" s="62">
        <f t="shared" si="50"/>
        <v>0</v>
      </c>
      <c r="AC143" s="82">
        <f t="shared" si="51"/>
        <v>0</v>
      </c>
      <c r="AD143" s="87"/>
    </row>
    <row r="144" spans="1:30" ht="16.5">
      <c r="A144" s="46"/>
      <c r="B144" s="47"/>
      <c r="C144" s="47"/>
      <c r="D144" s="48"/>
      <c r="E144" s="48"/>
      <c r="F144" s="48"/>
      <c r="G144" s="50"/>
      <c r="H144" s="50"/>
      <c r="I144" s="51"/>
      <c r="J144" s="51"/>
      <c r="K144" s="52">
        <f t="shared" si="35"/>
        <v>0</v>
      </c>
      <c r="L144" s="53" t="str">
        <f t="shared" si="36"/>
        <v/>
      </c>
      <c r="M144" s="105" t="str">
        <f t="shared" si="37"/>
        <v/>
      </c>
      <c r="N144" s="71"/>
      <c r="O144" s="79" t="s">
        <v>19</v>
      </c>
      <c r="P144" s="56">
        <f t="shared" si="38"/>
        <v>0</v>
      </c>
      <c r="Q144" s="57">
        <f t="shared" si="39"/>
        <v>0</v>
      </c>
      <c r="R144" s="57">
        <f t="shared" si="40"/>
        <v>0</v>
      </c>
      <c r="S144" s="57">
        <f t="shared" si="41"/>
        <v>0</v>
      </c>
      <c r="T144" s="58">
        <f t="shared" si="42"/>
        <v>0</v>
      </c>
      <c r="U144" s="59">
        <f t="shared" si="43"/>
        <v>0</v>
      </c>
      <c r="V144" s="60">
        <f t="shared" si="44"/>
        <v>0</v>
      </c>
      <c r="W144" s="81">
        <f t="shared" si="45"/>
        <v>0</v>
      </c>
      <c r="X144" s="60">
        <f t="shared" si="46"/>
        <v>0</v>
      </c>
      <c r="Y144" s="61">
        <f t="shared" si="47"/>
        <v>0</v>
      </c>
      <c r="Z144" s="60">
        <f t="shared" si="48"/>
        <v>0</v>
      </c>
      <c r="AA144" s="61">
        <f t="shared" si="49"/>
        <v>0</v>
      </c>
      <c r="AB144" s="62">
        <f t="shared" si="50"/>
        <v>0</v>
      </c>
      <c r="AC144" s="82">
        <f t="shared" si="51"/>
        <v>0</v>
      </c>
      <c r="AD144" s="87"/>
    </row>
    <row r="145" spans="1:30" ht="16.5">
      <c r="A145" s="46"/>
      <c r="B145" s="47"/>
      <c r="C145" s="47"/>
      <c r="D145" s="48"/>
      <c r="E145" s="48"/>
      <c r="F145" s="48"/>
      <c r="G145" s="50"/>
      <c r="H145" s="50"/>
      <c r="I145" s="51"/>
      <c r="J145" s="51"/>
      <c r="K145" s="52">
        <f t="shared" si="35"/>
        <v>0</v>
      </c>
      <c r="L145" s="53" t="str">
        <f t="shared" si="36"/>
        <v/>
      </c>
      <c r="M145" s="105" t="str">
        <f t="shared" si="37"/>
        <v/>
      </c>
      <c r="N145" s="71"/>
      <c r="O145" s="79" t="s">
        <v>19</v>
      </c>
      <c r="P145" s="56">
        <f t="shared" si="38"/>
        <v>0</v>
      </c>
      <c r="Q145" s="57">
        <f t="shared" si="39"/>
        <v>0</v>
      </c>
      <c r="R145" s="57">
        <f t="shared" si="40"/>
        <v>0</v>
      </c>
      <c r="S145" s="57">
        <f t="shared" si="41"/>
        <v>0</v>
      </c>
      <c r="T145" s="58">
        <f t="shared" si="42"/>
        <v>0</v>
      </c>
      <c r="U145" s="59">
        <f t="shared" si="43"/>
        <v>0</v>
      </c>
      <c r="V145" s="60">
        <f t="shared" si="44"/>
        <v>0</v>
      </c>
      <c r="W145" s="81">
        <f t="shared" si="45"/>
        <v>0</v>
      </c>
      <c r="X145" s="60">
        <f t="shared" si="46"/>
        <v>0</v>
      </c>
      <c r="Y145" s="61">
        <f t="shared" si="47"/>
        <v>0</v>
      </c>
      <c r="Z145" s="60">
        <f t="shared" si="48"/>
        <v>0</v>
      </c>
      <c r="AA145" s="61">
        <f t="shared" si="49"/>
        <v>0</v>
      </c>
      <c r="AB145" s="62">
        <f t="shared" si="50"/>
        <v>0</v>
      </c>
      <c r="AC145" s="82">
        <f t="shared" si="51"/>
        <v>0</v>
      </c>
      <c r="AD145" s="87"/>
    </row>
    <row r="146" spans="1:30" ht="16.5">
      <c r="A146" s="46"/>
      <c r="B146" s="47"/>
      <c r="C146" s="47"/>
      <c r="D146" s="48"/>
      <c r="E146" s="48"/>
      <c r="F146" s="48"/>
      <c r="G146" s="50"/>
      <c r="H146" s="50"/>
      <c r="I146" s="51"/>
      <c r="J146" s="51"/>
      <c r="K146" s="52">
        <f t="shared" si="35"/>
        <v>0</v>
      </c>
      <c r="L146" s="53" t="str">
        <f t="shared" si="36"/>
        <v/>
      </c>
      <c r="M146" s="105" t="str">
        <f t="shared" si="37"/>
        <v/>
      </c>
      <c r="N146" s="71"/>
      <c r="O146" s="79" t="s">
        <v>19</v>
      </c>
      <c r="P146" s="56">
        <f t="shared" si="38"/>
        <v>0</v>
      </c>
      <c r="Q146" s="57">
        <f t="shared" si="39"/>
        <v>0</v>
      </c>
      <c r="R146" s="57">
        <f t="shared" si="40"/>
        <v>0</v>
      </c>
      <c r="S146" s="57">
        <f t="shared" si="41"/>
        <v>0</v>
      </c>
      <c r="T146" s="58">
        <f t="shared" si="42"/>
        <v>0</v>
      </c>
      <c r="U146" s="59">
        <f t="shared" si="43"/>
        <v>0</v>
      </c>
      <c r="V146" s="60">
        <f t="shared" si="44"/>
        <v>0</v>
      </c>
      <c r="W146" s="81">
        <f t="shared" si="45"/>
        <v>0</v>
      </c>
      <c r="X146" s="60">
        <f t="shared" si="46"/>
        <v>0</v>
      </c>
      <c r="Y146" s="61">
        <f t="shared" si="47"/>
        <v>0</v>
      </c>
      <c r="Z146" s="60">
        <f t="shared" si="48"/>
        <v>0</v>
      </c>
      <c r="AA146" s="61">
        <f t="shared" si="49"/>
        <v>0</v>
      </c>
      <c r="AB146" s="62">
        <f t="shared" si="50"/>
        <v>0</v>
      </c>
      <c r="AC146" s="82">
        <f t="shared" si="51"/>
        <v>0</v>
      </c>
      <c r="AD146" s="87"/>
    </row>
    <row r="147" spans="1:30" ht="16.5">
      <c r="A147" s="46"/>
      <c r="B147" s="47"/>
      <c r="C147" s="47"/>
      <c r="D147" s="48"/>
      <c r="E147" s="48"/>
      <c r="F147" s="48"/>
      <c r="G147" s="50"/>
      <c r="H147" s="50"/>
      <c r="I147" s="51"/>
      <c r="J147" s="51"/>
      <c r="K147" s="52">
        <f t="shared" si="35"/>
        <v>0</v>
      </c>
      <c r="L147" s="53" t="str">
        <f t="shared" si="36"/>
        <v/>
      </c>
      <c r="M147" s="105" t="str">
        <f t="shared" si="37"/>
        <v/>
      </c>
      <c r="N147" s="71"/>
      <c r="O147" s="79" t="s">
        <v>19</v>
      </c>
      <c r="P147" s="56">
        <f t="shared" si="38"/>
        <v>0</v>
      </c>
      <c r="Q147" s="57">
        <f t="shared" si="39"/>
        <v>0</v>
      </c>
      <c r="R147" s="57">
        <f t="shared" si="40"/>
        <v>0</v>
      </c>
      <c r="S147" s="57">
        <f t="shared" si="41"/>
        <v>0</v>
      </c>
      <c r="T147" s="58">
        <f t="shared" si="42"/>
        <v>0</v>
      </c>
      <c r="U147" s="59">
        <f t="shared" si="43"/>
        <v>0</v>
      </c>
      <c r="V147" s="60">
        <f t="shared" si="44"/>
        <v>0</v>
      </c>
      <c r="W147" s="81">
        <f t="shared" si="45"/>
        <v>0</v>
      </c>
      <c r="X147" s="60">
        <f t="shared" si="46"/>
        <v>0</v>
      </c>
      <c r="Y147" s="61">
        <f t="shared" si="47"/>
        <v>0</v>
      </c>
      <c r="Z147" s="60">
        <f t="shared" si="48"/>
        <v>0</v>
      </c>
      <c r="AA147" s="61">
        <f t="shared" si="49"/>
        <v>0</v>
      </c>
      <c r="AB147" s="62">
        <f t="shared" si="50"/>
        <v>0</v>
      </c>
      <c r="AC147" s="82">
        <f t="shared" si="51"/>
        <v>0</v>
      </c>
      <c r="AD147" s="87"/>
    </row>
    <row r="148" spans="1:30" ht="16.5">
      <c r="A148" s="46"/>
      <c r="B148" s="47"/>
      <c r="C148" s="47"/>
      <c r="D148" s="48"/>
      <c r="E148" s="48"/>
      <c r="F148" s="48"/>
      <c r="G148" s="50"/>
      <c r="H148" s="50"/>
      <c r="I148" s="51"/>
      <c r="J148" s="51"/>
      <c r="K148" s="52">
        <f t="shared" si="35"/>
        <v>0</v>
      </c>
      <c r="L148" s="53" t="str">
        <f t="shared" si="36"/>
        <v/>
      </c>
      <c r="M148" s="105" t="str">
        <f t="shared" si="37"/>
        <v/>
      </c>
      <c r="N148" s="71"/>
      <c r="O148" s="79" t="s">
        <v>19</v>
      </c>
      <c r="P148" s="56">
        <f t="shared" si="38"/>
        <v>0</v>
      </c>
      <c r="Q148" s="57">
        <f t="shared" si="39"/>
        <v>0</v>
      </c>
      <c r="R148" s="57">
        <f t="shared" si="40"/>
        <v>0</v>
      </c>
      <c r="S148" s="57">
        <f t="shared" si="41"/>
        <v>0</v>
      </c>
      <c r="T148" s="58">
        <f t="shared" si="42"/>
        <v>0</v>
      </c>
      <c r="U148" s="59">
        <f t="shared" si="43"/>
        <v>0</v>
      </c>
      <c r="V148" s="60">
        <f t="shared" si="44"/>
        <v>0</v>
      </c>
      <c r="W148" s="81">
        <f t="shared" si="45"/>
        <v>0</v>
      </c>
      <c r="X148" s="60">
        <f t="shared" si="46"/>
        <v>0</v>
      </c>
      <c r="Y148" s="61">
        <f t="shared" si="47"/>
        <v>0</v>
      </c>
      <c r="Z148" s="60">
        <f t="shared" si="48"/>
        <v>0</v>
      </c>
      <c r="AA148" s="61">
        <f t="shared" si="49"/>
        <v>0</v>
      </c>
      <c r="AB148" s="62">
        <f t="shared" si="50"/>
        <v>0</v>
      </c>
      <c r="AC148" s="82">
        <v>0</v>
      </c>
      <c r="AD148" s="87"/>
    </row>
    <row r="149" spans="1:30" ht="17.25" thickBot="1">
      <c r="A149" s="138"/>
      <c r="B149" s="119"/>
      <c r="C149" s="119"/>
      <c r="D149" s="120"/>
      <c r="E149" s="120"/>
      <c r="F149" s="120"/>
      <c r="G149" s="122"/>
      <c r="H149" s="122"/>
      <c r="I149" s="123"/>
      <c r="J149" s="123"/>
      <c r="K149" s="124">
        <f t="shared" si="35"/>
        <v>0</v>
      </c>
      <c r="L149" s="125" t="str">
        <f t="shared" si="36"/>
        <v/>
      </c>
      <c r="M149" s="126" t="str">
        <f t="shared" si="37"/>
        <v/>
      </c>
      <c r="N149" s="193"/>
      <c r="O149" s="128" t="s">
        <v>19</v>
      </c>
      <c r="P149" s="129">
        <f t="shared" si="38"/>
        <v>0</v>
      </c>
      <c r="Q149" s="130">
        <f t="shared" si="39"/>
        <v>0</v>
      </c>
      <c r="R149" s="130">
        <f>ROUND(I149*P149,2)</f>
        <v>0</v>
      </c>
      <c r="S149" s="130">
        <f t="shared" si="41"/>
        <v>0</v>
      </c>
      <c r="T149" s="58">
        <f t="shared" si="42"/>
        <v>0</v>
      </c>
      <c r="U149" s="132">
        <f t="shared" si="43"/>
        <v>0</v>
      </c>
      <c r="V149" s="133">
        <f t="shared" si="44"/>
        <v>0</v>
      </c>
      <c r="W149" s="134">
        <f t="shared" si="45"/>
        <v>0</v>
      </c>
      <c r="X149" s="133">
        <f t="shared" si="46"/>
        <v>0</v>
      </c>
      <c r="Y149" s="135">
        <f t="shared" si="47"/>
        <v>0</v>
      </c>
      <c r="Z149" s="133">
        <f t="shared" si="48"/>
        <v>0</v>
      </c>
      <c r="AA149" s="135">
        <f t="shared" si="49"/>
        <v>0</v>
      </c>
      <c r="AB149" s="136">
        <f t="shared" si="50"/>
        <v>0</v>
      </c>
      <c r="AC149" s="137">
        <f t="shared" si="51"/>
        <v>0</v>
      </c>
      <c r="AD149" s="87"/>
    </row>
    <row r="150" spans="1:30" ht="37.700000000000003" customHeight="1" thickBot="1">
      <c r="A150" s="170">
        <f>IF(SUM(A7:A149)&gt;0,LARGE($A$7:$A$149,1),0)</f>
        <v>0</v>
      </c>
      <c r="B150" s="154"/>
      <c r="C150" s="154"/>
      <c r="D150" s="221"/>
      <c r="E150" s="221"/>
      <c r="F150" s="221"/>
      <c r="G150" s="156"/>
      <c r="H150" s="156"/>
      <c r="I150" s="118">
        <f>ROUND(SUM(I7:I149),2)</f>
        <v>0</v>
      </c>
      <c r="J150" s="118">
        <f>ROUND(SUM(J7:J149),2)</f>
        <v>0</v>
      </c>
      <c r="K150" s="157"/>
      <c r="L150" s="158"/>
      <c r="M150" s="159"/>
      <c r="N150" s="198"/>
      <c r="O150" s="161"/>
      <c r="P150" s="163"/>
      <c r="Q150" s="163"/>
      <c r="R150" s="163"/>
      <c r="S150" s="163"/>
      <c r="T150" s="216">
        <f>ROUND(SUM(T7:T149),2)</f>
        <v>0</v>
      </c>
      <c r="U150" s="164"/>
      <c r="V150" s="165"/>
      <c r="W150" s="166"/>
      <c r="X150" s="165"/>
      <c r="Y150" s="167"/>
      <c r="Z150" s="165"/>
      <c r="AA150" s="167"/>
      <c r="AB150" s="216">
        <f>ROUND(SUM(AB7:AB149),2)</f>
        <v>0</v>
      </c>
      <c r="AC150" s="217">
        <f>ROUND(SUM(AC7:AC149),2)</f>
        <v>0</v>
      </c>
      <c r="AD150" s="87"/>
    </row>
  </sheetData>
  <sheetProtection sheet="1" objects="1" scenarios="1"/>
  <mergeCells count="17">
    <mergeCell ref="X5:AC5"/>
    <mergeCell ref="A1:AC1"/>
    <mergeCell ref="B5:C5"/>
    <mergeCell ref="D5:E5"/>
    <mergeCell ref="G5:H5"/>
    <mergeCell ref="I5:J5"/>
    <mergeCell ref="K5:L5"/>
    <mergeCell ref="N5:O5"/>
    <mergeCell ref="P5:Q5"/>
    <mergeCell ref="A2:C2"/>
    <mergeCell ref="A4:C4"/>
    <mergeCell ref="A3:C3"/>
    <mergeCell ref="D2:AC2"/>
    <mergeCell ref="D3:AC3"/>
    <mergeCell ref="D4:AC4"/>
    <mergeCell ref="R5:T5"/>
    <mergeCell ref="U5:V5"/>
  </mergeCells>
  <conditionalFormatting sqref="L7 L9:L150">
    <cfRule type="cellIs" dxfId="9" priority="4" operator="equal">
      <formula>"Errore! Verificare Giorni"</formula>
    </cfRule>
  </conditionalFormatting>
  <conditionalFormatting sqref="L7 L9:L150">
    <cfRule type="cellIs" dxfId="8" priority="3" operator="equal">
      <formula>"Errore! Verificare Giorni"</formula>
    </cfRule>
  </conditionalFormatting>
  <conditionalFormatting sqref="L8">
    <cfRule type="cellIs" dxfId="7" priority="2" operator="equal">
      <formula>"Errore! Verificare Giorni"</formula>
    </cfRule>
  </conditionalFormatting>
  <conditionalFormatting sqref="L8">
    <cfRule type="cellIs" dxfId="6" priority="1" operator="equal">
      <formula>"Errore! Verificare Giorni"</formula>
    </cfRule>
  </conditionalFormatting>
  <dataValidations count="11">
    <dataValidation type="date" allowBlank="1" showInputMessage="1" showErrorMessage="1" sqref="WVO982846:WVP983187 SY7:SZ149 ACU7:ACV149 AMQ7:AMR149 AWM7:AWN149 BGI7:BGJ149 BQE7:BQF149 CAA7:CAB149 CJW7:CJX149 CTS7:CTT149 DDO7:DDP149 DNK7:DNL149 DXG7:DXH149 EHC7:EHD149 EQY7:EQZ149 FAU7:FAV149 FKQ7:FKR149 FUM7:FUN149 GEI7:GEJ149 GOE7:GOF149 GYA7:GYB149 HHW7:HHX149 HRS7:HRT149 IBO7:IBP149 ILK7:ILL149 IVG7:IVH149 JFC7:JFD149 JOY7:JOZ149 JYU7:JYV149 KIQ7:KIR149 KSM7:KSN149 LCI7:LCJ149 LME7:LMF149 LWA7:LWB149 MFW7:MFX149 MPS7:MPT149 MZO7:MZP149 NJK7:NJL149 NTG7:NTH149 ODC7:ODD149 OMY7:OMZ149 OWU7:OWV149 PGQ7:PGR149 PQM7:PQN149 QAI7:QAJ149 QKE7:QKF149 QUA7:QUB149 RDW7:RDX149 RNS7:RNT149 RXO7:RXP149 SHK7:SHL149 SRG7:SRH149 TBC7:TBD149 TKY7:TKZ149 TUU7:TUV149 UEQ7:UER149 UOM7:UON149 UYI7:UYJ149 VIE7:VIF149 VSA7:VSB149 WBW7:WBX149 WLS7:WLT149 WVO7:WVP149 WLS982846:WLT983187 G65342:H65683 JC65342:JD65683 SY65342:SZ65683 ACU65342:ACV65683 AMQ65342:AMR65683 AWM65342:AWN65683 BGI65342:BGJ65683 BQE65342:BQF65683 CAA65342:CAB65683 CJW65342:CJX65683 CTS65342:CTT65683 DDO65342:DDP65683 DNK65342:DNL65683 DXG65342:DXH65683 EHC65342:EHD65683 EQY65342:EQZ65683 FAU65342:FAV65683 FKQ65342:FKR65683 FUM65342:FUN65683 GEI65342:GEJ65683 GOE65342:GOF65683 GYA65342:GYB65683 HHW65342:HHX65683 HRS65342:HRT65683 IBO65342:IBP65683 ILK65342:ILL65683 IVG65342:IVH65683 JFC65342:JFD65683 JOY65342:JOZ65683 JYU65342:JYV65683 KIQ65342:KIR65683 KSM65342:KSN65683 LCI65342:LCJ65683 LME65342:LMF65683 LWA65342:LWB65683 MFW65342:MFX65683 MPS65342:MPT65683 MZO65342:MZP65683 NJK65342:NJL65683 NTG65342:NTH65683 ODC65342:ODD65683 OMY65342:OMZ65683 OWU65342:OWV65683 PGQ65342:PGR65683 PQM65342:PQN65683 QAI65342:QAJ65683 QKE65342:QKF65683 QUA65342:QUB65683 RDW65342:RDX65683 RNS65342:RNT65683 RXO65342:RXP65683 SHK65342:SHL65683 SRG65342:SRH65683 TBC65342:TBD65683 TKY65342:TKZ65683 TUU65342:TUV65683 UEQ65342:UER65683 UOM65342:UON65683 UYI65342:UYJ65683 VIE65342:VIF65683 VSA65342:VSB65683 WBW65342:WBX65683 WLS65342:WLT65683 WVO65342:WVP65683 G130878:H131219 JC130878:JD131219 SY130878:SZ131219 ACU130878:ACV131219 AMQ130878:AMR131219 AWM130878:AWN131219 BGI130878:BGJ131219 BQE130878:BQF131219 CAA130878:CAB131219 CJW130878:CJX131219 CTS130878:CTT131219 DDO130878:DDP131219 DNK130878:DNL131219 DXG130878:DXH131219 EHC130878:EHD131219 EQY130878:EQZ131219 FAU130878:FAV131219 FKQ130878:FKR131219 FUM130878:FUN131219 GEI130878:GEJ131219 GOE130878:GOF131219 GYA130878:GYB131219 HHW130878:HHX131219 HRS130878:HRT131219 IBO130878:IBP131219 ILK130878:ILL131219 IVG130878:IVH131219 JFC130878:JFD131219 JOY130878:JOZ131219 JYU130878:JYV131219 KIQ130878:KIR131219 KSM130878:KSN131219 LCI130878:LCJ131219 LME130878:LMF131219 LWA130878:LWB131219 MFW130878:MFX131219 MPS130878:MPT131219 MZO130878:MZP131219 NJK130878:NJL131219 NTG130878:NTH131219 ODC130878:ODD131219 OMY130878:OMZ131219 OWU130878:OWV131219 PGQ130878:PGR131219 PQM130878:PQN131219 QAI130878:QAJ131219 QKE130878:QKF131219 QUA130878:QUB131219 RDW130878:RDX131219 RNS130878:RNT131219 RXO130878:RXP131219 SHK130878:SHL131219 SRG130878:SRH131219 TBC130878:TBD131219 TKY130878:TKZ131219 TUU130878:TUV131219 UEQ130878:UER131219 UOM130878:UON131219 UYI130878:UYJ131219 VIE130878:VIF131219 VSA130878:VSB131219 WBW130878:WBX131219 WLS130878:WLT131219 WVO130878:WVP131219 G196414:H196755 JC196414:JD196755 SY196414:SZ196755 ACU196414:ACV196755 AMQ196414:AMR196755 AWM196414:AWN196755 BGI196414:BGJ196755 BQE196414:BQF196755 CAA196414:CAB196755 CJW196414:CJX196755 CTS196414:CTT196755 DDO196414:DDP196755 DNK196414:DNL196755 DXG196414:DXH196755 EHC196414:EHD196755 EQY196414:EQZ196755 FAU196414:FAV196755 FKQ196414:FKR196755 FUM196414:FUN196755 GEI196414:GEJ196755 GOE196414:GOF196755 GYA196414:GYB196755 HHW196414:HHX196755 HRS196414:HRT196755 IBO196414:IBP196755 ILK196414:ILL196755 IVG196414:IVH196755 JFC196414:JFD196755 JOY196414:JOZ196755 JYU196414:JYV196755 KIQ196414:KIR196755 KSM196414:KSN196755 LCI196414:LCJ196755 LME196414:LMF196755 LWA196414:LWB196755 MFW196414:MFX196755 MPS196414:MPT196755 MZO196414:MZP196755 NJK196414:NJL196755 NTG196414:NTH196755 ODC196414:ODD196755 OMY196414:OMZ196755 OWU196414:OWV196755 PGQ196414:PGR196755 PQM196414:PQN196755 QAI196414:QAJ196755 QKE196414:QKF196755 QUA196414:QUB196755 RDW196414:RDX196755 RNS196414:RNT196755 RXO196414:RXP196755 SHK196414:SHL196755 SRG196414:SRH196755 TBC196414:TBD196755 TKY196414:TKZ196755 TUU196414:TUV196755 UEQ196414:UER196755 UOM196414:UON196755 UYI196414:UYJ196755 VIE196414:VIF196755 VSA196414:VSB196755 WBW196414:WBX196755 WLS196414:WLT196755 WVO196414:WVP196755 G261950:H262291 JC261950:JD262291 SY261950:SZ262291 ACU261950:ACV262291 AMQ261950:AMR262291 AWM261950:AWN262291 BGI261950:BGJ262291 BQE261950:BQF262291 CAA261950:CAB262291 CJW261950:CJX262291 CTS261950:CTT262291 DDO261950:DDP262291 DNK261950:DNL262291 DXG261950:DXH262291 EHC261950:EHD262291 EQY261950:EQZ262291 FAU261950:FAV262291 FKQ261950:FKR262291 FUM261950:FUN262291 GEI261950:GEJ262291 GOE261950:GOF262291 GYA261950:GYB262291 HHW261950:HHX262291 HRS261950:HRT262291 IBO261950:IBP262291 ILK261950:ILL262291 IVG261950:IVH262291 JFC261950:JFD262291 JOY261950:JOZ262291 JYU261950:JYV262291 KIQ261950:KIR262291 KSM261950:KSN262291 LCI261950:LCJ262291 LME261950:LMF262291 LWA261950:LWB262291 MFW261950:MFX262291 MPS261950:MPT262291 MZO261950:MZP262291 NJK261950:NJL262291 NTG261950:NTH262291 ODC261950:ODD262291 OMY261950:OMZ262291 OWU261950:OWV262291 PGQ261950:PGR262291 PQM261950:PQN262291 QAI261950:QAJ262291 QKE261950:QKF262291 QUA261950:QUB262291 RDW261950:RDX262291 RNS261950:RNT262291 RXO261950:RXP262291 SHK261950:SHL262291 SRG261950:SRH262291 TBC261950:TBD262291 TKY261950:TKZ262291 TUU261950:TUV262291 UEQ261950:UER262291 UOM261950:UON262291 UYI261950:UYJ262291 VIE261950:VIF262291 VSA261950:VSB262291 WBW261950:WBX262291 WLS261950:WLT262291 WVO261950:WVP262291 G327486:H327827 JC327486:JD327827 SY327486:SZ327827 ACU327486:ACV327827 AMQ327486:AMR327827 AWM327486:AWN327827 BGI327486:BGJ327827 BQE327486:BQF327827 CAA327486:CAB327827 CJW327486:CJX327827 CTS327486:CTT327827 DDO327486:DDP327827 DNK327486:DNL327827 DXG327486:DXH327827 EHC327486:EHD327827 EQY327486:EQZ327827 FAU327486:FAV327827 FKQ327486:FKR327827 FUM327486:FUN327827 GEI327486:GEJ327827 GOE327486:GOF327827 GYA327486:GYB327827 HHW327486:HHX327827 HRS327486:HRT327827 IBO327486:IBP327827 ILK327486:ILL327827 IVG327486:IVH327827 JFC327486:JFD327827 JOY327486:JOZ327827 JYU327486:JYV327827 KIQ327486:KIR327827 KSM327486:KSN327827 LCI327486:LCJ327827 LME327486:LMF327827 LWA327486:LWB327827 MFW327486:MFX327827 MPS327486:MPT327827 MZO327486:MZP327827 NJK327486:NJL327827 NTG327486:NTH327827 ODC327486:ODD327827 OMY327486:OMZ327827 OWU327486:OWV327827 PGQ327486:PGR327827 PQM327486:PQN327827 QAI327486:QAJ327827 QKE327486:QKF327827 QUA327486:QUB327827 RDW327486:RDX327827 RNS327486:RNT327827 RXO327486:RXP327827 SHK327486:SHL327827 SRG327486:SRH327827 TBC327486:TBD327827 TKY327486:TKZ327827 TUU327486:TUV327827 UEQ327486:UER327827 UOM327486:UON327827 UYI327486:UYJ327827 VIE327486:VIF327827 VSA327486:VSB327827 WBW327486:WBX327827 WLS327486:WLT327827 WVO327486:WVP327827 G393022:H393363 JC393022:JD393363 SY393022:SZ393363 ACU393022:ACV393363 AMQ393022:AMR393363 AWM393022:AWN393363 BGI393022:BGJ393363 BQE393022:BQF393363 CAA393022:CAB393363 CJW393022:CJX393363 CTS393022:CTT393363 DDO393022:DDP393363 DNK393022:DNL393363 DXG393022:DXH393363 EHC393022:EHD393363 EQY393022:EQZ393363 FAU393022:FAV393363 FKQ393022:FKR393363 FUM393022:FUN393363 GEI393022:GEJ393363 GOE393022:GOF393363 GYA393022:GYB393363 HHW393022:HHX393363 HRS393022:HRT393363 IBO393022:IBP393363 ILK393022:ILL393363 IVG393022:IVH393363 JFC393022:JFD393363 JOY393022:JOZ393363 JYU393022:JYV393363 KIQ393022:KIR393363 KSM393022:KSN393363 LCI393022:LCJ393363 LME393022:LMF393363 LWA393022:LWB393363 MFW393022:MFX393363 MPS393022:MPT393363 MZO393022:MZP393363 NJK393022:NJL393363 NTG393022:NTH393363 ODC393022:ODD393363 OMY393022:OMZ393363 OWU393022:OWV393363 PGQ393022:PGR393363 PQM393022:PQN393363 QAI393022:QAJ393363 QKE393022:QKF393363 QUA393022:QUB393363 RDW393022:RDX393363 RNS393022:RNT393363 RXO393022:RXP393363 SHK393022:SHL393363 SRG393022:SRH393363 TBC393022:TBD393363 TKY393022:TKZ393363 TUU393022:TUV393363 UEQ393022:UER393363 UOM393022:UON393363 UYI393022:UYJ393363 VIE393022:VIF393363 VSA393022:VSB393363 WBW393022:WBX393363 WLS393022:WLT393363 WVO393022:WVP393363 G458558:H458899 JC458558:JD458899 SY458558:SZ458899 ACU458558:ACV458899 AMQ458558:AMR458899 AWM458558:AWN458899 BGI458558:BGJ458899 BQE458558:BQF458899 CAA458558:CAB458899 CJW458558:CJX458899 CTS458558:CTT458899 DDO458558:DDP458899 DNK458558:DNL458899 DXG458558:DXH458899 EHC458558:EHD458899 EQY458558:EQZ458899 FAU458558:FAV458899 FKQ458558:FKR458899 FUM458558:FUN458899 GEI458558:GEJ458899 GOE458558:GOF458899 GYA458558:GYB458899 HHW458558:HHX458899 HRS458558:HRT458899 IBO458558:IBP458899 ILK458558:ILL458899 IVG458558:IVH458899 JFC458558:JFD458899 JOY458558:JOZ458899 JYU458558:JYV458899 KIQ458558:KIR458899 KSM458558:KSN458899 LCI458558:LCJ458899 LME458558:LMF458899 LWA458558:LWB458899 MFW458558:MFX458899 MPS458558:MPT458899 MZO458558:MZP458899 NJK458558:NJL458899 NTG458558:NTH458899 ODC458558:ODD458899 OMY458558:OMZ458899 OWU458558:OWV458899 PGQ458558:PGR458899 PQM458558:PQN458899 QAI458558:QAJ458899 QKE458558:QKF458899 QUA458558:QUB458899 RDW458558:RDX458899 RNS458558:RNT458899 RXO458558:RXP458899 SHK458558:SHL458899 SRG458558:SRH458899 TBC458558:TBD458899 TKY458558:TKZ458899 TUU458558:TUV458899 UEQ458558:UER458899 UOM458558:UON458899 UYI458558:UYJ458899 VIE458558:VIF458899 VSA458558:VSB458899 WBW458558:WBX458899 WLS458558:WLT458899 WVO458558:WVP458899 G524094:H524435 JC524094:JD524435 SY524094:SZ524435 ACU524094:ACV524435 AMQ524094:AMR524435 AWM524094:AWN524435 BGI524094:BGJ524435 BQE524094:BQF524435 CAA524094:CAB524435 CJW524094:CJX524435 CTS524094:CTT524435 DDO524094:DDP524435 DNK524094:DNL524435 DXG524094:DXH524435 EHC524094:EHD524435 EQY524094:EQZ524435 FAU524094:FAV524435 FKQ524094:FKR524435 FUM524094:FUN524435 GEI524094:GEJ524435 GOE524094:GOF524435 GYA524094:GYB524435 HHW524094:HHX524435 HRS524094:HRT524435 IBO524094:IBP524435 ILK524094:ILL524435 IVG524094:IVH524435 JFC524094:JFD524435 JOY524094:JOZ524435 JYU524094:JYV524435 KIQ524094:KIR524435 KSM524094:KSN524435 LCI524094:LCJ524435 LME524094:LMF524435 LWA524094:LWB524435 MFW524094:MFX524435 MPS524094:MPT524435 MZO524094:MZP524435 NJK524094:NJL524435 NTG524094:NTH524435 ODC524094:ODD524435 OMY524094:OMZ524435 OWU524094:OWV524435 PGQ524094:PGR524435 PQM524094:PQN524435 QAI524094:QAJ524435 QKE524094:QKF524435 QUA524094:QUB524435 RDW524094:RDX524435 RNS524094:RNT524435 RXO524094:RXP524435 SHK524094:SHL524435 SRG524094:SRH524435 TBC524094:TBD524435 TKY524094:TKZ524435 TUU524094:TUV524435 UEQ524094:UER524435 UOM524094:UON524435 UYI524094:UYJ524435 VIE524094:VIF524435 VSA524094:VSB524435 WBW524094:WBX524435 WLS524094:WLT524435 WVO524094:WVP524435 G589630:H589971 JC589630:JD589971 SY589630:SZ589971 ACU589630:ACV589971 AMQ589630:AMR589971 AWM589630:AWN589971 BGI589630:BGJ589971 BQE589630:BQF589971 CAA589630:CAB589971 CJW589630:CJX589971 CTS589630:CTT589971 DDO589630:DDP589971 DNK589630:DNL589971 DXG589630:DXH589971 EHC589630:EHD589971 EQY589630:EQZ589971 FAU589630:FAV589971 FKQ589630:FKR589971 FUM589630:FUN589971 GEI589630:GEJ589971 GOE589630:GOF589971 GYA589630:GYB589971 HHW589630:HHX589971 HRS589630:HRT589971 IBO589630:IBP589971 ILK589630:ILL589971 IVG589630:IVH589971 JFC589630:JFD589971 JOY589630:JOZ589971 JYU589630:JYV589971 KIQ589630:KIR589971 KSM589630:KSN589971 LCI589630:LCJ589971 LME589630:LMF589971 LWA589630:LWB589971 MFW589630:MFX589971 MPS589630:MPT589971 MZO589630:MZP589971 NJK589630:NJL589971 NTG589630:NTH589971 ODC589630:ODD589971 OMY589630:OMZ589971 OWU589630:OWV589971 PGQ589630:PGR589971 PQM589630:PQN589971 QAI589630:QAJ589971 QKE589630:QKF589971 QUA589630:QUB589971 RDW589630:RDX589971 RNS589630:RNT589971 RXO589630:RXP589971 SHK589630:SHL589971 SRG589630:SRH589971 TBC589630:TBD589971 TKY589630:TKZ589971 TUU589630:TUV589971 UEQ589630:UER589971 UOM589630:UON589971 UYI589630:UYJ589971 VIE589630:VIF589971 VSA589630:VSB589971 WBW589630:WBX589971 WLS589630:WLT589971 WVO589630:WVP589971 G655166:H655507 JC655166:JD655507 SY655166:SZ655507 ACU655166:ACV655507 AMQ655166:AMR655507 AWM655166:AWN655507 BGI655166:BGJ655507 BQE655166:BQF655507 CAA655166:CAB655507 CJW655166:CJX655507 CTS655166:CTT655507 DDO655166:DDP655507 DNK655166:DNL655507 DXG655166:DXH655507 EHC655166:EHD655507 EQY655166:EQZ655507 FAU655166:FAV655507 FKQ655166:FKR655507 FUM655166:FUN655507 GEI655166:GEJ655507 GOE655166:GOF655507 GYA655166:GYB655507 HHW655166:HHX655507 HRS655166:HRT655507 IBO655166:IBP655507 ILK655166:ILL655507 IVG655166:IVH655507 JFC655166:JFD655507 JOY655166:JOZ655507 JYU655166:JYV655507 KIQ655166:KIR655507 KSM655166:KSN655507 LCI655166:LCJ655507 LME655166:LMF655507 LWA655166:LWB655507 MFW655166:MFX655507 MPS655166:MPT655507 MZO655166:MZP655507 NJK655166:NJL655507 NTG655166:NTH655507 ODC655166:ODD655507 OMY655166:OMZ655507 OWU655166:OWV655507 PGQ655166:PGR655507 PQM655166:PQN655507 QAI655166:QAJ655507 QKE655166:QKF655507 QUA655166:QUB655507 RDW655166:RDX655507 RNS655166:RNT655507 RXO655166:RXP655507 SHK655166:SHL655507 SRG655166:SRH655507 TBC655166:TBD655507 TKY655166:TKZ655507 TUU655166:TUV655507 UEQ655166:UER655507 UOM655166:UON655507 UYI655166:UYJ655507 VIE655166:VIF655507 VSA655166:VSB655507 WBW655166:WBX655507 WLS655166:WLT655507 WVO655166:WVP655507 G720702:H721043 JC720702:JD721043 SY720702:SZ721043 ACU720702:ACV721043 AMQ720702:AMR721043 AWM720702:AWN721043 BGI720702:BGJ721043 BQE720702:BQF721043 CAA720702:CAB721043 CJW720702:CJX721043 CTS720702:CTT721043 DDO720702:DDP721043 DNK720702:DNL721043 DXG720702:DXH721043 EHC720702:EHD721043 EQY720702:EQZ721043 FAU720702:FAV721043 FKQ720702:FKR721043 FUM720702:FUN721043 GEI720702:GEJ721043 GOE720702:GOF721043 GYA720702:GYB721043 HHW720702:HHX721043 HRS720702:HRT721043 IBO720702:IBP721043 ILK720702:ILL721043 IVG720702:IVH721043 JFC720702:JFD721043 JOY720702:JOZ721043 JYU720702:JYV721043 KIQ720702:KIR721043 KSM720702:KSN721043 LCI720702:LCJ721043 LME720702:LMF721043 LWA720702:LWB721043 MFW720702:MFX721043 MPS720702:MPT721043 MZO720702:MZP721043 NJK720702:NJL721043 NTG720702:NTH721043 ODC720702:ODD721043 OMY720702:OMZ721043 OWU720702:OWV721043 PGQ720702:PGR721043 PQM720702:PQN721043 QAI720702:QAJ721043 QKE720702:QKF721043 QUA720702:QUB721043 RDW720702:RDX721043 RNS720702:RNT721043 RXO720702:RXP721043 SHK720702:SHL721043 SRG720702:SRH721043 TBC720702:TBD721043 TKY720702:TKZ721043 TUU720702:TUV721043 UEQ720702:UER721043 UOM720702:UON721043 UYI720702:UYJ721043 VIE720702:VIF721043 VSA720702:VSB721043 WBW720702:WBX721043 WLS720702:WLT721043 WVO720702:WVP721043 G786238:H786579 JC786238:JD786579 SY786238:SZ786579 ACU786238:ACV786579 AMQ786238:AMR786579 AWM786238:AWN786579 BGI786238:BGJ786579 BQE786238:BQF786579 CAA786238:CAB786579 CJW786238:CJX786579 CTS786238:CTT786579 DDO786238:DDP786579 DNK786238:DNL786579 DXG786238:DXH786579 EHC786238:EHD786579 EQY786238:EQZ786579 FAU786238:FAV786579 FKQ786238:FKR786579 FUM786238:FUN786579 GEI786238:GEJ786579 GOE786238:GOF786579 GYA786238:GYB786579 HHW786238:HHX786579 HRS786238:HRT786579 IBO786238:IBP786579 ILK786238:ILL786579 IVG786238:IVH786579 JFC786238:JFD786579 JOY786238:JOZ786579 JYU786238:JYV786579 KIQ786238:KIR786579 KSM786238:KSN786579 LCI786238:LCJ786579 LME786238:LMF786579 LWA786238:LWB786579 MFW786238:MFX786579 MPS786238:MPT786579 MZO786238:MZP786579 NJK786238:NJL786579 NTG786238:NTH786579 ODC786238:ODD786579 OMY786238:OMZ786579 OWU786238:OWV786579 PGQ786238:PGR786579 PQM786238:PQN786579 QAI786238:QAJ786579 QKE786238:QKF786579 QUA786238:QUB786579 RDW786238:RDX786579 RNS786238:RNT786579 RXO786238:RXP786579 SHK786238:SHL786579 SRG786238:SRH786579 TBC786238:TBD786579 TKY786238:TKZ786579 TUU786238:TUV786579 UEQ786238:UER786579 UOM786238:UON786579 UYI786238:UYJ786579 VIE786238:VIF786579 VSA786238:VSB786579 WBW786238:WBX786579 WLS786238:WLT786579 WVO786238:WVP786579 G851774:H852115 JC851774:JD852115 SY851774:SZ852115 ACU851774:ACV852115 AMQ851774:AMR852115 AWM851774:AWN852115 BGI851774:BGJ852115 BQE851774:BQF852115 CAA851774:CAB852115 CJW851774:CJX852115 CTS851774:CTT852115 DDO851774:DDP852115 DNK851774:DNL852115 DXG851774:DXH852115 EHC851774:EHD852115 EQY851774:EQZ852115 FAU851774:FAV852115 FKQ851774:FKR852115 FUM851774:FUN852115 GEI851774:GEJ852115 GOE851774:GOF852115 GYA851774:GYB852115 HHW851774:HHX852115 HRS851774:HRT852115 IBO851774:IBP852115 ILK851774:ILL852115 IVG851774:IVH852115 JFC851774:JFD852115 JOY851774:JOZ852115 JYU851774:JYV852115 KIQ851774:KIR852115 KSM851774:KSN852115 LCI851774:LCJ852115 LME851774:LMF852115 LWA851774:LWB852115 MFW851774:MFX852115 MPS851774:MPT852115 MZO851774:MZP852115 NJK851774:NJL852115 NTG851774:NTH852115 ODC851774:ODD852115 OMY851774:OMZ852115 OWU851774:OWV852115 PGQ851774:PGR852115 PQM851774:PQN852115 QAI851774:QAJ852115 QKE851774:QKF852115 QUA851774:QUB852115 RDW851774:RDX852115 RNS851774:RNT852115 RXO851774:RXP852115 SHK851774:SHL852115 SRG851774:SRH852115 TBC851774:TBD852115 TKY851774:TKZ852115 TUU851774:TUV852115 UEQ851774:UER852115 UOM851774:UON852115 UYI851774:UYJ852115 VIE851774:VIF852115 VSA851774:VSB852115 WBW851774:WBX852115 WLS851774:WLT852115 WVO851774:WVP852115 G917310:H917651 JC917310:JD917651 SY917310:SZ917651 ACU917310:ACV917651 AMQ917310:AMR917651 AWM917310:AWN917651 BGI917310:BGJ917651 BQE917310:BQF917651 CAA917310:CAB917651 CJW917310:CJX917651 CTS917310:CTT917651 DDO917310:DDP917651 DNK917310:DNL917651 DXG917310:DXH917651 EHC917310:EHD917651 EQY917310:EQZ917651 FAU917310:FAV917651 FKQ917310:FKR917651 FUM917310:FUN917651 GEI917310:GEJ917651 GOE917310:GOF917651 GYA917310:GYB917651 HHW917310:HHX917651 HRS917310:HRT917651 IBO917310:IBP917651 ILK917310:ILL917651 IVG917310:IVH917651 JFC917310:JFD917651 JOY917310:JOZ917651 JYU917310:JYV917651 KIQ917310:KIR917651 KSM917310:KSN917651 LCI917310:LCJ917651 LME917310:LMF917651 LWA917310:LWB917651 MFW917310:MFX917651 MPS917310:MPT917651 MZO917310:MZP917651 NJK917310:NJL917651 NTG917310:NTH917651 ODC917310:ODD917651 OMY917310:OMZ917651 OWU917310:OWV917651 PGQ917310:PGR917651 PQM917310:PQN917651 QAI917310:QAJ917651 QKE917310:QKF917651 QUA917310:QUB917651 RDW917310:RDX917651 RNS917310:RNT917651 RXO917310:RXP917651 SHK917310:SHL917651 SRG917310:SRH917651 TBC917310:TBD917651 TKY917310:TKZ917651 TUU917310:TUV917651 UEQ917310:UER917651 UOM917310:UON917651 UYI917310:UYJ917651 VIE917310:VIF917651 VSA917310:VSB917651 WBW917310:WBX917651 WLS917310:WLT917651 WVO917310:WVP917651 G982846:H983187 JC982846:JD983187 SY982846:SZ983187 ACU982846:ACV983187 AMQ982846:AMR983187 AWM982846:AWN983187 BGI982846:BGJ983187 BQE982846:BQF983187 CAA982846:CAB983187 CJW982846:CJX983187 CTS982846:CTT983187 DDO982846:DDP983187 DNK982846:DNL983187 DXG982846:DXH983187 EHC982846:EHD983187 EQY982846:EQZ983187 FAU982846:FAV983187 FKQ982846:FKR983187 FUM982846:FUN983187 GEI982846:GEJ983187 GOE982846:GOF983187 GYA982846:GYB983187 HHW982846:HHX983187 HRS982846:HRT983187 IBO982846:IBP983187 ILK982846:ILL983187 IVG982846:IVH983187 JFC982846:JFD983187 JOY982846:JOZ983187 JYU982846:JYV983187 KIQ982846:KIR983187 KSM982846:KSN983187 LCI982846:LCJ983187 LME982846:LMF983187 LWA982846:LWB983187 MFW982846:MFX983187 MPS982846:MPT983187 MZO982846:MZP983187 NJK982846:NJL983187 NTG982846:NTH983187 ODC982846:ODD983187 OMY982846:OMZ983187 OWU982846:OWV983187 PGQ982846:PGR983187 PQM982846:PQN983187 QAI982846:QAJ983187 QKE982846:QKF983187 QUA982846:QUB983187 RDW982846:RDX983187 RNS982846:RNT983187 RXO982846:RXP983187 SHK982846:SHL983187 SRG982846:SRH983187 TBC982846:TBD983187 TKY982846:TKZ983187 TUU982846:TUV983187 UEQ982846:UER983187 UOM982846:UON983187 UYI982846:UYJ983187 VIE982846:VIF983187 VSA982846:VSB983187 WBW982846:WBX983187 JC7:JD149">
      <formula1>43101</formula1>
      <formula2>43465</formula2>
    </dataValidation>
    <dataValidation type="decimal" operator="lessThan" allowBlank="1" showInputMessage="1" showErrorMessage="1" sqref="WVU982846:WVU983187 TE7:TE149 ADA7:ADA149 AMW7:AMW149 AWS7:AWS149 BGO7:BGO149 BQK7:BQK149 CAG7:CAG149 CKC7:CKC149 CTY7:CTY149 DDU7:DDU149 DNQ7:DNQ149 DXM7:DXM149 EHI7:EHI149 ERE7:ERE149 FBA7:FBA149 FKW7:FKW149 FUS7:FUS149 GEO7:GEO149 GOK7:GOK149 GYG7:GYG149 HIC7:HIC149 HRY7:HRY149 IBU7:IBU149 ILQ7:ILQ149 IVM7:IVM149 JFI7:JFI149 JPE7:JPE149 JZA7:JZA149 KIW7:KIW149 KSS7:KSS149 LCO7:LCO149 LMK7:LMK149 LWG7:LWG149 MGC7:MGC149 MPY7:MPY149 MZU7:MZU149 NJQ7:NJQ149 NTM7:NTM149 ODI7:ODI149 ONE7:ONE149 OXA7:OXA149 PGW7:PGW149 PQS7:PQS149 QAO7:QAO149 QKK7:QKK149 QUG7:QUG149 REC7:REC149 RNY7:RNY149 RXU7:RXU149 SHQ7:SHQ149 SRM7:SRM149 TBI7:TBI149 TLE7:TLE149 TVA7:TVA149 UEW7:UEW149 UOS7:UOS149 UYO7:UYO149 VIK7:VIK149 VSG7:VSG149 WCC7:WCC149 WLY7:WLY149 WVU7:WVU149 WLY982846:WLY983187 N65342:N65683 JI65342:JI65683 TE65342:TE65683 ADA65342:ADA65683 AMW65342:AMW65683 AWS65342:AWS65683 BGO65342:BGO65683 BQK65342:BQK65683 CAG65342:CAG65683 CKC65342:CKC65683 CTY65342:CTY65683 DDU65342:DDU65683 DNQ65342:DNQ65683 DXM65342:DXM65683 EHI65342:EHI65683 ERE65342:ERE65683 FBA65342:FBA65683 FKW65342:FKW65683 FUS65342:FUS65683 GEO65342:GEO65683 GOK65342:GOK65683 GYG65342:GYG65683 HIC65342:HIC65683 HRY65342:HRY65683 IBU65342:IBU65683 ILQ65342:ILQ65683 IVM65342:IVM65683 JFI65342:JFI65683 JPE65342:JPE65683 JZA65342:JZA65683 KIW65342:KIW65683 KSS65342:KSS65683 LCO65342:LCO65683 LMK65342:LMK65683 LWG65342:LWG65683 MGC65342:MGC65683 MPY65342:MPY65683 MZU65342:MZU65683 NJQ65342:NJQ65683 NTM65342:NTM65683 ODI65342:ODI65683 ONE65342:ONE65683 OXA65342:OXA65683 PGW65342:PGW65683 PQS65342:PQS65683 QAO65342:QAO65683 QKK65342:QKK65683 QUG65342:QUG65683 REC65342:REC65683 RNY65342:RNY65683 RXU65342:RXU65683 SHQ65342:SHQ65683 SRM65342:SRM65683 TBI65342:TBI65683 TLE65342:TLE65683 TVA65342:TVA65683 UEW65342:UEW65683 UOS65342:UOS65683 UYO65342:UYO65683 VIK65342:VIK65683 VSG65342:VSG65683 WCC65342:WCC65683 WLY65342:WLY65683 WVU65342:WVU65683 N130878:N131219 JI130878:JI131219 TE130878:TE131219 ADA130878:ADA131219 AMW130878:AMW131219 AWS130878:AWS131219 BGO130878:BGO131219 BQK130878:BQK131219 CAG130878:CAG131219 CKC130878:CKC131219 CTY130878:CTY131219 DDU130878:DDU131219 DNQ130878:DNQ131219 DXM130878:DXM131219 EHI130878:EHI131219 ERE130878:ERE131219 FBA130878:FBA131219 FKW130878:FKW131219 FUS130878:FUS131219 GEO130878:GEO131219 GOK130878:GOK131219 GYG130878:GYG131219 HIC130878:HIC131219 HRY130878:HRY131219 IBU130878:IBU131219 ILQ130878:ILQ131219 IVM130878:IVM131219 JFI130878:JFI131219 JPE130878:JPE131219 JZA130878:JZA131219 KIW130878:KIW131219 KSS130878:KSS131219 LCO130878:LCO131219 LMK130878:LMK131219 LWG130878:LWG131219 MGC130878:MGC131219 MPY130878:MPY131219 MZU130878:MZU131219 NJQ130878:NJQ131219 NTM130878:NTM131219 ODI130878:ODI131219 ONE130878:ONE131219 OXA130878:OXA131219 PGW130878:PGW131219 PQS130878:PQS131219 QAO130878:QAO131219 QKK130878:QKK131219 QUG130878:QUG131219 REC130878:REC131219 RNY130878:RNY131219 RXU130878:RXU131219 SHQ130878:SHQ131219 SRM130878:SRM131219 TBI130878:TBI131219 TLE130878:TLE131219 TVA130878:TVA131219 UEW130878:UEW131219 UOS130878:UOS131219 UYO130878:UYO131219 VIK130878:VIK131219 VSG130878:VSG131219 WCC130878:WCC131219 WLY130878:WLY131219 WVU130878:WVU131219 N196414:N196755 JI196414:JI196755 TE196414:TE196755 ADA196414:ADA196755 AMW196414:AMW196755 AWS196414:AWS196755 BGO196414:BGO196755 BQK196414:BQK196755 CAG196414:CAG196755 CKC196414:CKC196755 CTY196414:CTY196755 DDU196414:DDU196755 DNQ196414:DNQ196755 DXM196414:DXM196755 EHI196414:EHI196755 ERE196414:ERE196755 FBA196414:FBA196755 FKW196414:FKW196755 FUS196414:FUS196755 GEO196414:GEO196755 GOK196414:GOK196755 GYG196414:GYG196755 HIC196414:HIC196755 HRY196414:HRY196755 IBU196414:IBU196755 ILQ196414:ILQ196755 IVM196414:IVM196755 JFI196414:JFI196755 JPE196414:JPE196755 JZA196414:JZA196755 KIW196414:KIW196755 KSS196414:KSS196755 LCO196414:LCO196755 LMK196414:LMK196755 LWG196414:LWG196755 MGC196414:MGC196755 MPY196414:MPY196755 MZU196414:MZU196755 NJQ196414:NJQ196755 NTM196414:NTM196755 ODI196414:ODI196755 ONE196414:ONE196755 OXA196414:OXA196755 PGW196414:PGW196755 PQS196414:PQS196755 QAO196414:QAO196755 QKK196414:QKK196755 QUG196414:QUG196755 REC196414:REC196755 RNY196414:RNY196755 RXU196414:RXU196755 SHQ196414:SHQ196755 SRM196414:SRM196755 TBI196414:TBI196755 TLE196414:TLE196755 TVA196414:TVA196755 UEW196414:UEW196755 UOS196414:UOS196755 UYO196414:UYO196755 VIK196414:VIK196755 VSG196414:VSG196755 WCC196414:WCC196755 WLY196414:WLY196755 WVU196414:WVU196755 N261950:N262291 JI261950:JI262291 TE261950:TE262291 ADA261950:ADA262291 AMW261950:AMW262291 AWS261950:AWS262291 BGO261950:BGO262291 BQK261950:BQK262291 CAG261950:CAG262291 CKC261950:CKC262291 CTY261950:CTY262291 DDU261950:DDU262291 DNQ261950:DNQ262291 DXM261950:DXM262291 EHI261950:EHI262291 ERE261950:ERE262291 FBA261950:FBA262291 FKW261950:FKW262291 FUS261950:FUS262291 GEO261950:GEO262291 GOK261950:GOK262291 GYG261950:GYG262291 HIC261950:HIC262291 HRY261950:HRY262291 IBU261950:IBU262291 ILQ261950:ILQ262291 IVM261950:IVM262291 JFI261950:JFI262291 JPE261950:JPE262291 JZA261950:JZA262291 KIW261950:KIW262291 KSS261950:KSS262291 LCO261950:LCO262291 LMK261950:LMK262291 LWG261950:LWG262291 MGC261950:MGC262291 MPY261950:MPY262291 MZU261950:MZU262291 NJQ261950:NJQ262291 NTM261950:NTM262291 ODI261950:ODI262291 ONE261950:ONE262291 OXA261950:OXA262291 PGW261950:PGW262291 PQS261950:PQS262291 QAO261950:QAO262291 QKK261950:QKK262291 QUG261950:QUG262291 REC261950:REC262291 RNY261950:RNY262291 RXU261950:RXU262291 SHQ261950:SHQ262291 SRM261950:SRM262291 TBI261950:TBI262291 TLE261950:TLE262291 TVA261950:TVA262291 UEW261950:UEW262291 UOS261950:UOS262291 UYO261950:UYO262291 VIK261950:VIK262291 VSG261950:VSG262291 WCC261950:WCC262291 WLY261950:WLY262291 WVU261950:WVU262291 N327486:N327827 JI327486:JI327827 TE327486:TE327827 ADA327486:ADA327827 AMW327486:AMW327827 AWS327486:AWS327827 BGO327486:BGO327827 BQK327486:BQK327827 CAG327486:CAG327827 CKC327486:CKC327827 CTY327486:CTY327827 DDU327486:DDU327827 DNQ327486:DNQ327827 DXM327486:DXM327827 EHI327486:EHI327827 ERE327486:ERE327827 FBA327486:FBA327827 FKW327486:FKW327827 FUS327486:FUS327827 GEO327486:GEO327827 GOK327486:GOK327827 GYG327486:GYG327827 HIC327486:HIC327827 HRY327486:HRY327827 IBU327486:IBU327827 ILQ327486:ILQ327827 IVM327486:IVM327827 JFI327486:JFI327827 JPE327486:JPE327827 JZA327486:JZA327827 KIW327486:KIW327827 KSS327486:KSS327827 LCO327486:LCO327827 LMK327486:LMK327827 LWG327486:LWG327827 MGC327486:MGC327827 MPY327486:MPY327827 MZU327486:MZU327827 NJQ327486:NJQ327827 NTM327486:NTM327827 ODI327486:ODI327827 ONE327486:ONE327827 OXA327486:OXA327827 PGW327486:PGW327827 PQS327486:PQS327827 QAO327486:QAO327827 QKK327486:QKK327827 QUG327486:QUG327827 REC327486:REC327827 RNY327486:RNY327827 RXU327486:RXU327827 SHQ327486:SHQ327827 SRM327486:SRM327827 TBI327486:TBI327827 TLE327486:TLE327827 TVA327486:TVA327827 UEW327486:UEW327827 UOS327486:UOS327827 UYO327486:UYO327827 VIK327486:VIK327827 VSG327486:VSG327827 WCC327486:WCC327827 WLY327486:WLY327827 WVU327486:WVU327827 N393022:N393363 JI393022:JI393363 TE393022:TE393363 ADA393022:ADA393363 AMW393022:AMW393363 AWS393022:AWS393363 BGO393022:BGO393363 BQK393022:BQK393363 CAG393022:CAG393363 CKC393022:CKC393363 CTY393022:CTY393363 DDU393022:DDU393363 DNQ393022:DNQ393363 DXM393022:DXM393363 EHI393022:EHI393363 ERE393022:ERE393363 FBA393022:FBA393363 FKW393022:FKW393363 FUS393022:FUS393363 GEO393022:GEO393363 GOK393022:GOK393363 GYG393022:GYG393363 HIC393022:HIC393363 HRY393022:HRY393363 IBU393022:IBU393363 ILQ393022:ILQ393363 IVM393022:IVM393363 JFI393022:JFI393363 JPE393022:JPE393363 JZA393022:JZA393363 KIW393022:KIW393363 KSS393022:KSS393363 LCO393022:LCO393363 LMK393022:LMK393363 LWG393022:LWG393363 MGC393022:MGC393363 MPY393022:MPY393363 MZU393022:MZU393363 NJQ393022:NJQ393363 NTM393022:NTM393363 ODI393022:ODI393363 ONE393022:ONE393363 OXA393022:OXA393363 PGW393022:PGW393363 PQS393022:PQS393363 QAO393022:QAO393363 QKK393022:QKK393363 QUG393022:QUG393363 REC393022:REC393363 RNY393022:RNY393363 RXU393022:RXU393363 SHQ393022:SHQ393363 SRM393022:SRM393363 TBI393022:TBI393363 TLE393022:TLE393363 TVA393022:TVA393363 UEW393022:UEW393363 UOS393022:UOS393363 UYO393022:UYO393363 VIK393022:VIK393363 VSG393022:VSG393363 WCC393022:WCC393363 WLY393022:WLY393363 WVU393022:WVU393363 N458558:N458899 JI458558:JI458899 TE458558:TE458899 ADA458558:ADA458899 AMW458558:AMW458899 AWS458558:AWS458899 BGO458558:BGO458899 BQK458558:BQK458899 CAG458558:CAG458899 CKC458558:CKC458899 CTY458558:CTY458899 DDU458558:DDU458899 DNQ458558:DNQ458899 DXM458558:DXM458899 EHI458558:EHI458899 ERE458558:ERE458899 FBA458558:FBA458899 FKW458558:FKW458899 FUS458558:FUS458899 GEO458558:GEO458899 GOK458558:GOK458899 GYG458558:GYG458899 HIC458558:HIC458899 HRY458558:HRY458899 IBU458558:IBU458899 ILQ458558:ILQ458899 IVM458558:IVM458899 JFI458558:JFI458899 JPE458558:JPE458899 JZA458558:JZA458899 KIW458558:KIW458899 KSS458558:KSS458899 LCO458558:LCO458899 LMK458558:LMK458899 LWG458558:LWG458899 MGC458558:MGC458899 MPY458558:MPY458899 MZU458558:MZU458899 NJQ458558:NJQ458899 NTM458558:NTM458899 ODI458558:ODI458899 ONE458558:ONE458899 OXA458558:OXA458899 PGW458558:PGW458899 PQS458558:PQS458899 QAO458558:QAO458899 QKK458558:QKK458899 QUG458558:QUG458899 REC458558:REC458899 RNY458558:RNY458899 RXU458558:RXU458899 SHQ458558:SHQ458899 SRM458558:SRM458899 TBI458558:TBI458899 TLE458558:TLE458899 TVA458558:TVA458899 UEW458558:UEW458899 UOS458558:UOS458899 UYO458558:UYO458899 VIK458558:VIK458899 VSG458558:VSG458899 WCC458558:WCC458899 WLY458558:WLY458899 WVU458558:WVU458899 N524094:N524435 JI524094:JI524435 TE524094:TE524435 ADA524094:ADA524435 AMW524094:AMW524435 AWS524094:AWS524435 BGO524094:BGO524435 BQK524094:BQK524435 CAG524094:CAG524435 CKC524094:CKC524435 CTY524094:CTY524435 DDU524094:DDU524435 DNQ524094:DNQ524435 DXM524094:DXM524435 EHI524094:EHI524435 ERE524094:ERE524435 FBA524094:FBA524435 FKW524094:FKW524435 FUS524094:FUS524435 GEO524094:GEO524435 GOK524094:GOK524435 GYG524094:GYG524435 HIC524094:HIC524435 HRY524094:HRY524435 IBU524094:IBU524435 ILQ524094:ILQ524435 IVM524094:IVM524435 JFI524094:JFI524435 JPE524094:JPE524435 JZA524094:JZA524435 KIW524094:KIW524435 KSS524094:KSS524435 LCO524094:LCO524435 LMK524094:LMK524435 LWG524094:LWG524435 MGC524094:MGC524435 MPY524094:MPY524435 MZU524094:MZU524435 NJQ524094:NJQ524435 NTM524094:NTM524435 ODI524094:ODI524435 ONE524094:ONE524435 OXA524094:OXA524435 PGW524094:PGW524435 PQS524094:PQS524435 QAO524094:QAO524435 QKK524094:QKK524435 QUG524094:QUG524435 REC524094:REC524435 RNY524094:RNY524435 RXU524094:RXU524435 SHQ524094:SHQ524435 SRM524094:SRM524435 TBI524094:TBI524435 TLE524094:TLE524435 TVA524094:TVA524435 UEW524094:UEW524435 UOS524094:UOS524435 UYO524094:UYO524435 VIK524094:VIK524435 VSG524094:VSG524435 WCC524094:WCC524435 WLY524094:WLY524435 WVU524094:WVU524435 N589630:N589971 JI589630:JI589971 TE589630:TE589971 ADA589630:ADA589971 AMW589630:AMW589971 AWS589630:AWS589971 BGO589630:BGO589971 BQK589630:BQK589971 CAG589630:CAG589971 CKC589630:CKC589971 CTY589630:CTY589971 DDU589630:DDU589971 DNQ589630:DNQ589971 DXM589630:DXM589971 EHI589630:EHI589971 ERE589630:ERE589971 FBA589630:FBA589971 FKW589630:FKW589971 FUS589630:FUS589971 GEO589630:GEO589971 GOK589630:GOK589971 GYG589630:GYG589971 HIC589630:HIC589971 HRY589630:HRY589971 IBU589630:IBU589971 ILQ589630:ILQ589971 IVM589630:IVM589971 JFI589630:JFI589971 JPE589630:JPE589971 JZA589630:JZA589971 KIW589630:KIW589971 KSS589630:KSS589971 LCO589630:LCO589971 LMK589630:LMK589971 LWG589630:LWG589971 MGC589630:MGC589971 MPY589630:MPY589971 MZU589630:MZU589971 NJQ589630:NJQ589971 NTM589630:NTM589971 ODI589630:ODI589971 ONE589630:ONE589971 OXA589630:OXA589971 PGW589630:PGW589971 PQS589630:PQS589971 QAO589630:QAO589971 QKK589630:QKK589971 QUG589630:QUG589971 REC589630:REC589971 RNY589630:RNY589971 RXU589630:RXU589971 SHQ589630:SHQ589971 SRM589630:SRM589971 TBI589630:TBI589971 TLE589630:TLE589971 TVA589630:TVA589971 UEW589630:UEW589971 UOS589630:UOS589971 UYO589630:UYO589971 VIK589630:VIK589971 VSG589630:VSG589971 WCC589630:WCC589971 WLY589630:WLY589971 WVU589630:WVU589971 N655166:N655507 JI655166:JI655507 TE655166:TE655507 ADA655166:ADA655507 AMW655166:AMW655507 AWS655166:AWS655507 BGO655166:BGO655507 BQK655166:BQK655507 CAG655166:CAG655507 CKC655166:CKC655507 CTY655166:CTY655507 DDU655166:DDU655507 DNQ655166:DNQ655507 DXM655166:DXM655507 EHI655166:EHI655507 ERE655166:ERE655507 FBA655166:FBA655507 FKW655166:FKW655507 FUS655166:FUS655507 GEO655166:GEO655507 GOK655166:GOK655507 GYG655166:GYG655507 HIC655166:HIC655507 HRY655166:HRY655507 IBU655166:IBU655507 ILQ655166:ILQ655507 IVM655166:IVM655507 JFI655166:JFI655507 JPE655166:JPE655507 JZA655166:JZA655507 KIW655166:KIW655507 KSS655166:KSS655507 LCO655166:LCO655507 LMK655166:LMK655507 LWG655166:LWG655507 MGC655166:MGC655507 MPY655166:MPY655507 MZU655166:MZU655507 NJQ655166:NJQ655507 NTM655166:NTM655507 ODI655166:ODI655507 ONE655166:ONE655507 OXA655166:OXA655507 PGW655166:PGW655507 PQS655166:PQS655507 QAO655166:QAO655507 QKK655166:QKK655507 QUG655166:QUG655507 REC655166:REC655507 RNY655166:RNY655507 RXU655166:RXU655507 SHQ655166:SHQ655507 SRM655166:SRM655507 TBI655166:TBI655507 TLE655166:TLE655507 TVA655166:TVA655507 UEW655166:UEW655507 UOS655166:UOS655507 UYO655166:UYO655507 VIK655166:VIK655507 VSG655166:VSG655507 WCC655166:WCC655507 WLY655166:WLY655507 WVU655166:WVU655507 N720702:N721043 JI720702:JI721043 TE720702:TE721043 ADA720702:ADA721043 AMW720702:AMW721043 AWS720702:AWS721043 BGO720702:BGO721043 BQK720702:BQK721043 CAG720702:CAG721043 CKC720702:CKC721043 CTY720702:CTY721043 DDU720702:DDU721043 DNQ720702:DNQ721043 DXM720702:DXM721043 EHI720702:EHI721043 ERE720702:ERE721043 FBA720702:FBA721043 FKW720702:FKW721043 FUS720702:FUS721043 GEO720702:GEO721043 GOK720702:GOK721043 GYG720702:GYG721043 HIC720702:HIC721043 HRY720702:HRY721043 IBU720702:IBU721043 ILQ720702:ILQ721043 IVM720702:IVM721043 JFI720702:JFI721043 JPE720702:JPE721043 JZA720702:JZA721043 KIW720702:KIW721043 KSS720702:KSS721043 LCO720702:LCO721043 LMK720702:LMK721043 LWG720702:LWG721043 MGC720702:MGC721043 MPY720702:MPY721043 MZU720702:MZU721043 NJQ720702:NJQ721043 NTM720702:NTM721043 ODI720702:ODI721043 ONE720702:ONE721043 OXA720702:OXA721043 PGW720702:PGW721043 PQS720702:PQS721043 QAO720702:QAO721043 QKK720702:QKK721043 QUG720702:QUG721043 REC720702:REC721043 RNY720702:RNY721043 RXU720702:RXU721043 SHQ720702:SHQ721043 SRM720702:SRM721043 TBI720702:TBI721043 TLE720702:TLE721043 TVA720702:TVA721043 UEW720702:UEW721043 UOS720702:UOS721043 UYO720702:UYO721043 VIK720702:VIK721043 VSG720702:VSG721043 WCC720702:WCC721043 WLY720702:WLY721043 WVU720702:WVU721043 N786238:N786579 JI786238:JI786579 TE786238:TE786579 ADA786238:ADA786579 AMW786238:AMW786579 AWS786238:AWS786579 BGO786238:BGO786579 BQK786238:BQK786579 CAG786238:CAG786579 CKC786238:CKC786579 CTY786238:CTY786579 DDU786238:DDU786579 DNQ786238:DNQ786579 DXM786238:DXM786579 EHI786238:EHI786579 ERE786238:ERE786579 FBA786238:FBA786579 FKW786238:FKW786579 FUS786238:FUS786579 GEO786238:GEO786579 GOK786238:GOK786579 GYG786238:GYG786579 HIC786238:HIC786579 HRY786238:HRY786579 IBU786238:IBU786579 ILQ786238:ILQ786579 IVM786238:IVM786579 JFI786238:JFI786579 JPE786238:JPE786579 JZA786238:JZA786579 KIW786238:KIW786579 KSS786238:KSS786579 LCO786238:LCO786579 LMK786238:LMK786579 LWG786238:LWG786579 MGC786238:MGC786579 MPY786238:MPY786579 MZU786238:MZU786579 NJQ786238:NJQ786579 NTM786238:NTM786579 ODI786238:ODI786579 ONE786238:ONE786579 OXA786238:OXA786579 PGW786238:PGW786579 PQS786238:PQS786579 QAO786238:QAO786579 QKK786238:QKK786579 QUG786238:QUG786579 REC786238:REC786579 RNY786238:RNY786579 RXU786238:RXU786579 SHQ786238:SHQ786579 SRM786238:SRM786579 TBI786238:TBI786579 TLE786238:TLE786579 TVA786238:TVA786579 UEW786238:UEW786579 UOS786238:UOS786579 UYO786238:UYO786579 VIK786238:VIK786579 VSG786238:VSG786579 WCC786238:WCC786579 WLY786238:WLY786579 WVU786238:WVU786579 N851774:N852115 JI851774:JI852115 TE851774:TE852115 ADA851774:ADA852115 AMW851774:AMW852115 AWS851774:AWS852115 BGO851774:BGO852115 BQK851774:BQK852115 CAG851774:CAG852115 CKC851774:CKC852115 CTY851774:CTY852115 DDU851774:DDU852115 DNQ851774:DNQ852115 DXM851774:DXM852115 EHI851774:EHI852115 ERE851774:ERE852115 FBA851774:FBA852115 FKW851774:FKW852115 FUS851774:FUS852115 GEO851774:GEO852115 GOK851774:GOK852115 GYG851774:GYG852115 HIC851774:HIC852115 HRY851774:HRY852115 IBU851774:IBU852115 ILQ851774:ILQ852115 IVM851774:IVM852115 JFI851774:JFI852115 JPE851774:JPE852115 JZA851774:JZA852115 KIW851774:KIW852115 KSS851774:KSS852115 LCO851774:LCO852115 LMK851774:LMK852115 LWG851774:LWG852115 MGC851774:MGC852115 MPY851774:MPY852115 MZU851774:MZU852115 NJQ851774:NJQ852115 NTM851774:NTM852115 ODI851774:ODI852115 ONE851774:ONE852115 OXA851774:OXA852115 PGW851774:PGW852115 PQS851774:PQS852115 QAO851774:QAO852115 QKK851774:QKK852115 QUG851774:QUG852115 REC851774:REC852115 RNY851774:RNY852115 RXU851774:RXU852115 SHQ851774:SHQ852115 SRM851774:SRM852115 TBI851774:TBI852115 TLE851774:TLE852115 TVA851774:TVA852115 UEW851774:UEW852115 UOS851774:UOS852115 UYO851774:UYO852115 VIK851774:VIK852115 VSG851774:VSG852115 WCC851774:WCC852115 WLY851774:WLY852115 WVU851774:WVU852115 N917310:N917651 JI917310:JI917651 TE917310:TE917651 ADA917310:ADA917651 AMW917310:AMW917651 AWS917310:AWS917651 BGO917310:BGO917651 BQK917310:BQK917651 CAG917310:CAG917651 CKC917310:CKC917651 CTY917310:CTY917651 DDU917310:DDU917651 DNQ917310:DNQ917651 DXM917310:DXM917651 EHI917310:EHI917651 ERE917310:ERE917651 FBA917310:FBA917651 FKW917310:FKW917651 FUS917310:FUS917651 GEO917310:GEO917651 GOK917310:GOK917651 GYG917310:GYG917651 HIC917310:HIC917651 HRY917310:HRY917651 IBU917310:IBU917651 ILQ917310:ILQ917651 IVM917310:IVM917651 JFI917310:JFI917651 JPE917310:JPE917651 JZA917310:JZA917651 KIW917310:KIW917651 KSS917310:KSS917651 LCO917310:LCO917651 LMK917310:LMK917651 LWG917310:LWG917651 MGC917310:MGC917651 MPY917310:MPY917651 MZU917310:MZU917651 NJQ917310:NJQ917651 NTM917310:NTM917651 ODI917310:ODI917651 ONE917310:ONE917651 OXA917310:OXA917651 PGW917310:PGW917651 PQS917310:PQS917651 QAO917310:QAO917651 QKK917310:QKK917651 QUG917310:QUG917651 REC917310:REC917651 RNY917310:RNY917651 RXU917310:RXU917651 SHQ917310:SHQ917651 SRM917310:SRM917651 TBI917310:TBI917651 TLE917310:TLE917651 TVA917310:TVA917651 UEW917310:UEW917651 UOS917310:UOS917651 UYO917310:UYO917651 VIK917310:VIK917651 VSG917310:VSG917651 WCC917310:WCC917651 WLY917310:WLY917651 WVU917310:WVU917651 N982846:N983187 JI982846:JI983187 TE982846:TE983187 ADA982846:ADA983187 AMW982846:AMW983187 AWS982846:AWS983187 BGO982846:BGO983187 BQK982846:BQK983187 CAG982846:CAG983187 CKC982846:CKC983187 CTY982846:CTY983187 DDU982846:DDU983187 DNQ982846:DNQ983187 DXM982846:DXM983187 EHI982846:EHI983187 ERE982846:ERE983187 FBA982846:FBA983187 FKW982846:FKW983187 FUS982846:FUS983187 GEO982846:GEO983187 GOK982846:GOK983187 GYG982846:GYG983187 HIC982846:HIC983187 HRY982846:HRY983187 IBU982846:IBU983187 ILQ982846:ILQ983187 IVM982846:IVM983187 JFI982846:JFI983187 JPE982846:JPE983187 JZA982846:JZA983187 KIW982846:KIW983187 KSS982846:KSS983187 LCO982846:LCO983187 LMK982846:LMK983187 LWG982846:LWG983187 MGC982846:MGC983187 MPY982846:MPY983187 MZU982846:MZU983187 NJQ982846:NJQ983187 NTM982846:NTM983187 ODI982846:ODI983187 ONE982846:ONE983187 OXA982846:OXA983187 PGW982846:PGW983187 PQS982846:PQS983187 QAO982846:QAO983187 QKK982846:QKK983187 QUG982846:QUG983187 REC982846:REC983187 RNY982846:RNY983187 RXU982846:RXU983187 SHQ982846:SHQ983187 SRM982846:SRM983187 TBI982846:TBI983187 TLE982846:TLE983187 TVA982846:TVA983187 UEW982846:UEW983187 UOS982846:UOS983187 UYO982846:UYO983187 VIK982846:VIK983187 VSG982846:VSG983187 WCC982846:WCC983187 JI7:JI149">
      <formula1>20000</formula1>
    </dataValidation>
    <dataValidation type="whole" allowBlank="1" showInputMessage="1" showErrorMessage="1" prompt="Inserire solo i giorni di assenza fatturati/da fatturare" sqref="WVR982846:WVR983187 TB7:TB149 ACX7:ACX149 AMT7:AMT149 AWP7:AWP149 BGL7:BGL149 BQH7:BQH149 CAD7:CAD149 CJZ7:CJZ149 CTV7:CTV149 DDR7:DDR149 DNN7:DNN149 DXJ7:DXJ149 EHF7:EHF149 ERB7:ERB149 FAX7:FAX149 FKT7:FKT149 FUP7:FUP149 GEL7:GEL149 GOH7:GOH149 GYD7:GYD149 HHZ7:HHZ149 HRV7:HRV149 IBR7:IBR149 ILN7:ILN149 IVJ7:IVJ149 JFF7:JFF149 JPB7:JPB149 JYX7:JYX149 KIT7:KIT149 KSP7:KSP149 LCL7:LCL149 LMH7:LMH149 LWD7:LWD149 MFZ7:MFZ149 MPV7:MPV149 MZR7:MZR149 NJN7:NJN149 NTJ7:NTJ149 ODF7:ODF149 ONB7:ONB149 OWX7:OWX149 PGT7:PGT149 PQP7:PQP149 QAL7:QAL149 QKH7:QKH149 QUD7:QUD149 RDZ7:RDZ149 RNV7:RNV149 RXR7:RXR149 SHN7:SHN149 SRJ7:SRJ149 TBF7:TBF149 TLB7:TLB149 TUX7:TUX149 UET7:UET149 UOP7:UOP149 UYL7:UYL149 VIH7:VIH149 VSD7:VSD149 WBZ7:WBZ149 WLV7:WLV149 WVR7:WVR149 J10:J149 J65342:J65683 JF65342:JF65683 TB65342:TB65683 ACX65342:ACX65683 AMT65342:AMT65683 AWP65342:AWP65683 BGL65342:BGL65683 BQH65342:BQH65683 CAD65342:CAD65683 CJZ65342:CJZ65683 CTV65342:CTV65683 DDR65342:DDR65683 DNN65342:DNN65683 DXJ65342:DXJ65683 EHF65342:EHF65683 ERB65342:ERB65683 FAX65342:FAX65683 FKT65342:FKT65683 FUP65342:FUP65683 GEL65342:GEL65683 GOH65342:GOH65683 GYD65342:GYD65683 HHZ65342:HHZ65683 HRV65342:HRV65683 IBR65342:IBR65683 ILN65342:ILN65683 IVJ65342:IVJ65683 JFF65342:JFF65683 JPB65342:JPB65683 JYX65342:JYX65683 KIT65342:KIT65683 KSP65342:KSP65683 LCL65342:LCL65683 LMH65342:LMH65683 LWD65342:LWD65683 MFZ65342:MFZ65683 MPV65342:MPV65683 MZR65342:MZR65683 NJN65342:NJN65683 NTJ65342:NTJ65683 ODF65342:ODF65683 ONB65342:ONB65683 OWX65342:OWX65683 PGT65342:PGT65683 PQP65342:PQP65683 QAL65342:QAL65683 QKH65342:QKH65683 QUD65342:QUD65683 RDZ65342:RDZ65683 RNV65342:RNV65683 RXR65342:RXR65683 SHN65342:SHN65683 SRJ65342:SRJ65683 TBF65342:TBF65683 TLB65342:TLB65683 TUX65342:TUX65683 UET65342:UET65683 UOP65342:UOP65683 UYL65342:UYL65683 VIH65342:VIH65683 VSD65342:VSD65683 WBZ65342:WBZ65683 WLV65342:WLV65683 WVR65342:WVR65683 J130878:J131219 JF130878:JF131219 TB130878:TB131219 ACX130878:ACX131219 AMT130878:AMT131219 AWP130878:AWP131219 BGL130878:BGL131219 BQH130878:BQH131219 CAD130878:CAD131219 CJZ130878:CJZ131219 CTV130878:CTV131219 DDR130878:DDR131219 DNN130878:DNN131219 DXJ130878:DXJ131219 EHF130878:EHF131219 ERB130878:ERB131219 FAX130878:FAX131219 FKT130878:FKT131219 FUP130878:FUP131219 GEL130878:GEL131219 GOH130878:GOH131219 GYD130878:GYD131219 HHZ130878:HHZ131219 HRV130878:HRV131219 IBR130878:IBR131219 ILN130878:ILN131219 IVJ130878:IVJ131219 JFF130878:JFF131219 JPB130878:JPB131219 JYX130878:JYX131219 KIT130878:KIT131219 KSP130878:KSP131219 LCL130878:LCL131219 LMH130878:LMH131219 LWD130878:LWD131219 MFZ130878:MFZ131219 MPV130878:MPV131219 MZR130878:MZR131219 NJN130878:NJN131219 NTJ130878:NTJ131219 ODF130878:ODF131219 ONB130878:ONB131219 OWX130878:OWX131219 PGT130878:PGT131219 PQP130878:PQP131219 QAL130878:QAL131219 QKH130878:QKH131219 QUD130878:QUD131219 RDZ130878:RDZ131219 RNV130878:RNV131219 RXR130878:RXR131219 SHN130878:SHN131219 SRJ130878:SRJ131219 TBF130878:TBF131219 TLB130878:TLB131219 TUX130878:TUX131219 UET130878:UET131219 UOP130878:UOP131219 UYL130878:UYL131219 VIH130878:VIH131219 VSD130878:VSD131219 WBZ130878:WBZ131219 WLV130878:WLV131219 WVR130878:WVR131219 J196414:J196755 JF196414:JF196755 TB196414:TB196755 ACX196414:ACX196755 AMT196414:AMT196755 AWP196414:AWP196755 BGL196414:BGL196755 BQH196414:BQH196755 CAD196414:CAD196755 CJZ196414:CJZ196755 CTV196414:CTV196755 DDR196414:DDR196755 DNN196414:DNN196755 DXJ196414:DXJ196755 EHF196414:EHF196755 ERB196414:ERB196755 FAX196414:FAX196755 FKT196414:FKT196755 FUP196414:FUP196755 GEL196414:GEL196755 GOH196414:GOH196755 GYD196414:GYD196755 HHZ196414:HHZ196755 HRV196414:HRV196755 IBR196414:IBR196755 ILN196414:ILN196755 IVJ196414:IVJ196755 JFF196414:JFF196755 JPB196414:JPB196755 JYX196414:JYX196755 KIT196414:KIT196755 KSP196414:KSP196755 LCL196414:LCL196755 LMH196414:LMH196755 LWD196414:LWD196755 MFZ196414:MFZ196755 MPV196414:MPV196755 MZR196414:MZR196755 NJN196414:NJN196755 NTJ196414:NTJ196755 ODF196414:ODF196755 ONB196414:ONB196755 OWX196414:OWX196755 PGT196414:PGT196755 PQP196414:PQP196755 QAL196414:QAL196755 QKH196414:QKH196755 QUD196414:QUD196755 RDZ196414:RDZ196755 RNV196414:RNV196755 RXR196414:RXR196755 SHN196414:SHN196755 SRJ196414:SRJ196755 TBF196414:TBF196755 TLB196414:TLB196755 TUX196414:TUX196755 UET196414:UET196755 UOP196414:UOP196755 UYL196414:UYL196755 VIH196414:VIH196755 VSD196414:VSD196755 WBZ196414:WBZ196755 WLV196414:WLV196755 WVR196414:WVR196755 J261950:J262291 JF261950:JF262291 TB261950:TB262291 ACX261950:ACX262291 AMT261950:AMT262291 AWP261950:AWP262291 BGL261950:BGL262291 BQH261950:BQH262291 CAD261950:CAD262291 CJZ261950:CJZ262291 CTV261950:CTV262291 DDR261950:DDR262291 DNN261950:DNN262291 DXJ261950:DXJ262291 EHF261950:EHF262291 ERB261950:ERB262291 FAX261950:FAX262291 FKT261950:FKT262291 FUP261950:FUP262291 GEL261950:GEL262291 GOH261950:GOH262291 GYD261950:GYD262291 HHZ261950:HHZ262291 HRV261950:HRV262291 IBR261950:IBR262291 ILN261950:ILN262291 IVJ261950:IVJ262291 JFF261950:JFF262291 JPB261950:JPB262291 JYX261950:JYX262291 KIT261950:KIT262291 KSP261950:KSP262291 LCL261950:LCL262291 LMH261950:LMH262291 LWD261950:LWD262291 MFZ261950:MFZ262291 MPV261950:MPV262291 MZR261950:MZR262291 NJN261950:NJN262291 NTJ261950:NTJ262291 ODF261950:ODF262291 ONB261950:ONB262291 OWX261950:OWX262291 PGT261950:PGT262291 PQP261950:PQP262291 QAL261950:QAL262291 QKH261950:QKH262291 QUD261950:QUD262291 RDZ261950:RDZ262291 RNV261950:RNV262291 RXR261950:RXR262291 SHN261950:SHN262291 SRJ261950:SRJ262291 TBF261950:TBF262291 TLB261950:TLB262291 TUX261950:TUX262291 UET261950:UET262291 UOP261950:UOP262291 UYL261950:UYL262291 VIH261950:VIH262291 VSD261950:VSD262291 WBZ261950:WBZ262291 WLV261950:WLV262291 WVR261950:WVR262291 J327486:J327827 JF327486:JF327827 TB327486:TB327827 ACX327486:ACX327827 AMT327486:AMT327827 AWP327486:AWP327827 BGL327486:BGL327827 BQH327486:BQH327827 CAD327486:CAD327827 CJZ327486:CJZ327827 CTV327486:CTV327827 DDR327486:DDR327827 DNN327486:DNN327827 DXJ327486:DXJ327827 EHF327486:EHF327827 ERB327486:ERB327827 FAX327486:FAX327827 FKT327486:FKT327827 FUP327486:FUP327827 GEL327486:GEL327827 GOH327486:GOH327827 GYD327486:GYD327827 HHZ327486:HHZ327827 HRV327486:HRV327827 IBR327486:IBR327827 ILN327486:ILN327827 IVJ327486:IVJ327827 JFF327486:JFF327827 JPB327486:JPB327827 JYX327486:JYX327827 KIT327486:KIT327827 KSP327486:KSP327827 LCL327486:LCL327827 LMH327486:LMH327827 LWD327486:LWD327827 MFZ327486:MFZ327827 MPV327486:MPV327827 MZR327486:MZR327827 NJN327486:NJN327827 NTJ327486:NTJ327827 ODF327486:ODF327827 ONB327486:ONB327827 OWX327486:OWX327827 PGT327486:PGT327827 PQP327486:PQP327827 QAL327486:QAL327827 QKH327486:QKH327827 QUD327486:QUD327827 RDZ327486:RDZ327827 RNV327486:RNV327827 RXR327486:RXR327827 SHN327486:SHN327827 SRJ327486:SRJ327827 TBF327486:TBF327827 TLB327486:TLB327827 TUX327486:TUX327827 UET327486:UET327827 UOP327486:UOP327827 UYL327486:UYL327827 VIH327486:VIH327827 VSD327486:VSD327827 WBZ327486:WBZ327827 WLV327486:WLV327827 WVR327486:WVR327827 J393022:J393363 JF393022:JF393363 TB393022:TB393363 ACX393022:ACX393363 AMT393022:AMT393363 AWP393022:AWP393363 BGL393022:BGL393363 BQH393022:BQH393363 CAD393022:CAD393363 CJZ393022:CJZ393363 CTV393022:CTV393363 DDR393022:DDR393363 DNN393022:DNN393363 DXJ393022:DXJ393363 EHF393022:EHF393363 ERB393022:ERB393363 FAX393022:FAX393363 FKT393022:FKT393363 FUP393022:FUP393363 GEL393022:GEL393363 GOH393022:GOH393363 GYD393022:GYD393363 HHZ393022:HHZ393363 HRV393022:HRV393363 IBR393022:IBR393363 ILN393022:ILN393363 IVJ393022:IVJ393363 JFF393022:JFF393363 JPB393022:JPB393363 JYX393022:JYX393363 KIT393022:KIT393363 KSP393022:KSP393363 LCL393022:LCL393363 LMH393022:LMH393363 LWD393022:LWD393363 MFZ393022:MFZ393363 MPV393022:MPV393363 MZR393022:MZR393363 NJN393022:NJN393363 NTJ393022:NTJ393363 ODF393022:ODF393363 ONB393022:ONB393363 OWX393022:OWX393363 PGT393022:PGT393363 PQP393022:PQP393363 QAL393022:QAL393363 QKH393022:QKH393363 QUD393022:QUD393363 RDZ393022:RDZ393363 RNV393022:RNV393363 RXR393022:RXR393363 SHN393022:SHN393363 SRJ393022:SRJ393363 TBF393022:TBF393363 TLB393022:TLB393363 TUX393022:TUX393363 UET393022:UET393363 UOP393022:UOP393363 UYL393022:UYL393363 VIH393022:VIH393363 VSD393022:VSD393363 WBZ393022:WBZ393363 WLV393022:WLV393363 WVR393022:WVR393363 J458558:J458899 JF458558:JF458899 TB458558:TB458899 ACX458558:ACX458899 AMT458558:AMT458899 AWP458558:AWP458899 BGL458558:BGL458899 BQH458558:BQH458899 CAD458558:CAD458899 CJZ458558:CJZ458899 CTV458558:CTV458899 DDR458558:DDR458899 DNN458558:DNN458899 DXJ458558:DXJ458899 EHF458558:EHF458899 ERB458558:ERB458899 FAX458558:FAX458899 FKT458558:FKT458899 FUP458558:FUP458899 GEL458558:GEL458899 GOH458558:GOH458899 GYD458558:GYD458899 HHZ458558:HHZ458899 HRV458558:HRV458899 IBR458558:IBR458899 ILN458558:ILN458899 IVJ458558:IVJ458899 JFF458558:JFF458899 JPB458558:JPB458899 JYX458558:JYX458899 KIT458558:KIT458899 KSP458558:KSP458899 LCL458558:LCL458899 LMH458558:LMH458899 LWD458558:LWD458899 MFZ458558:MFZ458899 MPV458558:MPV458899 MZR458558:MZR458899 NJN458558:NJN458899 NTJ458558:NTJ458899 ODF458558:ODF458899 ONB458558:ONB458899 OWX458558:OWX458899 PGT458558:PGT458899 PQP458558:PQP458899 QAL458558:QAL458899 QKH458558:QKH458899 QUD458558:QUD458899 RDZ458558:RDZ458899 RNV458558:RNV458899 RXR458558:RXR458899 SHN458558:SHN458899 SRJ458558:SRJ458899 TBF458558:TBF458899 TLB458558:TLB458899 TUX458558:TUX458899 UET458558:UET458899 UOP458558:UOP458899 UYL458558:UYL458899 VIH458558:VIH458899 VSD458558:VSD458899 WBZ458558:WBZ458899 WLV458558:WLV458899 WVR458558:WVR458899 J524094:J524435 JF524094:JF524435 TB524094:TB524435 ACX524094:ACX524435 AMT524094:AMT524435 AWP524094:AWP524435 BGL524094:BGL524435 BQH524094:BQH524435 CAD524094:CAD524435 CJZ524094:CJZ524435 CTV524094:CTV524435 DDR524094:DDR524435 DNN524094:DNN524435 DXJ524094:DXJ524435 EHF524094:EHF524435 ERB524094:ERB524435 FAX524094:FAX524435 FKT524094:FKT524435 FUP524094:FUP524435 GEL524094:GEL524435 GOH524094:GOH524435 GYD524094:GYD524435 HHZ524094:HHZ524435 HRV524094:HRV524435 IBR524094:IBR524435 ILN524094:ILN524435 IVJ524094:IVJ524435 JFF524094:JFF524435 JPB524094:JPB524435 JYX524094:JYX524435 KIT524094:KIT524435 KSP524094:KSP524435 LCL524094:LCL524435 LMH524094:LMH524435 LWD524094:LWD524435 MFZ524094:MFZ524435 MPV524094:MPV524435 MZR524094:MZR524435 NJN524094:NJN524435 NTJ524094:NTJ524435 ODF524094:ODF524435 ONB524094:ONB524435 OWX524094:OWX524435 PGT524094:PGT524435 PQP524094:PQP524435 QAL524094:QAL524435 QKH524094:QKH524435 QUD524094:QUD524435 RDZ524094:RDZ524435 RNV524094:RNV524435 RXR524094:RXR524435 SHN524094:SHN524435 SRJ524094:SRJ524435 TBF524094:TBF524435 TLB524094:TLB524435 TUX524094:TUX524435 UET524094:UET524435 UOP524094:UOP524435 UYL524094:UYL524435 VIH524094:VIH524435 VSD524094:VSD524435 WBZ524094:WBZ524435 WLV524094:WLV524435 WVR524094:WVR524435 J589630:J589971 JF589630:JF589971 TB589630:TB589971 ACX589630:ACX589971 AMT589630:AMT589971 AWP589630:AWP589971 BGL589630:BGL589971 BQH589630:BQH589971 CAD589630:CAD589971 CJZ589630:CJZ589971 CTV589630:CTV589971 DDR589630:DDR589971 DNN589630:DNN589971 DXJ589630:DXJ589971 EHF589630:EHF589971 ERB589630:ERB589971 FAX589630:FAX589971 FKT589630:FKT589971 FUP589630:FUP589971 GEL589630:GEL589971 GOH589630:GOH589971 GYD589630:GYD589971 HHZ589630:HHZ589971 HRV589630:HRV589971 IBR589630:IBR589971 ILN589630:ILN589971 IVJ589630:IVJ589971 JFF589630:JFF589971 JPB589630:JPB589971 JYX589630:JYX589971 KIT589630:KIT589971 KSP589630:KSP589971 LCL589630:LCL589971 LMH589630:LMH589971 LWD589630:LWD589971 MFZ589630:MFZ589971 MPV589630:MPV589971 MZR589630:MZR589971 NJN589630:NJN589971 NTJ589630:NTJ589971 ODF589630:ODF589971 ONB589630:ONB589971 OWX589630:OWX589971 PGT589630:PGT589971 PQP589630:PQP589971 QAL589630:QAL589971 QKH589630:QKH589971 QUD589630:QUD589971 RDZ589630:RDZ589971 RNV589630:RNV589971 RXR589630:RXR589971 SHN589630:SHN589971 SRJ589630:SRJ589971 TBF589630:TBF589971 TLB589630:TLB589971 TUX589630:TUX589971 UET589630:UET589971 UOP589630:UOP589971 UYL589630:UYL589971 VIH589630:VIH589971 VSD589630:VSD589971 WBZ589630:WBZ589971 WLV589630:WLV589971 WVR589630:WVR589971 J655166:J655507 JF655166:JF655507 TB655166:TB655507 ACX655166:ACX655507 AMT655166:AMT655507 AWP655166:AWP655507 BGL655166:BGL655507 BQH655166:BQH655507 CAD655166:CAD655507 CJZ655166:CJZ655507 CTV655166:CTV655507 DDR655166:DDR655507 DNN655166:DNN655507 DXJ655166:DXJ655507 EHF655166:EHF655507 ERB655166:ERB655507 FAX655166:FAX655507 FKT655166:FKT655507 FUP655166:FUP655507 GEL655166:GEL655507 GOH655166:GOH655507 GYD655166:GYD655507 HHZ655166:HHZ655507 HRV655166:HRV655507 IBR655166:IBR655507 ILN655166:ILN655507 IVJ655166:IVJ655507 JFF655166:JFF655507 JPB655166:JPB655507 JYX655166:JYX655507 KIT655166:KIT655507 KSP655166:KSP655507 LCL655166:LCL655507 LMH655166:LMH655507 LWD655166:LWD655507 MFZ655166:MFZ655507 MPV655166:MPV655507 MZR655166:MZR655507 NJN655166:NJN655507 NTJ655166:NTJ655507 ODF655166:ODF655507 ONB655166:ONB655507 OWX655166:OWX655507 PGT655166:PGT655507 PQP655166:PQP655507 QAL655166:QAL655507 QKH655166:QKH655507 QUD655166:QUD655507 RDZ655166:RDZ655507 RNV655166:RNV655507 RXR655166:RXR655507 SHN655166:SHN655507 SRJ655166:SRJ655507 TBF655166:TBF655507 TLB655166:TLB655507 TUX655166:TUX655507 UET655166:UET655507 UOP655166:UOP655507 UYL655166:UYL655507 VIH655166:VIH655507 VSD655166:VSD655507 WBZ655166:WBZ655507 WLV655166:WLV655507 WVR655166:WVR655507 J720702:J721043 JF720702:JF721043 TB720702:TB721043 ACX720702:ACX721043 AMT720702:AMT721043 AWP720702:AWP721043 BGL720702:BGL721043 BQH720702:BQH721043 CAD720702:CAD721043 CJZ720702:CJZ721043 CTV720702:CTV721043 DDR720702:DDR721043 DNN720702:DNN721043 DXJ720702:DXJ721043 EHF720702:EHF721043 ERB720702:ERB721043 FAX720702:FAX721043 FKT720702:FKT721043 FUP720702:FUP721043 GEL720702:GEL721043 GOH720702:GOH721043 GYD720702:GYD721043 HHZ720702:HHZ721043 HRV720702:HRV721043 IBR720702:IBR721043 ILN720702:ILN721043 IVJ720702:IVJ721043 JFF720702:JFF721043 JPB720702:JPB721043 JYX720702:JYX721043 KIT720702:KIT721043 KSP720702:KSP721043 LCL720702:LCL721043 LMH720702:LMH721043 LWD720702:LWD721043 MFZ720702:MFZ721043 MPV720702:MPV721043 MZR720702:MZR721043 NJN720702:NJN721043 NTJ720702:NTJ721043 ODF720702:ODF721043 ONB720702:ONB721043 OWX720702:OWX721043 PGT720702:PGT721043 PQP720702:PQP721043 QAL720702:QAL721043 QKH720702:QKH721043 QUD720702:QUD721043 RDZ720702:RDZ721043 RNV720702:RNV721043 RXR720702:RXR721043 SHN720702:SHN721043 SRJ720702:SRJ721043 TBF720702:TBF721043 TLB720702:TLB721043 TUX720702:TUX721043 UET720702:UET721043 UOP720702:UOP721043 UYL720702:UYL721043 VIH720702:VIH721043 VSD720702:VSD721043 WBZ720702:WBZ721043 WLV720702:WLV721043 WVR720702:WVR721043 J786238:J786579 JF786238:JF786579 TB786238:TB786579 ACX786238:ACX786579 AMT786238:AMT786579 AWP786238:AWP786579 BGL786238:BGL786579 BQH786238:BQH786579 CAD786238:CAD786579 CJZ786238:CJZ786579 CTV786238:CTV786579 DDR786238:DDR786579 DNN786238:DNN786579 DXJ786238:DXJ786579 EHF786238:EHF786579 ERB786238:ERB786579 FAX786238:FAX786579 FKT786238:FKT786579 FUP786238:FUP786579 GEL786238:GEL786579 GOH786238:GOH786579 GYD786238:GYD786579 HHZ786238:HHZ786579 HRV786238:HRV786579 IBR786238:IBR786579 ILN786238:ILN786579 IVJ786238:IVJ786579 JFF786238:JFF786579 JPB786238:JPB786579 JYX786238:JYX786579 KIT786238:KIT786579 KSP786238:KSP786579 LCL786238:LCL786579 LMH786238:LMH786579 LWD786238:LWD786579 MFZ786238:MFZ786579 MPV786238:MPV786579 MZR786238:MZR786579 NJN786238:NJN786579 NTJ786238:NTJ786579 ODF786238:ODF786579 ONB786238:ONB786579 OWX786238:OWX786579 PGT786238:PGT786579 PQP786238:PQP786579 QAL786238:QAL786579 QKH786238:QKH786579 QUD786238:QUD786579 RDZ786238:RDZ786579 RNV786238:RNV786579 RXR786238:RXR786579 SHN786238:SHN786579 SRJ786238:SRJ786579 TBF786238:TBF786579 TLB786238:TLB786579 TUX786238:TUX786579 UET786238:UET786579 UOP786238:UOP786579 UYL786238:UYL786579 VIH786238:VIH786579 VSD786238:VSD786579 WBZ786238:WBZ786579 WLV786238:WLV786579 WVR786238:WVR786579 J851774:J852115 JF851774:JF852115 TB851774:TB852115 ACX851774:ACX852115 AMT851774:AMT852115 AWP851774:AWP852115 BGL851774:BGL852115 BQH851774:BQH852115 CAD851774:CAD852115 CJZ851774:CJZ852115 CTV851774:CTV852115 DDR851774:DDR852115 DNN851774:DNN852115 DXJ851774:DXJ852115 EHF851774:EHF852115 ERB851774:ERB852115 FAX851774:FAX852115 FKT851774:FKT852115 FUP851774:FUP852115 GEL851774:GEL852115 GOH851774:GOH852115 GYD851774:GYD852115 HHZ851774:HHZ852115 HRV851774:HRV852115 IBR851774:IBR852115 ILN851774:ILN852115 IVJ851774:IVJ852115 JFF851774:JFF852115 JPB851774:JPB852115 JYX851774:JYX852115 KIT851774:KIT852115 KSP851774:KSP852115 LCL851774:LCL852115 LMH851774:LMH852115 LWD851774:LWD852115 MFZ851774:MFZ852115 MPV851774:MPV852115 MZR851774:MZR852115 NJN851774:NJN852115 NTJ851774:NTJ852115 ODF851774:ODF852115 ONB851774:ONB852115 OWX851774:OWX852115 PGT851774:PGT852115 PQP851774:PQP852115 QAL851774:QAL852115 QKH851774:QKH852115 QUD851774:QUD852115 RDZ851774:RDZ852115 RNV851774:RNV852115 RXR851774:RXR852115 SHN851774:SHN852115 SRJ851774:SRJ852115 TBF851774:TBF852115 TLB851774:TLB852115 TUX851774:TUX852115 UET851774:UET852115 UOP851774:UOP852115 UYL851774:UYL852115 VIH851774:VIH852115 VSD851774:VSD852115 WBZ851774:WBZ852115 WLV851774:WLV852115 WVR851774:WVR852115 J917310:J917651 JF917310:JF917651 TB917310:TB917651 ACX917310:ACX917651 AMT917310:AMT917651 AWP917310:AWP917651 BGL917310:BGL917651 BQH917310:BQH917651 CAD917310:CAD917651 CJZ917310:CJZ917651 CTV917310:CTV917651 DDR917310:DDR917651 DNN917310:DNN917651 DXJ917310:DXJ917651 EHF917310:EHF917651 ERB917310:ERB917651 FAX917310:FAX917651 FKT917310:FKT917651 FUP917310:FUP917651 GEL917310:GEL917651 GOH917310:GOH917651 GYD917310:GYD917651 HHZ917310:HHZ917651 HRV917310:HRV917651 IBR917310:IBR917651 ILN917310:ILN917651 IVJ917310:IVJ917651 JFF917310:JFF917651 JPB917310:JPB917651 JYX917310:JYX917651 KIT917310:KIT917651 KSP917310:KSP917651 LCL917310:LCL917651 LMH917310:LMH917651 LWD917310:LWD917651 MFZ917310:MFZ917651 MPV917310:MPV917651 MZR917310:MZR917651 NJN917310:NJN917651 NTJ917310:NTJ917651 ODF917310:ODF917651 ONB917310:ONB917651 OWX917310:OWX917651 PGT917310:PGT917651 PQP917310:PQP917651 QAL917310:QAL917651 QKH917310:QKH917651 QUD917310:QUD917651 RDZ917310:RDZ917651 RNV917310:RNV917651 RXR917310:RXR917651 SHN917310:SHN917651 SRJ917310:SRJ917651 TBF917310:TBF917651 TLB917310:TLB917651 TUX917310:TUX917651 UET917310:UET917651 UOP917310:UOP917651 UYL917310:UYL917651 VIH917310:VIH917651 VSD917310:VSD917651 WBZ917310:WBZ917651 WLV917310:WLV917651 WVR917310:WVR917651 J982846:J983187 JF982846:JF983187 TB982846:TB983187 ACX982846:ACX983187 AMT982846:AMT983187 AWP982846:AWP983187 BGL982846:BGL983187 BQH982846:BQH983187 CAD982846:CAD983187 CJZ982846:CJZ983187 CTV982846:CTV983187 DDR982846:DDR983187 DNN982846:DNN983187 DXJ982846:DXJ983187 EHF982846:EHF983187 ERB982846:ERB983187 FAX982846:FAX983187 FKT982846:FKT983187 FUP982846:FUP983187 GEL982846:GEL983187 GOH982846:GOH983187 GYD982846:GYD983187 HHZ982846:HHZ983187 HRV982846:HRV983187 IBR982846:IBR983187 ILN982846:ILN983187 IVJ982846:IVJ983187 JFF982846:JFF983187 JPB982846:JPB983187 JYX982846:JYX983187 KIT982846:KIT983187 KSP982846:KSP983187 LCL982846:LCL983187 LMH982846:LMH983187 LWD982846:LWD983187 MFZ982846:MFZ983187 MPV982846:MPV983187 MZR982846:MZR983187 NJN982846:NJN983187 NTJ982846:NTJ983187 ODF982846:ODF983187 ONB982846:ONB983187 OWX982846:OWX983187 PGT982846:PGT983187 PQP982846:PQP983187 QAL982846:QAL983187 QKH982846:QKH983187 QUD982846:QUD983187 RDZ982846:RDZ983187 RNV982846:RNV983187 RXR982846:RXR983187 SHN982846:SHN983187 SRJ982846:SRJ983187 TBF982846:TBF983187 TLB982846:TLB983187 TUX982846:TUX983187 UET982846:UET983187 UOP982846:UOP983187 UYL982846:UYL983187 VIH982846:VIH983187 VSD982846:VSD983187 WBZ982846:WBZ983187 WLV982846:WLV983187 JF7:JF149">
      <formula1>0</formula1>
      <formula2>365</formula2>
    </dataValidation>
    <dataValidation type="whole" allowBlank="1" showInputMessage="1" showErrorMessage="1" sqref="WVQ982846:WVQ983187 TA7:TA149 ACW7:ACW149 AMS7:AMS149 AWO7:AWO149 BGK7:BGK149 BQG7:BQG149 CAC7:CAC149 CJY7:CJY149 CTU7:CTU149 DDQ7:DDQ149 DNM7:DNM149 DXI7:DXI149 EHE7:EHE149 ERA7:ERA149 FAW7:FAW149 FKS7:FKS149 FUO7:FUO149 GEK7:GEK149 GOG7:GOG149 GYC7:GYC149 HHY7:HHY149 HRU7:HRU149 IBQ7:IBQ149 ILM7:ILM149 IVI7:IVI149 JFE7:JFE149 JPA7:JPA149 JYW7:JYW149 KIS7:KIS149 KSO7:KSO149 LCK7:LCK149 LMG7:LMG149 LWC7:LWC149 MFY7:MFY149 MPU7:MPU149 MZQ7:MZQ149 NJM7:NJM149 NTI7:NTI149 ODE7:ODE149 ONA7:ONA149 OWW7:OWW149 PGS7:PGS149 PQO7:PQO149 QAK7:QAK149 QKG7:QKG149 QUC7:QUC149 RDY7:RDY149 RNU7:RNU149 RXQ7:RXQ149 SHM7:SHM149 SRI7:SRI149 TBE7:TBE149 TLA7:TLA149 TUW7:TUW149 UES7:UES149 UOO7:UOO149 UYK7:UYK149 VIG7:VIG149 VSC7:VSC149 WBY7:WBY149 WLU7:WLU149 WVQ7:WVQ149 I10:I149 I65342:I65683 JE65342:JE65683 TA65342:TA65683 ACW65342:ACW65683 AMS65342:AMS65683 AWO65342:AWO65683 BGK65342:BGK65683 BQG65342:BQG65683 CAC65342:CAC65683 CJY65342:CJY65683 CTU65342:CTU65683 DDQ65342:DDQ65683 DNM65342:DNM65683 DXI65342:DXI65683 EHE65342:EHE65683 ERA65342:ERA65683 FAW65342:FAW65683 FKS65342:FKS65683 FUO65342:FUO65683 GEK65342:GEK65683 GOG65342:GOG65683 GYC65342:GYC65683 HHY65342:HHY65683 HRU65342:HRU65683 IBQ65342:IBQ65683 ILM65342:ILM65683 IVI65342:IVI65683 JFE65342:JFE65683 JPA65342:JPA65683 JYW65342:JYW65683 KIS65342:KIS65683 KSO65342:KSO65683 LCK65342:LCK65683 LMG65342:LMG65683 LWC65342:LWC65683 MFY65342:MFY65683 MPU65342:MPU65683 MZQ65342:MZQ65683 NJM65342:NJM65683 NTI65342:NTI65683 ODE65342:ODE65683 ONA65342:ONA65683 OWW65342:OWW65683 PGS65342:PGS65683 PQO65342:PQO65683 QAK65342:QAK65683 QKG65342:QKG65683 QUC65342:QUC65683 RDY65342:RDY65683 RNU65342:RNU65683 RXQ65342:RXQ65683 SHM65342:SHM65683 SRI65342:SRI65683 TBE65342:TBE65683 TLA65342:TLA65683 TUW65342:TUW65683 UES65342:UES65683 UOO65342:UOO65683 UYK65342:UYK65683 VIG65342:VIG65683 VSC65342:VSC65683 WBY65342:WBY65683 WLU65342:WLU65683 WVQ65342:WVQ65683 I130878:I131219 JE130878:JE131219 TA130878:TA131219 ACW130878:ACW131219 AMS130878:AMS131219 AWO130878:AWO131219 BGK130878:BGK131219 BQG130878:BQG131219 CAC130878:CAC131219 CJY130878:CJY131219 CTU130878:CTU131219 DDQ130878:DDQ131219 DNM130878:DNM131219 DXI130878:DXI131219 EHE130878:EHE131219 ERA130878:ERA131219 FAW130878:FAW131219 FKS130878:FKS131219 FUO130878:FUO131219 GEK130878:GEK131219 GOG130878:GOG131219 GYC130878:GYC131219 HHY130878:HHY131219 HRU130878:HRU131219 IBQ130878:IBQ131219 ILM130878:ILM131219 IVI130878:IVI131219 JFE130878:JFE131219 JPA130878:JPA131219 JYW130878:JYW131219 KIS130878:KIS131219 KSO130878:KSO131219 LCK130878:LCK131219 LMG130878:LMG131219 LWC130878:LWC131219 MFY130878:MFY131219 MPU130878:MPU131219 MZQ130878:MZQ131219 NJM130878:NJM131219 NTI130878:NTI131219 ODE130878:ODE131219 ONA130878:ONA131219 OWW130878:OWW131219 PGS130878:PGS131219 PQO130878:PQO131219 QAK130878:QAK131219 QKG130878:QKG131219 QUC130878:QUC131219 RDY130878:RDY131219 RNU130878:RNU131219 RXQ130878:RXQ131219 SHM130878:SHM131219 SRI130878:SRI131219 TBE130878:TBE131219 TLA130878:TLA131219 TUW130878:TUW131219 UES130878:UES131219 UOO130878:UOO131219 UYK130878:UYK131219 VIG130878:VIG131219 VSC130878:VSC131219 WBY130878:WBY131219 WLU130878:WLU131219 WVQ130878:WVQ131219 I196414:I196755 JE196414:JE196755 TA196414:TA196755 ACW196414:ACW196755 AMS196414:AMS196755 AWO196414:AWO196755 BGK196414:BGK196755 BQG196414:BQG196755 CAC196414:CAC196755 CJY196414:CJY196755 CTU196414:CTU196755 DDQ196414:DDQ196755 DNM196414:DNM196755 DXI196414:DXI196755 EHE196414:EHE196755 ERA196414:ERA196755 FAW196414:FAW196755 FKS196414:FKS196755 FUO196414:FUO196755 GEK196414:GEK196755 GOG196414:GOG196755 GYC196414:GYC196755 HHY196414:HHY196755 HRU196414:HRU196755 IBQ196414:IBQ196755 ILM196414:ILM196755 IVI196414:IVI196755 JFE196414:JFE196755 JPA196414:JPA196755 JYW196414:JYW196755 KIS196414:KIS196755 KSO196414:KSO196755 LCK196414:LCK196755 LMG196414:LMG196755 LWC196414:LWC196755 MFY196414:MFY196755 MPU196414:MPU196755 MZQ196414:MZQ196755 NJM196414:NJM196755 NTI196414:NTI196755 ODE196414:ODE196755 ONA196414:ONA196755 OWW196414:OWW196755 PGS196414:PGS196755 PQO196414:PQO196755 QAK196414:QAK196755 QKG196414:QKG196755 QUC196414:QUC196755 RDY196414:RDY196755 RNU196414:RNU196755 RXQ196414:RXQ196755 SHM196414:SHM196755 SRI196414:SRI196755 TBE196414:TBE196755 TLA196414:TLA196755 TUW196414:TUW196755 UES196414:UES196755 UOO196414:UOO196755 UYK196414:UYK196755 VIG196414:VIG196755 VSC196414:VSC196755 WBY196414:WBY196755 WLU196414:WLU196755 WVQ196414:WVQ196755 I261950:I262291 JE261950:JE262291 TA261950:TA262291 ACW261950:ACW262291 AMS261950:AMS262291 AWO261950:AWO262291 BGK261950:BGK262291 BQG261950:BQG262291 CAC261950:CAC262291 CJY261950:CJY262291 CTU261950:CTU262291 DDQ261950:DDQ262291 DNM261950:DNM262291 DXI261950:DXI262291 EHE261950:EHE262291 ERA261950:ERA262291 FAW261950:FAW262291 FKS261950:FKS262291 FUO261950:FUO262291 GEK261950:GEK262291 GOG261950:GOG262291 GYC261950:GYC262291 HHY261950:HHY262291 HRU261950:HRU262291 IBQ261950:IBQ262291 ILM261950:ILM262291 IVI261950:IVI262291 JFE261950:JFE262291 JPA261950:JPA262291 JYW261950:JYW262291 KIS261950:KIS262291 KSO261950:KSO262291 LCK261950:LCK262291 LMG261950:LMG262291 LWC261950:LWC262291 MFY261950:MFY262291 MPU261950:MPU262291 MZQ261950:MZQ262291 NJM261950:NJM262291 NTI261950:NTI262291 ODE261950:ODE262291 ONA261950:ONA262291 OWW261950:OWW262291 PGS261950:PGS262291 PQO261950:PQO262291 QAK261950:QAK262291 QKG261950:QKG262291 QUC261950:QUC262291 RDY261950:RDY262291 RNU261950:RNU262291 RXQ261950:RXQ262291 SHM261950:SHM262291 SRI261950:SRI262291 TBE261950:TBE262291 TLA261950:TLA262291 TUW261950:TUW262291 UES261950:UES262291 UOO261950:UOO262291 UYK261950:UYK262291 VIG261950:VIG262291 VSC261950:VSC262291 WBY261950:WBY262291 WLU261950:WLU262291 WVQ261950:WVQ262291 I327486:I327827 JE327486:JE327827 TA327486:TA327827 ACW327486:ACW327827 AMS327486:AMS327827 AWO327486:AWO327827 BGK327486:BGK327827 BQG327486:BQG327827 CAC327486:CAC327827 CJY327486:CJY327827 CTU327486:CTU327827 DDQ327486:DDQ327827 DNM327486:DNM327827 DXI327486:DXI327827 EHE327486:EHE327827 ERA327486:ERA327827 FAW327486:FAW327827 FKS327486:FKS327827 FUO327486:FUO327827 GEK327486:GEK327827 GOG327486:GOG327827 GYC327486:GYC327827 HHY327486:HHY327827 HRU327486:HRU327827 IBQ327486:IBQ327827 ILM327486:ILM327827 IVI327486:IVI327827 JFE327486:JFE327827 JPA327486:JPA327827 JYW327486:JYW327827 KIS327486:KIS327827 KSO327486:KSO327827 LCK327486:LCK327827 LMG327486:LMG327827 LWC327486:LWC327827 MFY327486:MFY327827 MPU327486:MPU327827 MZQ327486:MZQ327827 NJM327486:NJM327827 NTI327486:NTI327827 ODE327486:ODE327827 ONA327486:ONA327827 OWW327486:OWW327827 PGS327486:PGS327827 PQO327486:PQO327827 QAK327486:QAK327827 QKG327486:QKG327827 QUC327486:QUC327827 RDY327486:RDY327827 RNU327486:RNU327827 RXQ327486:RXQ327827 SHM327486:SHM327827 SRI327486:SRI327827 TBE327486:TBE327827 TLA327486:TLA327827 TUW327486:TUW327827 UES327486:UES327827 UOO327486:UOO327827 UYK327486:UYK327827 VIG327486:VIG327827 VSC327486:VSC327827 WBY327486:WBY327827 WLU327486:WLU327827 WVQ327486:WVQ327827 I393022:I393363 JE393022:JE393363 TA393022:TA393363 ACW393022:ACW393363 AMS393022:AMS393363 AWO393022:AWO393363 BGK393022:BGK393363 BQG393022:BQG393363 CAC393022:CAC393363 CJY393022:CJY393363 CTU393022:CTU393363 DDQ393022:DDQ393363 DNM393022:DNM393363 DXI393022:DXI393363 EHE393022:EHE393363 ERA393022:ERA393363 FAW393022:FAW393363 FKS393022:FKS393363 FUO393022:FUO393363 GEK393022:GEK393363 GOG393022:GOG393363 GYC393022:GYC393363 HHY393022:HHY393363 HRU393022:HRU393363 IBQ393022:IBQ393363 ILM393022:ILM393363 IVI393022:IVI393363 JFE393022:JFE393363 JPA393022:JPA393363 JYW393022:JYW393363 KIS393022:KIS393363 KSO393022:KSO393363 LCK393022:LCK393363 LMG393022:LMG393363 LWC393022:LWC393363 MFY393022:MFY393363 MPU393022:MPU393363 MZQ393022:MZQ393363 NJM393022:NJM393363 NTI393022:NTI393363 ODE393022:ODE393363 ONA393022:ONA393363 OWW393022:OWW393363 PGS393022:PGS393363 PQO393022:PQO393363 QAK393022:QAK393363 QKG393022:QKG393363 QUC393022:QUC393363 RDY393022:RDY393363 RNU393022:RNU393363 RXQ393022:RXQ393363 SHM393022:SHM393363 SRI393022:SRI393363 TBE393022:TBE393363 TLA393022:TLA393363 TUW393022:TUW393363 UES393022:UES393363 UOO393022:UOO393363 UYK393022:UYK393363 VIG393022:VIG393363 VSC393022:VSC393363 WBY393022:WBY393363 WLU393022:WLU393363 WVQ393022:WVQ393363 I458558:I458899 JE458558:JE458899 TA458558:TA458899 ACW458558:ACW458899 AMS458558:AMS458899 AWO458558:AWO458899 BGK458558:BGK458899 BQG458558:BQG458899 CAC458558:CAC458899 CJY458558:CJY458899 CTU458558:CTU458899 DDQ458558:DDQ458899 DNM458558:DNM458899 DXI458558:DXI458899 EHE458558:EHE458899 ERA458558:ERA458899 FAW458558:FAW458899 FKS458558:FKS458899 FUO458558:FUO458899 GEK458558:GEK458899 GOG458558:GOG458899 GYC458558:GYC458899 HHY458558:HHY458899 HRU458558:HRU458899 IBQ458558:IBQ458899 ILM458558:ILM458899 IVI458558:IVI458899 JFE458558:JFE458899 JPA458558:JPA458899 JYW458558:JYW458899 KIS458558:KIS458899 KSO458558:KSO458899 LCK458558:LCK458899 LMG458558:LMG458899 LWC458558:LWC458899 MFY458558:MFY458899 MPU458558:MPU458899 MZQ458558:MZQ458899 NJM458558:NJM458899 NTI458558:NTI458899 ODE458558:ODE458899 ONA458558:ONA458899 OWW458558:OWW458899 PGS458558:PGS458899 PQO458558:PQO458899 QAK458558:QAK458899 QKG458558:QKG458899 QUC458558:QUC458899 RDY458558:RDY458899 RNU458558:RNU458899 RXQ458558:RXQ458899 SHM458558:SHM458899 SRI458558:SRI458899 TBE458558:TBE458899 TLA458558:TLA458899 TUW458558:TUW458899 UES458558:UES458899 UOO458558:UOO458899 UYK458558:UYK458899 VIG458558:VIG458899 VSC458558:VSC458899 WBY458558:WBY458899 WLU458558:WLU458899 WVQ458558:WVQ458899 I524094:I524435 JE524094:JE524435 TA524094:TA524435 ACW524094:ACW524435 AMS524094:AMS524435 AWO524094:AWO524435 BGK524094:BGK524435 BQG524094:BQG524435 CAC524094:CAC524435 CJY524094:CJY524435 CTU524094:CTU524435 DDQ524094:DDQ524435 DNM524094:DNM524435 DXI524094:DXI524435 EHE524094:EHE524435 ERA524094:ERA524435 FAW524094:FAW524435 FKS524094:FKS524435 FUO524094:FUO524435 GEK524094:GEK524435 GOG524094:GOG524435 GYC524094:GYC524435 HHY524094:HHY524435 HRU524094:HRU524435 IBQ524094:IBQ524435 ILM524094:ILM524435 IVI524094:IVI524435 JFE524094:JFE524435 JPA524094:JPA524435 JYW524094:JYW524435 KIS524094:KIS524435 KSO524094:KSO524435 LCK524094:LCK524435 LMG524094:LMG524435 LWC524094:LWC524435 MFY524094:MFY524435 MPU524094:MPU524435 MZQ524094:MZQ524435 NJM524094:NJM524435 NTI524094:NTI524435 ODE524094:ODE524435 ONA524094:ONA524435 OWW524094:OWW524435 PGS524094:PGS524435 PQO524094:PQO524435 QAK524094:QAK524435 QKG524094:QKG524435 QUC524094:QUC524435 RDY524094:RDY524435 RNU524094:RNU524435 RXQ524094:RXQ524435 SHM524094:SHM524435 SRI524094:SRI524435 TBE524094:TBE524435 TLA524094:TLA524435 TUW524094:TUW524435 UES524094:UES524435 UOO524094:UOO524435 UYK524094:UYK524435 VIG524094:VIG524435 VSC524094:VSC524435 WBY524094:WBY524435 WLU524094:WLU524435 WVQ524094:WVQ524435 I589630:I589971 JE589630:JE589971 TA589630:TA589971 ACW589630:ACW589971 AMS589630:AMS589971 AWO589630:AWO589971 BGK589630:BGK589971 BQG589630:BQG589971 CAC589630:CAC589971 CJY589630:CJY589971 CTU589630:CTU589971 DDQ589630:DDQ589971 DNM589630:DNM589971 DXI589630:DXI589971 EHE589630:EHE589971 ERA589630:ERA589971 FAW589630:FAW589971 FKS589630:FKS589971 FUO589630:FUO589971 GEK589630:GEK589971 GOG589630:GOG589971 GYC589630:GYC589971 HHY589630:HHY589971 HRU589630:HRU589971 IBQ589630:IBQ589971 ILM589630:ILM589971 IVI589630:IVI589971 JFE589630:JFE589971 JPA589630:JPA589971 JYW589630:JYW589971 KIS589630:KIS589971 KSO589630:KSO589971 LCK589630:LCK589971 LMG589630:LMG589971 LWC589630:LWC589971 MFY589630:MFY589971 MPU589630:MPU589971 MZQ589630:MZQ589971 NJM589630:NJM589971 NTI589630:NTI589971 ODE589630:ODE589971 ONA589630:ONA589971 OWW589630:OWW589971 PGS589630:PGS589971 PQO589630:PQO589971 QAK589630:QAK589971 QKG589630:QKG589971 QUC589630:QUC589971 RDY589630:RDY589971 RNU589630:RNU589971 RXQ589630:RXQ589971 SHM589630:SHM589971 SRI589630:SRI589971 TBE589630:TBE589971 TLA589630:TLA589971 TUW589630:TUW589971 UES589630:UES589971 UOO589630:UOO589971 UYK589630:UYK589971 VIG589630:VIG589971 VSC589630:VSC589971 WBY589630:WBY589971 WLU589630:WLU589971 WVQ589630:WVQ589971 I655166:I655507 JE655166:JE655507 TA655166:TA655507 ACW655166:ACW655507 AMS655166:AMS655507 AWO655166:AWO655507 BGK655166:BGK655507 BQG655166:BQG655507 CAC655166:CAC655507 CJY655166:CJY655507 CTU655166:CTU655507 DDQ655166:DDQ655507 DNM655166:DNM655507 DXI655166:DXI655507 EHE655166:EHE655507 ERA655166:ERA655507 FAW655166:FAW655507 FKS655166:FKS655507 FUO655166:FUO655507 GEK655166:GEK655507 GOG655166:GOG655507 GYC655166:GYC655507 HHY655166:HHY655507 HRU655166:HRU655507 IBQ655166:IBQ655507 ILM655166:ILM655507 IVI655166:IVI655507 JFE655166:JFE655507 JPA655166:JPA655507 JYW655166:JYW655507 KIS655166:KIS655507 KSO655166:KSO655507 LCK655166:LCK655507 LMG655166:LMG655507 LWC655166:LWC655507 MFY655166:MFY655507 MPU655166:MPU655507 MZQ655166:MZQ655507 NJM655166:NJM655507 NTI655166:NTI655507 ODE655166:ODE655507 ONA655166:ONA655507 OWW655166:OWW655507 PGS655166:PGS655507 PQO655166:PQO655507 QAK655166:QAK655507 QKG655166:QKG655507 QUC655166:QUC655507 RDY655166:RDY655507 RNU655166:RNU655507 RXQ655166:RXQ655507 SHM655166:SHM655507 SRI655166:SRI655507 TBE655166:TBE655507 TLA655166:TLA655507 TUW655166:TUW655507 UES655166:UES655507 UOO655166:UOO655507 UYK655166:UYK655507 VIG655166:VIG655507 VSC655166:VSC655507 WBY655166:WBY655507 WLU655166:WLU655507 WVQ655166:WVQ655507 I720702:I721043 JE720702:JE721043 TA720702:TA721043 ACW720702:ACW721043 AMS720702:AMS721043 AWO720702:AWO721043 BGK720702:BGK721043 BQG720702:BQG721043 CAC720702:CAC721043 CJY720702:CJY721043 CTU720702:CTU721043 DDQ720702:DDQ721043 DNM720702:DNM721043 DXI720702:DXI721043 EHE720702:EHE721043 ERA720702:ERA721043 FAW720702:FAW721043 FKS720702:FKS721043 FUO720702:FUO721043 GEK720702:GEK721043 GOG720702:GOG721043 GYC720702:GYC721043 HHY720702:HHY721043 HRU720702:HRU721043 IBQ720702:IBQ721043 ILM720702:ILM721043 IVI720702:IVI721043 JFE720702:JFE721043 JPA720702:JPA721043 JYW720702:JYW721043 KIS720702:KIS721043 KSO720702:KSO721043 LCK720702:LCK721043 LMG720702:LMG721043 LWC720702:LWC721043 MFY720702:MFY721043 MPU720702:MPU721043 MZQ720702:MZQ721043 NJM720702:NJM721043 NTI720702:NTI721043 ODE720702:ODE721043 ONA720702:ONA721043 OWW720702:OWW721043 PGS720702:PGS721043 PQO720702:PQO721043 QAK720702:QAK721043 QKG720702:QKG721043 QUC720702:QUC721043 RDY720702:RDY721043 RNU720702:RNU721043 RXQ720702:RXQ721043 SHM720702:SHM721043 SRI720702:SRI721043 TBE720702:TBE721043 TLA720702:TLA721043 TUW720702:TUW721043 UES720702:UES721043 UOO720702:UOO721043 UYK720702:UYK721043 VIG720702:VIG721043 VSC720702:VSC721043 WBY720702:WBY721043 WLU720702:WLU721043 WVQ720702:WVQ721043 I786238:I786579 JE786238:JE786579 TA786238:TA786579 ACW786238:ACW786579 AMS786238:AMS786579 AWO786238:AWO786579 BGK786238:BGK786579 BQG786238:BQG786579 CAC786238:CAC786579 CJY786238:CJY786579 CTU786238:CTU786579 DDQ786238:DDQ786579 DNM786238:DNM786579 DXI786238:DXI786579 EHE786238:EHE786579 ERA786238:ERA786579 FAW786238:FAW786579 FKS786238:FKS786579 FUO786238:FUO786579 GEK786238:GEK786579 GOG786238:GOG786579 GYC786238:GYC786579 HHY786238:HHY786579 HRU786238:HRU786579 IBQ786238:IBQ786579 ILM786238:ILM786579 IVI786238:IVI786579 JFE786238:JFE786579 JPA786238:JPA786579 JYW786238:JYW786579 KIS786238:KIS786579 KSO786238:KSO786579 LCK786238:LCK786579 LMG786238:LMG786579 LWC786238:LWC786579 MFY786238:MFY786579 MPU786238:MPU786579 MZQ786238:MZQ786579 NJM786238:NJM786579 NTI786238:NTI786579 ODE786238:ODE786579 ONA786238:ONA786579 OWW786238:OWW786579 PGS786238:PGS786579 PQO786238:PQO786579 QAK786238:QAK786579 QKG786238:QKG786579 QUC786238:QUC786579 RDY786238:RDY786579 RNU786238:RNU786579 RXQ786238:RXQ786579 SHM786238:SHM786579 SRI786238:SRI786579 TBE786238:TBE786579 TLA786238:TLA786579 TUW786238:TUW786579 UES786238:UES786579 UOO786238:UOO786579 UYK786238:UYK786579 VIG786238:VIG786579 VSC786238:VSC786579 WBY786238:WBY786579 WLU786238:WLU786579 WVQ786238:WVQ786579 I851774:I852115 JE851774:JE852115 TA851774:TA852115 ACW851774:ACW852115 AMS851774:AMS852115 AWO851774:AWO852115 BGK851774:BGK852115 BQG851774:BQG852115 CAC851774:CAC852115 CJY851774:CJY852115 CTU851774:CTU852115 DDQ851774:DDQ852115 DNM851774:DNM852115 DXI851774:DXI852115 EHE851774:EHE852115 ERA851774:ERA852115 FAW851774:FAW852115 FKS851774:FKS852115 FUO851774:FUO852115 GEK851774:GEK852115 GOG851774:GOG852115 GYC851774:GYC852115 HHY851774:HHY852115 HRU851774:HRU852115 IBQ851774:IBQ852115 ILM851774:ILM852115 IVI851774:IVI852115 JFE851774:JFE852115 JPA851774:JPA852115 JYW851774:JYW852115 KIS851774:KIS852115 KSO851774:KSO852115 LCK851774:LCK852115 LMG851774:LMG852115 LWC851774:LWC852115 MFY851774:MFY852115 MPU851774:MPU852115 MZQ851774:MZQ852115 NJM851774:NJM852115 NTI851774:NTI852115 ODE851774:ODE852115 ONA851774:ONA852115 OWW851774:OWW852115 PGS851774:PGS852115 PQO851774:PQO852115 QAK851774:QAK852115 QKG851774:QKG852115 QUC851774:QUC852115 RDY851774:RDY852115 RNU851774:RNU852115 RXQ851774:RXQ852115 SHM851774:SHM852115 SRI851774:SRI852115 TBE851774:TBE852115 TLA851774:TLA852115 TUW851774:TUW852115 UES851774:UES852115 UOO851774:UOO852115 UYK851774:UYK852115 VIG851774:VIG852115 VSC851774:VSC852115 WBY851774:WBY852115 WLU851774:WLU852115 WVQ851774:WVQ852115 I917310:I917651 JE917310:JE917651 TA917310:TA917651 ACW917310:ACW917651 AMS917310:AMS917651 AWO917310:AWO917651 BGK917310:BGK917651 BQG917310:BQG917651 CAC917310:CAC917651 CJY917310:CJY917651 CTU917310:CTU917651 DDQ917310:DDQ917651 DNM917310:DNM917651 DXI917310:DXI917651 EHE917310:EHE917651 ERA917310:ERA917651 FAW917310:FAW917651 FKS917310:FKS917651 FUO917310:FUO917651 GEK917310:GEK917651 GOG917310:GOG917651 GYC917310:GYC917651 HHY917310:HHY917651 HRU917310:HRU917651 IBQ917310:IBQ917651 ILM917310:ILM917651 IVI917310:IVI917651 JFE917310:JFE917651 JPA917310:JPA917651 JYW917310:JYW917651 KIS917310:KIS917651 KSO917310:KSO917651 LCK917310:LCK917651 LMG917310:LMG917651 LWC917310:LWC917651 MFY917310:MFY917651 MPU917310:MPU917651 MZQ917310:MZQ917651 NJM917310:NJM917651 NTI917310:NTI917651 ODE917310:ODE917651 ONA917310:ONA917651 OWW917310:OWW917651 PGS917310:PGS917651 PQO917310:PQO917651 QAK917310:QAK917651 QKG917310:QKG917651 QUC917310:QUC917651 RDY917310:RDY917651 RNU917310:RNU917651 RXQ917310:RXQ917651 SHM917310:SHM917651 SRI917310:SRI917651 TBE917310:TBE917651 TLA917310:TLA917651 TUW917310:TUW917651 UES917310:UES917651 UOO917310:UOO917651 UYK917310:UYK917651 VIG917310:VIG917651 VSC917310:VSC917651 WBY917310:WBY917651 WLU917310:WLU917651 WVQ917310:WVQ917651 I982846:I983187 JE982846:JE983187 TA982846:TA983187 ACW982846:ACW983187 AMS982846:AMS983187 AWO982846:AWO983187 BGK982846:BGK983187 BQG982846:BQG983187 CAC982846:CAC983187 CJY982846:CJY983187 CTU982846:CTU983187 DDQ982846:DDQ983187 DNM982846:DNM983187 DXI982846:DXI983187 EHE982846:EHE983187 ERA982846:ERA983187 FAW982846:FAW983187 FKS982846:FKS983187 FUO982846:FUO983187 GEK982846:GEK983187 GOG982846:GOG983187 GYC982846:GYC983187 HHY982846:HHY983187 HRU982846:HRU983187 IBQ982846:IBQ983187 ILM982846:ILM983187 IVI982846:IVI983187 JFE982846:JFE983187 JPA982846:JPA983187 JYW982846:JYW983187 KIS982846:KIS983187 KSO982846:KSO983187 LCK982846:LCK983187 LMG982846:LMG983187 LWC982846:LWC983187 MFY982846:MFY983187 MPU982846:MPU983187 MZQ982846:MZQ983187 NJM982846:NJM983187 NTI982846:NTI983187 ODE982846:ODE983187 ONA982846:ONA983187 OWW982846:OWW983187 PGS982846:PGS983187 PQO982846:PQO983187 QAK982846:QAK983187 QKG982846:QKG983187 QUC982846:QUC983187 RDY982846:RDY983187 RNU982846:RNU983187 RXQ982846:RXQ983187 SHM982846:SHM983187 SRI982846:SRI983187 TBE982846:TBE983187 TLA982846:TLA983187 TUW982846:TUW983187 UES982846:UES983187 UOO982846:UOO983187 UYK982846:UYK983187 VIG982846:VIG983187 VSC982846:VSC983187 WBY982846:WBY983187 WLU982846:WLU983187 JE7:JE149">
      <formula1>1</formula1>
      <formula2>366</formula2>
    </dataValidation>
    <dataValidation type="list" allowBlank="1" showInputMessage="1" showErrorMessage="1" sqref="RED982846:RED983187 TF7:TF149 ADB7:ADB149 AMX7:AMX149 AWT7:AWT149 BGP7:BGP149 BQL7:BQL149 CAH7:CAH149 CKD7:CKD149 CTZ7:CTZ149 DDV7:DDV149 DNR7:DNR149 DXN7:DXN149 EHJ7:EHJ149 ERF7:ERF149 FBB7:FBB149 FKX7:FKX149 FUT7:FUT149 GEP7:GEP149 GOL7:GOL149 GYH7:GYH149 HID7:HID149 HRZ7:HRZ149 IBV7:IBV149 ILR7:ILR149 IVN7:IVN149 JFJ7:JFJ149 JPF7:JPF149 JZB7:JZB149 KIX7:KIX149 KST7:KST149 LCP7:LCP149 LML7:LML149 LWH7:LWH149 MGD7:MGD149 MPZ7:MPZ149 MZV7:MZV149 NJR7:NJR149 NTN7:NTN149 ODJ7:ODJ149 ONF7:ONF149 OXB7:OXB149 PGX7:PGX149 PQT7:PQT149 QAP7:QAP149 QKL7:QKL149 QUH7:QUH149 RED7:RED149 RNZ7:RNZ149 RXV7:RXV149 SHR7:SHR149 SRN7:SRN149 TBJ7:TBJ149 TLF7:TLF149 TVB7:TVB149 UEX7:UEX149 UOT7:UOT149 UYP7:UYP149 VIL7:VIL149 VSH7:VSH149 WCD7:WCD149 WLZ7:WLZ149 WVV7:WVV149 QUH982846:QUH983187 RNZ982846:RNZ983187 JJ65342:JJ65683 TF65342:TF65683 ADB65342:ADB65683 AMX65342:AMX65683 AWT65342:AWT65683 BGP65342:BGP65683 BQL65342:BQL65683 CAH65342:CAH65683 CKD65342:CKD65683 CTZ65342:CTZ65683 DDV65342:DDV65683 DNR65342:DNR65683 DXN65342:DXN65683 EHJ65342:EHJ65683 ERF65342:ERF65683 FBB65342:FBB65683 FKX65342:FKX65683 FUT65342:FUT65683 GEP65342:GEP65683 GOL65342:GOL65683 GYH65342:GYH65683 HID65342:HID65683 HRZ65342:HRZ65683 IBV65342:IBV65683 ILR65342:ILR65683 IVN65342:IVN65683 JFJ65342:JFJ65683 JPF65342:JPF65683 JZB65342:JZB65683 KIX65342:KIX65683 KST65342:KST65683 LCP65342:LCP65683 LML65342:LML65683 LWH65342:LWH65683 MGD65342:MGD65683 MPZ65342:MPZ65683 MZV65342:MZV65683 NJR65342:NJR65683 NTN65342:NTN65683 ODJ65342:ODJ65683 ONF65342:ONF65683 OXB65342:OXB65683 PGX65342:PGX65683 PQT65342:PQT65683 QAP65342:QAP65683 QKL65342:QKL65683 QUH65342:QUH65683 RED65342:RED65683 RNZ65342:RNZ65683 RXV65342:RXV65683 SHR65342:SHR65683 SRN65342:SRN65683 TBJ65342:TBJ65683 TLF65342:TLF65683 TVB65342:TVB65683 UEX65342:UEX65683 UOT65342:UOT65683 UYP65342:UYP65683 VIL65342:VIL65683 VSH65342:VSH65683 WCD65342:WCD65683 WLZ65342:WLZ65683 WVV65342:WVV65683 RXV982846:RXV983187 JJ130878:JJ131219 TF130878:TF131219 ADB130878:ADB131219 AMX130878:AMX131219 AWT130878:AWT131219 BGP130878:BGP131219 BQL130878:BQL131219 CAH130878:CAH131219 CKD130878:CKD131219 CTZ130878:CTZ131219 DDV130878:DDV131219 DNR130878:DNR131219 DXN130878:DXN131219 EHJ130878:EHJ131219 ERF130878:ERF131219 FBB130878:FBB131219 FKX130878:FKX131219 FUT130878:FUT131219 GEP130878:GEP131219 GOL130878:GOL131219 GYH130878:GYH131219 HID130878:HID131219 HRZ130878:HRZ131219 IBV130878:IBV131219 ILR130878:ILR131219 IVN130878:IVN131219 JFJ130878:JFJ131219 JPF130878:JPF131219 JZB130878:JZB131219 KIX130878:KIX131219 KST130878:KST131219 LCP130878:LCP131219 LML130878:LML131219 LWH130878:LWH131219 MGD130878:MGD131219 MPZ130878:MPZ131219 MZV130878:MZV131219 NJR130878:NJR131219 NTN130878:NTN131219 ODJ130878:ODJ131219 ONF130878:ONF131219 OXB130878:OXB131219 PGX130878:PGX131219 PQT130878:PQT131219 QAP130878:QAP131219 QKL130878:QKL131219 QUH130878:QUH131219 RED130878:RED131219 RNZ130878:RNZ131219 RXV130878:RXV131219 SHR130878:SHR131219 SRN130878:SRN131219 TBJ130878:TBJ131219 TLF130878:TLF131219 TVB130878:TVB131219 UEX130878:UEX131219 UOT130878:UOT131219 UYP130878:UYP131219 VIL130878:VIL131219 VSH130878:VSH131219 WCD130878:WCD131219 WLZ130878:WLZ131219 WVV130878:WVV131219 SHR982846:SHR983187 JJ196414:JJ196755 TF196414:TF196755 ADB196414:ADB196755 AMX196414:AMX196755 AWT196414:AWT196755 BGP196414:BGP196755 BQL196414:BQL196755 CAH196414:CAH196755 CKD196414:CKD196755 CTZ196414:CTZ196755 DDV196414:DDV196755 DNR196414:DNR196755 DXN196414:DXN196755 EHJ196414:EHJ196755 ERF196414:ERF196755 FBB196414:FBB196755 FKX196414:FKX196755 FUT196414:FUT196755 GEP196414:GEP196755 GOL196414:GOL196755 GYH196414:GYH196755 HID196414:HID196755 HRZ196414:HRZ196755 IBV196414:IBV196755 ILR196414:ILR196755 IVN196414:IVN196755 JFJ196414:JFJ196755 JPF196414:JPF196755 JZB196414:JZB196755 KIX196414:KIX196755 KST196414:KST196755 LCP196414:LCP196755 LML196414:LML196755 LWH196414:LWH196755 MGD196414:MGD196755 MPZ196414:MPZ196755 MZV196414:MZV196755 NJR196414:NJR196755 NTN196414:NTN196755 ODJ196414:ODJ196755 ONF196414:ONF196755 OXB196414:OXB196755 PGX196414:PGX196755 PQT196414:PQT196755 QAP196414:QAP196755 QKL196414:QKL196755 QUH196414:QUH196755 RED196414:RED196755 RNZ196414:RNZ196755 RXV196414:RXV196755 SHR196414:SHR196755 SRN196414:SRN196755 TBJ196414:TBJ196755 TLF196414:TLF196755 TVB196414:TVB196755 UEX196414:UEX196755 UOT196414:UOT196755 UYP196414:UYP196755 VIL196414:VIL196755 VSH196414:VSH196755 WCD196414:WCD196755 WLZ196414:WLZ196755 WVV196414:WVV196755 SRN982846:SRN983187 JJ261950:JJ262291 TF261950:TF262291 ADB261950:ADB262291 AMX261950:AMX262291 AWT261950:AWT262291 BGP261950:BGP262291 BQL261950:BQL262291 CAH261950:CAH262291 CKD261950:CKD262291 CTZ261950:CTZ262291 DDV261950:DDV262291 DNR261950:DNR262291 DXN261950:DXN262291 EHJ261950:EHJ262291 ERF261950:ERF262291 FBB261950:FBB262291 FKX261950:FKX262291 FUT261950:FUT262291 GEP261950:GEP262291 GOL261950:GOL262291 GYH261950:GYH262291 HID261950:HID262291 HRZ261950:HRZ262291 IBV261950:IBV262291 ILR261950:ILR262291 IVN261950:IVN262291 JFJ261950:JFJ262291 JPF261950:JPF262291 JZB261950:JZB262291 KIX261950:KIX262291 KST261950:KST262291 LCP261950:LCP262291 LML261950:LML262291 LWH261950:LWH262291 MGD261950:MGD262291 MPZ261950:MPZ262291 MZV261950:MZV262291 NJR261950:NJR262291 NTN261950:NTN262291 ODJ261950:ODJ262291 ONF261950:ONF262291 OXB261950:OXB262291 PGX261950:PGX262291 PQT261950:PQT262291 QAP261950:QAP262291 QKL261950:QKL262291 QUH261950:QUH262291 RED261950:RED262291 RNZ261950:RNZ262291 RXV261950:RXV262291 SHR261950:SHR262291 SRN261950:SRN262291 TBJ261950:TBJ262291 TLF261950:TLF262291 TVB261950:TVB262291 UEX261950:UEX262291 UOT261950:UOT262291 UYP261950:UYP262291 VIL261950:VIL262291 VSH261950:VSH262291 WCD261950:WCD262291 WLZ261950:WLZ262291 WVV261950:WVV262291 TBJ982846:TBJ983187 JJ327486:JJ327827 TF327486:TF327827 ADB327486:ADB327827 AMX327486:AMX327827 AWT327486:AWT327827 BGP327486:BGP327827 BQL327486:BQL327827 CAH327486:CAH327827 CKD327486:CKD327827 CTZ327486:CTZ327827 DDV327486:DDV327827 DNR327486:DNR327827 DXN327486:DXN327827 EHJ327486:EHJ327827 ERF327486:ERF327827 FBB327486:FBB327827 FKX327486:FKX327827 FUT327486:FUT327827 GEP327486:GEP327827 GOL327486:GOL327827 GYH327486:GYH327827 HID327486:HID327827 HRZ327486:HRZ327827 IBV327486:IBV327827 ILR327486:ILR327827 IVN327486:IVN327827 JFJ327486:JFJ327827 JPF327486:JPF327827 JZB327486:JZB327827 KIX327486:KIX327827 KST327486:KST327827 LCP327486:LCP327827 LML327486:LML327827 LWH327486:LWH327827 MGD327486:MGD327827 MPZ327486:MPZ327827 MZV327486:MZV327827 NJR327486:NJR327827 NTN327486:NTN327827 ODJ327486:ODJ327827 ONF327486:ONF327827 OXB327486:OXB327827 PGX327486:PGX327827 PQT327486:PQT327827 QAP327486:QAP327827 QKL327486:QKL327827 QUH327486:QUH327827 RED327486:RED327827 RNZ327486:RNZ327827 RXV327486:RXV327827 SHR327486:SHR327827 SRN327486:SRN327827 TBJ327486:TBJ327827 TLF327486:TLF327827 TVB327486:TVB327827 UEX327486:UEX327827 UOT327486:UOT327827 UYP327486:UYP327827 VIL327486:VIL327827 VSH327486:VSH327827 WCD327486:WCD327827 WLZ327486:WLZ327827 WVV327486:WVV327827 TLF982846:TLF983187 JJ393022:JJ393363 TF393022:TF393363 ADB393022:ADB393363 AMX393022:AMX393363 AWT393022:AWT393363 BGP393022:BGP393363 BQL393022:BQL393363 CAH393022:CAH393363 CKD393022:CKD393363 CTZ393022:CTZ393363 DDV393022:DDV393363 DNR393022:DNR393363 DXN393022:DXN393363 EHJ393022:EHJ393363 ERF393022:ERF393363 FBB393022:FBB393363 FKX393022:FKX393363 FUT393022:FUT393363 GEP393022:GEP393363 GOL393022:GOL393363 GYH393022:GYH393363 HID393022:HID393363 HRZ393022:HRZ393363 IBV393022:IBV393363 ILR393022:ILR393363 IVN393022:IVN393363 JFJ393022:JFJ393363 JPF393022:JPF393363 JZB393022:JZB393363 KIX393022:KIX393363 KST393022:KST393363 LCP393022:LCP393363 LML393022:LML393363 LWH393022:LWH393363 MGD393022:MGD393363 MPZ393022:MPZ393363 MZV393022:MZV393363 NJR393022:NJR393363 NTN393022:NTN393363 ODJ393022:ODJ393363 ONF393022:ONF393363 OXB393022:OXB393363 PGX393022:PGX393363 PQT393022:PQT393363 QAP393022:QAP393363 QKL393022:QKL393363 QUH393022:QUH393363 RED393022:RED393363 RNZ393022:RNZ393363 RXV393022:RXV393363 SHR393022:SHR393363 SRN393022:SRN393363 TBJ393022:TBJ393363 TLF393022:TLF393363 TVB393022:TVB393363 UEX393022:UEX393363 UOT393022:UOT393363 UYP393022:UYP393363 VIL393022:VIL393363 VSH393022:VSH393363 WCD393022:WCD393363 WLZ393022:WLZ393363 WVV393022:WVV393363 TVB982846:TVB983187 JJ458558:JJ458899 TF458558:TF458899 ADB458558:ADB458899 AMX458558:AMX458899 AWT458558:AWT458899 BGP458558:BGP458899 BQL458558:BQL458899 CAH458558:CAH458899 CKD458558:CKD458899 CTZ458558:CTZ458899 DDV458558:DDV458899 DNR458558:DNR458899 DXN458558:DXN458899 EHJ458558:EHJ458899 ERF458558:ERF458899 FBB458558:FBB458899 FKX458558:FKX458899 FUT458558:FUT458899 GEP458558:GEP458899 GOL458558:GOL458899 GYH458558:GYH458899 HID458558:HID458899 HRZ458558:HRZ458899 IBV458558:IBV458899 ILR458558:ILR458899 IVN458558:IVN458899 JFJ458558:JFJ458899 JPF458558:JPF458899 JZB458558:JZB458899 KIX458558:KIX458899 KST458558:KST458899 LCP458558:LCP458899 LML458558:LML458899 LWH458558:LWH458899 MGD458558:MGD458899 MPZ458558:MPZ458899 MZV458558:MZV458899 NJR458558:NJR458899 NTN458558:NTN458899 ODJ458558:ODJ458899 ONF458558:ONF458899 OXB458558:OXB458899 PGX458558:PGX458899 PQT458558:PQT458899 QAP458558:QAP458899 QKL458558:QKL458899 QUH458558:QUH458899 RED458558:RED458899 RNZ458558:RNZ458899 RXV458558:RXV458899 SHR458558:SHR458899 SRN458558:SRN458899 TBJ458558:TBJ458899 TLF458558:TLF458899 TVB458558:TVB458899 UEX458558:UEX458899 UOT458558:UOT458899 UYP458558:UYP458899 VIL458558:VIL458899 VSH458558:VSH458899 WCD458558:WCD458899 WLZ458558:WLZ458899 WVV458558:WVV458899 UEX982846:UEX983187 JJ524094:JJ524435 TF524094:TF524435 ADB524094:ADB524435 AMX524094:AMX524435 AWT524094:AWT524435 BGP524094:BGP524435 BQL524094:BQL524435 CAH524094:CAH524435 CKD524094:CKD524435 CTZ524094:CTZ524435 DDV524094:DDV524435 DNR524094:DNR524435 DXN524094:DXN524435 EHJ524094:EHJ524435 ERF524094:ERF524435 FBB524094:FBB524435 FKX524094:FKX524435 FUT524094:FUT524435 GEP524094:GEP524435 GOL524094:GOL524435 GYH524094:GYH524435 HID524094:HID524435 HRZ524094:HRZ524435 IBV524094:IBV524435 ILR524094:ILR524435 IVN524094:IVN524435 JFJ524094:JFJ524435 JPF524094:JPF524435 JZB524094:JZB524435 KIX524094:KIX524435 KST524094:KST524435 LCP524094:LCP524435 LML524094:LML524435 LWH524094:LWH524435 MGD524094:MGD524435 MPZ524094:MPZ524435 MZV524094:MZV524435 NJR524094:NJR524435 NTN524094:NTN524435 ODJ524094:ODJ524435 ONF524094:ONF524435 OXB524094:OXB524435 PGX524094:PGX524435 PQT524094:PQT524435 QAP524094:QAP524435 QKL524094:QKL524435 QUH524094:QUH524435 RED524094:RED524435 RNZ524094:RNZ524435 RXV524094:RXV524435 SHR524094:SHR524435 SRN524094:SRN524435 TBJ524094:TBJ524435 TLF524094:TLF524435 TVB524094:TVB524435 UEX524094:UEX524435 UOT524094:UOT524435 UYP524094:UYP524435 VIL524094:VIL524435 VSH524094:VSH524435 WCD524094:WCD524435 WLZ524094:WLZ524435 WVV524094:WVV524435 UOT982846:UOT983187 JJ589630:JJ589971 TF589630:TF589971 ADB589630:ADB589971 AMX589630:AMX589971 AWT589630:AWT589971 BGP589630:BGP589971 BQL589630:BQL589971 CAH589630:CAH589971 CKD589630:CKD589971 CTZ589630:CTZ589971 DDV589630:DDV589971 DNR589630:DNR589971 DXN589630:DXN589971 EHJ589630:EHJ589971 ERF589630:ERF589971 FBB589630:FBB589971 FKX589630:FKX589971 FUT589630:FUT589971 GEP589630:GEP589971 GOL589630:GOL589971 GYH589630:GYH589971 HID589630:HID589971 HRZ589630:HRZ589971 IBV589630:IBV589971 ILR589630:ILR589971 IVN589630:IVN589971 JFJ589630:JFJ589971 JPF589630:JPF589971 JZB589630:JZB589971 KIX589630:KIX589971 KST589630:KST589971 LCP589630:LCP589971 LML589630:LML589971 LWH589630:LWH589971 MGD589630:MGD589971 MPZ589630:MPZ589971 MZV589630:MZV589971 NJR589630:NJR589971 NTN589630:NTN589971 ODJ589630:ODJ589971 ONF589630:ONF589971 OXB589630:OXB589971 PGX589630:PGX589971 PQT589630:PQT589971 QAP589630:QAP589971 QKL589630:QKL589971 QUH589630:QUH589971 RED589630:RED589971 RNZ589630:RNZ589971 RXV589630:RXV589971 SHR589630:SHR589971 SRN589630:SRN589971 TBJ589630:TBJ589971 TLF589630:TLF589971 TVB589630:TVB589971 UEX589630:UEX589971 UOT589630:UOT589971 UYP589630:UYP589971 VIL589630:VIL589971 VSH589630:VSH589971 WCD589630:WCD589971 WLZ589630:WLZ589971 WVV589630:WVV589971 UYP982846:UYP983187 JJ655166:JJ655507 TF655166:TF655507 ADB655166:ADB655507 AMX655166:AMX655507 AWT655166:AWT655507 BGP655166:BGP655507 BQL655166:BQL655507 CAH655166:CAH655507 CKD655166:CKD655507 CTZ655166:CTZ655507 DDV655166:DDV655507 DNR655166:DNR655507 DXN655166:DXN655507 EHJ655166:EHJ655507 ERF655166:ERF655507 FBB655166:FBB655507 FKX655166:FKX655507 FUT655166:FUT655507 GEP655166:GEP655507 GOL655166:GOL655507 GYH655166:GYH655507 HID655166:HID655507 HRZ655166:HRZ655507 IBV655166:IBV655507 ILR655166:ILR655507 IVN655166:IVN655507 JFJ655166:JFJ655507 JPF655166:JPF655507 JZB655166:JZB655507 KIX655166:KIX655507 KST655166:KST655507 LCP655166:LCP655507 LML655166:LML655507 LWH655166:LWH655507 MGD655166:MGD655507 MPZ655166:MPZ655507 MZV655166:MZV655507 NJR655166:NJR655507 NTN655166:NTN655507 ODJ655166:ODJ655507 ONF655166:ONF655507 OXB655166:OXB655507 PGX655166:PGX655507 PQT655166:PQT655507 QAP655166:QAP655507 QKL655166:QKL655507 QUH655166:QUH655507 RED655166:RED655507 RNZ655166:RNZ655507 RXV655166:RXV655507 SHR655166:SHR655507 SRN655166:SRN655507 TBJ655166:TBJ655507 TLF655166:TLF655507 TVB655166:TVB655507 UEX655166:UEX655507 UOT655166:UOT655507 UYP655166:UYP655507 VIL655166:VIL655507 VSH655166:VSH655507 WCD655166:WCD655507 WLZ655166:WLZ655507 WVV655166:WVV655507 VIL982846:VIL983187 JJ720702:JJ721043 TF720702:TF721043 ADB720702:ADB721043 AMX720702:AMX721043 AWT720702:AWT721043 BGP720702:BGP721043 BQL720702:BQL721043 CAH720702:CAH721043 CKD720702:CKD721043 CTZ720702:CTZ721043 DDV720702:DDV721043 DNR720702:DNR721043 DXN720702:DXN721043 EHJ720702:EHJ721043 ERF720702:ERF721043 FBB720702:FBB721043 FKX720702:FKX721043 FUT720702:FUT721043 GEP720702:GEP721043 GOL720702:GOL721043 GYH720702:GYH721043 HID720702:HID721043 HRZ720702:HRZ721043 IBV720702:IBV721043 ILR720702:ILR721043 IVN720702:IVN721043 JFJ720702:JFJ721043 JPF720702:JPF721043 JZB720702:JZB721043 KIX720702:KIX721043 KST720702:KST721043 LCP720702:LCP721043 LML720702:LML721043 LWH720702:LWH721043 MGD720702:MGD721043 MPZ720702:MPZ721043 MZV720702:MZV721043 NJR720702:NJR721043 NTN720702:NTN721043 ODJ720702:ODJ721043 ONF720702:ONF721043 OXB720702:OXB721043 PGX720702:PGX721043 PQT720702:PQT721043 QAP720702:QAP721043 QKL720702:QKL721043 QUH720702:QUH721043 RED720702:RED721043 RNZ720702:RNZ721043 RXV720702:RXV721043 SHR720702:SHR721043 SRN720702:SRN721043 TBJ720702:TBJ721043 TLF720702:TLF721043 TVB720702:TVB721043 UEX720702:UEX721043 UOT720702:UOT721043 UYP720702:UYP721043 VIL720702:VIL721043 VSH720702:VSH721043 WCD720702:WCD721043 WLZ720702:WLZ721043 WVV720702:WVV721043 VSH982846:VSH983187 JJ786238:JJ786579 TF786238:TF786579 ADB786238:ADB786579 AMX786238:AMX786579 AWT786238:AWT786579 BGP786238:BGP786579 BQL786238:BQL786579 CAH786238:CAH786579 CKD786238:CKD786579 CTZ786238:CTZ786579 DDV786238:DDV786579 DNR786238:DNR786579 DXN786238:DXN786579 EHJ786238:EHJ786579 ERF786238:ERF786579 FBB786238:FBB786579 FKX786238:FKX786579 FUT786238:FUT786579 GEP786238:GEP786579 GOL786238:GOL786579 GYH786238:GYH786579 HID786238:HID786579 HRZ786238:HRZ786579 IBV786238:IBV786579 ILR786238:ILR786579 IVN786238:IVN786579 JFJ786238:JFJ786579 JPF786238:JPF786579 JZB786238:JZB786579 KIX786238:KIX786579 KST786238:KST786579 LCP786238:LCP786579 LML786238:LML786579 LWH786238:LWH786579 MGD786238:MGD786579 MPZ786238:MPZ786579 MZV786238:MZV786579 NJR786238:NJR786579 NTN786238:NTN786579 ODJ786238:ODJ786579 ONF786238:ONF786579 OXB786238:OXB786579 PGX786238:PGX786579 PQT786238:PQT786579 QAP786238:QAP786579 QKL786238:QKL786579 QUH786238:QUH786579 RED786238:RED786579 RNZ786238:RNZ786579 RXV786238:RXV786579 SHR786238:SHR786579 SRN786238:SRN786579 TBJ786238:TBJ786579 TLF786238:TLF786579 TVB786238:TVB786579 UEX786238:UEX786579 UOT786238:UOT786579 UYP786238:UYP786579 VIL786238:VIL786579 VSH786238:VSH786579 WCD786238:WCD786579 WLZ786238:WLZ786579 WVV786238:WVV786579 WCD982846:WCD983187 JJ851774:JJ852115 TF851774:TF852115 ADB851774:ADB852115 AMX851774:AMX852115 AWT851774:AWT852115 BGP851774:BGP852115 BQL851774:BQL852115 CAH851774:CAH852115 CKD851774:CKD852115 CTZ851774:CTZ852115 DDV851774:DDV852115 DNR851774:DNR852115 DXN851774:DXN852115 EHJ851774:EHJ852115 ERF851774:ERF852115 FBB851774:FBB852115 FKX851774:FKX852115 FUT851774:FUT852115 GEP851774:GEP852115 GOL851774:GOL852115 GYH851774:GYH852115 HID851774:HID852115 HRZ851774:HRZ852115 IBV851774:IBV852115 ILR851774:ILR852115 IVN851774:IVN852115 JFJ851774:JFJ852115 JPF851774:JPF852115 JZB851774:JZB852115 KIX851774:KIX852115 KST851774:KST852115 LCP851774:LCP852115 LML851774:LML852115 LWH851774:LWH852115 MGD851774:MGD852115 MPZ851774:MPZ852115 MZV851774:MZV852115 NJR851774:NJR852115 NTN851774:NTN852115 ODJ851774:ODJ852115 ONF851774:ONF852115 OXB851774:OXB852115 PGX851774:PGX852115 PQT851774:PQT852115 QAP851774:QAP852115 QKL851774:QKL852115 QUH851774:QUH852115 RED851774:RED852115 RNZ851774:RNZ852115 RXV851774:RXV852115 SHR851774:SHR852115 SRN851774:SRN852115 TBJ851774:TBJ852115 TLF851774:TLF852115 TVB851774:TVB852115 UEX851774:UEX852115 UOT851774:UOT852115 UYP851774:UYP852115 VIL851774:VIL852115 VSH851774:VSH852115 WCD851774:WCD852115 WLZ851774:WLZ852115 WVV851774:WVV852115 WLZ982846:WLZ983187 JJ917310:JJ917651 TF917310:TF917651 ADB917310:ADB917651 AMX917310:AMX917651 AWT917310:AWT917651 BGP917310:BGP917651 BQL917310:BQL917651 CAH917310:CAH917651 CKD917310:CKD917651 CTZ917310:CTZ917651 DDV917310:DDV917651 DNR917310:DNR917651 DXN917310:DXN917651 EHJ917310:EHJ917651 ERF917310:ERF917651 FBB917310:FBB917651 FKX917310:FKX917651 FUT917310:FUT917651 GEP917310:GEP917651 GOL917310:GOL917651 GYH917310:GYH917651 HID917310:HID917651 HRZ917310:HRZ917651 IBV917310:IBV917651 ILR917310:ILR917651 IVN917310:IVN917651 JFJ917310:JFJ917651 JPF917310:JPF917651 JZB917310:JZB917651 KIX917310:KIX917651 KST917310:KST917651 LCP917310:LCP917651 LML917310:LML917651 LWH917310:LWH917651 MGD917310:MGD917651 MPZ917310:MPZ917651 MZV917310:MZV917651 NJR917310:NJR917651 NTN917310:NTN917651 ODJ917310:ODJ917651 ONF917310:ONF917651 OXB917310:OXB917651 PGX917310:PGX917651 PQT917310:PQT917651 QAP917310:QAP917651 QKL917310:QKL917651 QUH917310:QUH917651 RED917310:RED917651 RNZ917310:RNZ917651 RXV917310:RXV917651 SHR917310:SHR917651 SRN917310:SRN917651 TBJ917310:TBJ917651 TLF917310:TLF917651 TVB917310:TVB917651 UEX917310:UEX917651 UOT917310:UOT917651 UYP917310:UYP917651 VIL917310:VIL917651 VSH917310:VSH917651 WCD917310:WCD917651 WLZ917310:WLZ917651 WVV917310:WVV917651 WVV982846:WVV983187 JJ982846:JJ983187 TF982846:TF983187 ADB982846:ADB983187 AMX982846:AMX983187 AWT982846:AWT983187 BGP982846:BGP983187 BQL982846:BQL983187 CAH982846:CAH983187 CKD982846:CKD983187 CTZ982846:CTZ983187 DDV982846:DDV983187 DNR982846:DNR983187 DXN982846:DXN983187 EHJ982846:EHJ983187 ERF982846:ERF983187 FBB982846:FBB983187 FKX982846:FKX983187 FUT982846:FUT983187 GEP982846:GEP983187 GOL982846:GOL983187 GYH982846:GYH983187 HID982846:HID983187 HRZ982846:HRZ983187 IBV982846:IBV983187 ILR982846:ILR983187 IVN982846:IVN983187 JFJ982846:JFJ983187 JPF982846:JPF983187 JZB982846:JZB983187 KIX982846:KIX983187 KST982846:KST983187 LCP982846:LCP983187 LML982846:LML983187 LWH982846:LWH983187 MGD982846:MGD983187 MPZ982846:MPZ983187 MZV982846:MZV983187 NJR982846:NJR983187 NTN982846:NTN983187 ODJ982846:ODJ983187 ONF982846:ONF983187 OXB982846:OXB983187 PGX982846:PGX983187 PQT982846:PQT983187 QAP982846:QAP983187 QKL982846:QKL983187 JJ7:JJ149">
      <formula1>ACCOMPAGNO</formula1>
    </dataValidation>
    <dataValidation type="list" allowBlank="1" showInputMessage="1" showErrorMessage="1" sqref="RDU982846:RDU983187 SW7:SW149 ACS7:ACS149 AMO7:AMO149 AWK7:AWK149 BGG7:BGG149 BQC7:BQC149 BZY7:BZY149 CJU7:CJU149 CTQ7:CTQ149 DDM7:DDM149 DNI7:DNI149 DXE7:DXE149 EHA7:EHA149 EQW7:EQW149 FAS7:FAS149 FKO7:FKO149 FUK7:FUK149 GEG7:GEG149 GOC7:GOC149 GXY7:GXY149 HHU7:HHU149 HRQ7:HRQ149 IBM7:IBM149 ILI7:ILI149 IVE7:IVE149 JFA7:JFA149 JOW7:JOW149 JYS7:JYS149 KIO7:KIO149 KSK7:KSK149 LCG7:LCG149 LMC7:LMC149 LVY7:LVY149 MFU7:MFU149 MPQ7:MPQ149 MZM7:MZM149 NJI7:NJI149 NTE7:NTE149 ODA7:ODA149 OMW7:OMW149 OWS7:OWS149 PGO7:PGO149 PQK7:PQK149 QAG7:QAG149 QKC7:QKC149 QTY7:QTY149 RDU7:RDU149 RNQ7:RNQ149 RXM7:RXM149 SHI7:SHI149 SRE7:SRE149 TBA7:TBA149 TKW7:TKW149 TUS7:TUS149 UEO7:UEO149 UOK7:UOK149 UYG7:UYG149 VIC7:VIC149 VRY7:VRY149 WBU7:WBU149 WLQ7:WLQ149 WVM7:WVM149 QTY982846:QTY983187 RNQ982846:RNQ983187 JA65342:JA65683 SW65342:SW65683 ACS65342:ACS65683 AMO65342:AMO65683 AWK65342:AWK65683 BGG65342:BGG65683 BQC65342:BQC65683 BZY65342:BZY65683 CJU65342:CJU65683 CTQ65342:CTQ65683 DDM65342:DDM65683 DNI65342:DNI65683 DXE65342:DXE65683 EHA65342:EHA65683 EQW65342:EQW65683 FAS65342:FAS65683 FKO65342:FKO65683 FUK65342:FUK65683 GEG65342:GEG65683 GOC65342:GOC65683 GXY65342:GXY65683 HHU65342:HHU65683 HRQ65342:HRQ65683 IBM65342:IBM65683 ILI65342:ILI65683 IVE65342:IVE65683 JFA65342:JFA65683 JOW65342:JOW65683 JYS65342:JYS65683 KIO65342:KIO65683 KSK65342:KSK65683 LCG65342:LCG65683 LMC65342:LMC65683 LVY65342:LVY65683 MFU65342:MFU65683 MPQ65342:MPQ65683 MZM65342:MZM65683 NJI65342:NJI65683 NTE65342:NTE65683 ODA65342:ODA65683 OMW65342:OMW65683 OWS65342:OWS65683 PGO65342:PGO65683 PQK65342:PQK65683 QAG65342:QAG65683 QKC65342:QKC65683 QTY65342:QTY65683 RDU65342:RDU65683 RNQ65342:RNQ65683 RXM65342:RXM65683 SHI65342:SHI65683 SRE65342:SRE65683 TBA65342:TBA65683 TKW65342:TKW65683 TUS65342:TUS65683 UEO65342:UEO65683 UOK65342:UOK65683 UYG65342:UYG65683 VIC65342:VIC65683 VRY65342:VRY65683 WBU65342:WBU65683 WLQ65342:WLQ65683 WVM65342:WVM65683 RXM982846:RXM983187 JA130878:JA131219 SW130878:SW131219 ACS130878:ACS131219 AMO130878:AMO131219 AWK130878:AWK131219 BGG130878:BGG131219 BQC130878:BQC131219 BZY130878:BZY131219 CJU130878:CJU131219 CTQ130878:CTQ131219 DDM130878:DDM131219 DNI130878:DNI131219 DXE130878:DXE131219 EHA130878:EHA131219 EQW130878:EQW131219 FAS130878:FAS131219 FKO130878:FKO131219 FUK130878:FUK131219 GEG130878:GEG131219 GOC130878:GOC131219 GXY130878:GXY131219 HHU130878:HHU131219 HRQ130878:HRQ131219 IBM130878:IBM131219 ILI130878:ILI131219 IVE130878:IVE131219 JFA130878:JFA131219 JOW130878:JOW131219 JYS130878:JYS131219 KIO130878:KIO131219 KSK130878:KSK131219 LCG130878:LCG131219 LMC130878:LMC131219 LVY130878:LVY131219 MFU130878:MFU131219 MPQ130878:MPQ131219 MZM130878:MZM131219 NJI130878:NJI131219 NTE130878:NTE131219 ODA130878:ODA131219 OMW130878:OMW131219 OWS130878:OWS131219 PGO130878:PGO131219 PQK130878:PQK131219 QAG130878:QAG131219 QKC130878:QKC131219 QTY130878:QTY131219 RDU130878:RDU131219 RNQ130878:RNQ131219 RXM130878:RXM131219 SHI130878:SHI131219 SRE130878:SRE131219 TBA130878:TBA131219 TKW130878:TKW131219 TUS130878:TUS131219 UEO130878:UEO131219 UOK130878:UOK131219 UYG130878:UYG131219 VIC130878:VIC131219 VRY130878:VRY131219 WBU130878:WBU131219 WLQ130878:WLQ131219 WVM130878:WVM131219 SHI982846:SHI983187 JA196414:JA196755 SW196414:SW196755 ACS196414:ACS196755 AMO196414:AMO196755 AWK196414:AWK196755 BGG196414:BGG196755 BQC196414:BQC196755 BZY196414:BZY196755 CJU196414:CJU196755 CTQ196414:CTQ196755 DDM196414:DDM196755 DNI196414:DNI196755 DXE196414:DXE196755 EHA196414:EHA196755 EQW196414:EQW196755 FAS196414:FAS196755 FKO196414:FKO196755 FUK196414:FUK196755 GEG196414:GEG196755 GOC196414:GOC196755 GXY196414:GXY196755 HHU196414:HHU196755 HRQ196414:HRQ196755 IBM196414:IBM196755 ILI196414:ILI196755 IVE196414:IVE196755 JFA196414:JFA196755 JOW196414:JOW196755 JYS196414:JYS196755 KIO196414:KIO196755 KSK196414:KSK196755 LCG196414:LCG196755 LMC196414:LMC196755 LVY196414:LVY196755 MFU196414:MFU196755 MPQ196414:MPQ196755 MZM196414:MZM196755 NJI196414:NJI196755 NTE196414:NTE196755 ODA196414:ODA196755 OMW196414:OMW196755 OWS196414:OWS196755 PGO196414:PGO196755 PQK196414:PQK196755 QAG196414:QAG196755 QKC196414:QKC196755 QTY196414:QTY196755 RDU196414:RDU196755 RNQ196414:RNQ196755 RXM196414:RXM196755 SHI196414:SHI196755 SRE196414:SRE196755 TBA196414:TBA196755 TKW196414:TKW196755 TUS196414:TUS196755 UEO196414:UEO196755 UOK196414:UOK196755 UYG196414:UYG196755 VIC196414:VIC196755 VRY196414:VRY196755 WBU196414:WBU196755 WLQ196414:WLQ196755 WVM196414:WVM196755 SRE982846:SRE983187 JA261950:JA262291 SW261950:SW262291 ACS261950:ACS262291 AMO261950:AMO262291 AWK261950:AWK262291 BGG261950:BGG262291 BQC261950:BQC262291 BZY261950:BZY262291 CJU261950:CJU262291 CTQ261950:CTQ262291 DDM261950:DDM262291 DNI261950:DNI262291 DXE261950:DXE262291 EHA261950:EHA262291 EQW261950:EQW262291 FAS261950:FAS262291 FKO261950:FKO262291 FUK261950:FUK262291 GEG261950:GEG262291 GOC261950:GOC262291 GXY261950:GXY262291 HHU261950:HHU262291 HRQ261950:HRQ262291 IBM261950:IBM262291 ILI261950:ILI262291 IVE261950:IVE262291 JFA261950:JFA262291 JOW261950:JOW262291 JYS261950:JYS262291 KIO261950:KIO262291 KSK261950:KSK262291 LCG261950:LCG262291 LMC261950:LMC262291 LVY261950:LVY262291 MFU261950:MFU262291 MPQ261950:MPQ262291 MZM261950:MZM262291 NJI261950:NJI262291 NTE261950:NTE262291 ODA261950:ODA262291 OMW261950:OMW262291 OWS261950:OWS262291 PGO261950:PGO262291 PQK261950:PQK262291 QAG261950:QAG262291 QKC261950:QKC262291 QTY261950:QTY262291 RDU261950:RDU262291 RNQ261950:RNQ262291 RXM261950:RXM262291 SHI261950:SHI262291 SRE261950:SRE262291 TBA261950:TBA262291 TKW261950:TKW262291 TUS261950:TUS262291 UEO261950:UEO262291 UOK261950:UOK262291 UYG261950:UYG262291 VIC261950:VIC262291 VRY261950:VRY262291 WBU261950:WBU262291 WLQ261950:WLQ262291 WVM261950:WVM262291 TBA982846:TBA983187 JA327486:JA327827 SW327486:SW327827 ACS327486:ACS327827 AMO327486:AMO327827 AWK327486:AWK327827 BGG327486:BGG327827 BQC327486:BQC327827 BZY327486:BZY327827 CJU327486:CJU327827 CTQ327486:CTQ327827 DDM327486:DDM327827 DNI327486:DNI327827 DXE327486:DXE327827 EHA327486:EHA327827 EQW327486:EQW327827 FAS327486:FAS327827 FKO327486:FKO327827 FUK327486:FUK327827 GEG327486:GEG327827 GOC327486:GOC327827 GXY327486:GXY327827 HHU327486:HHU327827 HRQ327486:HRQ327827 IBM327486:IBM327827 ILI327486:ILI327827 IVE327486:IVE327827 JFA327486:JFA327827 JOW327486:JOW327827 JYS327486:JYS327827 KIO327486:KIO327827 KSK327486:KSK327827 LCG327486:LCG327827 LMC327486:LMC327827 LVY327486:LVY327827 MFU327486:MFU327827 MPQ327486:MPQ327827 MZM327486:MZM327827 NJI327486:NJI327827 NTE327486:NTE327827 ODA327486:ODA327827 OMW327486:OMW327827 OWS327486:OWS327827 PGO327486:PGO327827 PQK327486:PQK327827 QAG327486:QAG327827 QKC327486:QKC327827 QTY327486:QTY327827 RDU327486:RDU327827 RNQ327486:RNQ327827 RXM327486:RXM327827 SHI327486:SHI327827 SRE327486:SRE327827 TBA327486:TBA327827 TKW327486:TKW327827 TUS327486:TUS327827 UEO327486:UEO327827 UOK327486:UOK327827 UYG327486:UYG327827 VIC327486:VIC327827 VRY327486:VRY327827 WBU327486:WBU327827 WLQ327486:WLQ327827 WVM327486:WVM327827 TKW982846:TKW983187 JA393022:JA393363 SW393022:SW393363 ACS393022:ACS393363 AMO393022:AMO393363 AWK393022:AWK393363 BGG393022:BGG393363 BQC393022:BQC393363 BZY393022:BZY393363 CJU393022:CJU393363 CTQ393022:CTQ393363 DDM393022:DDM393363 DNI393022:DNI393363 DXE393022:DXE393363 EHA393022:EHA393363 EQW393022:EQW393363 FAS393022:FAS393363 FKO393022:FKO393363 FUK393022:FUK393363 GEG393022:GEG393363 GOC393022:GOC393363 GXY393022:GXY393363 HHU393022:HHU393363 HRQ393022:HRQ393363 IBM393022:IBM393363 ILI393022:ILI393363 IVE393022:IVE393363 JFA393022:JFA393363 JOW393022:JOW393363 JYS393022:JYS393363 KIO393022:KIO393363 KSK393022:KSK393363 LCG393022:LCG393363 LMC393022:LMC393363 LVY393022:LVY393363 MFU393022:MFU393363 MPQ393022:MPQ393363 MZM393022:MZM393363 NJI393022:NJI393363 NTE393022:NTE393363 ODA393022:ODA393363 OMW393022:OMW393363 OWS393022:OWS393363 PGO393022:PGO393363 PQK393022:PQK393363 QAG393022:QAG393363 QKC393022:QKC393363 QTY393022:QTY393363 RDU393022:RDU393363 RNQ393022:RNQ393363 RXM393022:RXM393363 SHI393022:SHI393363 SRE393022:SRE393363 TBA393022:TBA393363 TKW393022:TKW393363 TUS393022:TUS393363 UEO393022:UEO393363 UOK393022:UOK393363 UYG393022:UYG393363 VIC393022:VIC393363 VRY393022:VRY393363 WBU393022:WBU393363 WLQ393022:WLQ393363 WVM393022:WVM393363 TUS982846:TUS983187 JA458558:JA458899 SW458558:SW458899 ACS458558:ACS458899 AMO458558:AMO458899 AWK458558:AWK458899 BGG458558:BGG458899 BQC458558:BQC458899 BZY458558:BZY458899 CJU458558:CJU458899 CTQ458558:CTQ458899 DDM458558:DDM458899 DNI458558:DNI458899 DXE458558:DXE458899 EHA458558:EHA458899 EQW458558:EQW458899 FAS458558:FAS458899 FKO458558:FKO458899 FUK458558:FUK458899 GEG458558:GEG458899 GOC458558:GOC458899 GXY458558:GXY458899 HHU458558:HHU458899 HRQ458558:HRQ458899 IBM458558:IBM458899 ILI458558:ILI458899 IVE458558:IVE458899 JFA458558:JFA458899 JOW458558:JOW458899 JYS458558:JYS458899 KIO458558:KIO458899 KSK458558:KSK458899 LCG458558:LCG458899 LMC458558:LMC458899 LVY458558:LVY458899 MFU458558:MFU458899 MPQ458558:MPQ458899 MZM458558:MZM458899 NJI458558:NJI458899 NTE458558:NTE458899 ODA458558:ODA458899 OMW458558:OMW458899 OWS458558:OWS458899 PGO458558:PGO458899 PQK458558:PQK458899 QAG458558:QAG458899 QKC458558:QKC458899 QTY458558:QTY458899 RDU458558:RDU458899 RNQ458558:RNQ458899 RXM458558:RXM458899 SHI458558:SHI458899 SRE458558:SRE458899 TBA458558:TBA458899 TKW458558:TKW458899 TUS458558:TUS458899 UEO458558:UEO458899 UOK458558:UOK458899 UYG458558:UYG458899 VIC458558:VIC458899 VRY458558:VRY458899 WBU458558:WBU458899 WLQ458558:WLQ458899 WVM458558:WVM458899 UEO982846:UEO983187 JA524094:JA524435 SW524094:SW524435 ACS524094:ACS524435 AMO524094:AMO524435 AWK524094:AWK524435 BGG524094:BGG524435 BQC524094:BQC524435 BZY524094:BZY524435 CJU524094:CJU524435 CTQ524094:CTQ524435 DDM524094:DDM524435 DNI524094:DNI524435 DXE524094:DXE524435 EHA524094:EHA524435 EQW524094:EQW524435 FAS524094:FAS524435 FKO524094:FKO524435 FUK524094:FUK524435 GEG524094:GEG524435 GOC524094:GOC524435 GXY524094:GXY524435 HHU524094:HHU524435 HRQ524094:HRQ524435 IBM524094:IBM524435 ILI524094:ILI524435 IVE524094:IVE524435 JFA524094:JFA524435 JOW524094:JOW524435 JYS524094:JYS524435 KIO524094:KIO524435 KSK524094:KSK524435 LCG524094:LCG524435 LMC524094:LMC524435 LVY524094:LVY524435 MFU524094:MFU524435 MPQ524094:MPQ524435 MZM524094:MZM524435 NJI524094:NJI524435 NTE524094:NTE524435 ODA524094:ODA524435 OMW524094:OMW524435 OWS524094:OWS524435 PGO524094:PGO524435 PQK524094:PQK524435 QAG524094:QAG524435 QKC524094:QKC524435 QTY524094:QTY524435 RDU524094:RDU524435 RNQ524094:RNQ524435 RXM524094:RXM524435 SHI524094:SHI524435 SRE524094:SRE524435 TBA524094:TBA524435 TKW524094:TKW524435 TUS524094:TUS524435 UEO524094:UEO524435 UOK524094:UOK524435 UYG524094:UYG524435 VIC524094:VIC524435 VRY524094:VRY524435 WBU524094:WBU524435 WLQ524094:WLQ524435 WVM524094:WVM524435 UOK982846:UOK983187 JA589630:JA589971 SW589630:SW589971 ACS589630:ACS589971 AMO589630:AMO589971 AWK589630:AWK589971 BGG589630:BGG589971 BQC589630:BQC589971 BZY589630:BZY589971 CJU589630:CJU589971 CTQ589630:CTQ589971 DDM589630:DDM589971 DNI589630:DNI589971 DXE589630:DXE589971 EHA589630:EHA589971 EQW589630:EQW589971 FAS589630:FAS589971 FKO589630:FKO589971 FUK589630:FUK589971 GEG589630:GEG589971 GOC589630:GOC589971 GXY589630:GXY589971 HHU589630:HHU589971 HRQ589630:HRQ589971 IBM589630:IBM589971 ILI589630:ILI589971 IVE589630:IVE589971 JFA589630:JFA589971 JOW589630:JOW589971 JYS589630:JYS589971 KIO589630:KIO589971 KSK589630:KSK589971 LCG589630:LCG589971 LMC589630:LMC589971 LVY589630:LVY589971 MFU589630:MFU589971 MPQ589630:MPQ589971 MZM589630:MZM589971 NJI589630:NJI589971 NTE589630:NTE589971 ODA589630:ODA589971 OMW589630:OMW589971 OWS589630:OWS589971 PGO589630:PGO589971 PQK589630:PQK589971 QAG589630:QAG589971 QKC589630:QKC589971 QTY589630:QTY589971 RDU589630:RDU589971 RNQ589630:RNQ589971 RXM589630:RXM589971 SHI589630:SHI589971 SRE589630:SRE589971 TBA589630:TBA589971 TKW589630:TKW589971 TUS589630:TUS589971 UEO589630:UEO589971 UOK589630:UOK589971 UYG589630:UYG589971 VIC589630:VIC589971 VRY589630:VRY589971 WBU589630:WBU589971 WLQ589630:WLQ589971 WVM589630:WVM589971 UYG982846:UYG983187 JA655166:JA655507 SW655166:SW655507 ACS655166:ACS655507 AMO655166:AMO655507 AWK655166:AWK655507 BGG655166:BGG655507 BQC655166:BQC655507 BZY655166:BZY655507 CJU655166:CJU655507 CTQ655166:CTQ655507 DDM655166:DDM655507 DNI655166:DNI655507 DXE655166:DXE655507 EHA655166:EHA655507 EQW655166:EQW655507 FAS655166:FAS655507 FKO655166:FKO655507 FUK655166:FUK655507 GEG655166:GEG655507 GOC655166:GOC655507 GXY655166:GXY655507 HHU655166:HHU655507 HRQ655166:HRQ655507 IBM655166:IBM655507 ILI655166:ILI655507 IVE655166:IVE655507 JFA655166:JFA655507 JOW655166:JOW655507 JYS655166:JYS655507 KIO655166:KIO655507 KSK655166:KSK655507 LCG655166:LCG655507 LMC655166:LMC655507 LVY655166:LVY655507 MFU655166:MFU655507 MPQ655166:MPQ655507 MZM655166:MZM655507 NJI655166:NJI655507 NTE655166:NTE655507 ODA655166:ODA655507 OMW655166:OMW655507 OWS655166:OWS655507 PGO655166:PGO655507 PQK655166:PQK655507 QAG655166:QAG655507 QKC655166:QKC655507 QTY655166:QTY655507 RDU655166:RDU655507 RNQ655166:RNQ655507 RXM655166:RXM655507 SHI655166:SHI655507 SRE655166:SRE655507 TBA655166:TBA655507 TKW655166:TKW655507 TUS655166:TUS655507 UEO655166:UEO655507 UOK655166:UOK655507 UYG655166:UYG655507 VIC655166:VIC655507 VRY655166:VRY655507 WBU655166:WBU655507 WLQ655166:WLQ655507 WVM655166:WVM655507 VIC982846:VIC983187 JA720702:JA721043 SW720702:SW721043 ACS720702:ACS721043 AMO720702:AMO721043 AWK720702:AWK721043 BGG720702:BGG721043 BQC720702:BQC721043 BZY720702:BZY721043 CJU720702:CJU721043 CTQ720702:CTQ721043 DDM720702:DDM721043 DNI720702:DNI721043 DXE720702:DXE721043 EHA720702:EHA721043 EQW720702:EQW721043 FAS720702:FAS721043 FKO720702:FKO721043 FUK720702:FUK721043 GEG720702:GEG721043 GOC720702:GOC721043 GXY720702:GXY721043 HHU720702:HHU721043 HRQ720702:HRQ721043 IBM720702:IBM721043 ILI720702:ILI721043 IVE720702:IVE721043 JFA720702:JFA721043 JOW720702:JOW721043 JYS720702:JYS721043 KIO720702:KIO721043 KSK720702:KSK721043 LCG720702:LCG721043 LMC720702:LMC721043 LVY720702:LVY721043 MFU720702:MFU721043 MPQ720702:MPQ721043 MZM720702:MZM721043 NJI720702:NJI721043 NTE720702:NTE721043 ODA720702:ODA721043 OMW720702:OMW721043 OWS720702:OWS721043 PGO720702:PGO721043 PQK720702:PQK721043 QAG720702:QAG721043 QKC720702:QKC721043 QTY720702:QTY721043 RDU720702:RDU721043 RNQ720702:RNQ721043 RXM720702:RXM721043 SHI720702:SHI721043 SRE720702:SRE721043 TBA720702:TBA721043 TKW720702:TKW721043 TUS720702:TUS721043 UEO720702:UEO721043 UOK720702:UOK721043 UYG720702:UYG721043 VIC720702:VIC721043 VRY720702:VRY721043 WBU720702:WBU721043 WLQ720702:WLQ721043 WVM720702:WVM721043 VRY982846:VRY983187 JA786238:JA786579 SW786238:SW786579 ACS786238:ACS786579 AMO786238:AMO786579 AWK786238:AWK786579 BGG786238:BGG786579 BQC786238:BQC786579 BZY786238:BZY786579 CJU786238:CJU786579 CTQ786238:CTQ786579 DDM786238:DDM786579 DNI786238:DNI786579 DXE786238:DXE786579 EHA786238:EHA786579 EQW786238:EQW786579 FAS786238:FAS786579 FKO786238:FKO786579 FUK786238:FUK786579 GEG786238:GEG786579 GOC786238:GOC786579 GXY786238:GXY786579 HHU786238:HHU786579 HRQ786238:HRQ786579 IBM786238:IBM786579 ILI786238:ILI786579 IVE786238:IVE786579 JFA786238:JFA786579 JOW786238:JOW786579 JYS786238:JYS786579 KIO786238:KIO786579 KSK786238:KSK786579 LCG786238:LCG786579 LMC786238:LMC786579 LVY786238:LVY786579 MFU786238:MFU786579 MPQ786238:MPQ786579 MZM786238:MZM786579 NJI786238:NJI786579 NTE786238:NTE786579 ODA786238:ODA786579 OMW786238:OMW786579 OWS786238:OWS786579 PGO786238:PGO786579 PQK786238:PQK786579 QAG786238:QAG786579 QKC786238:QKC786579 QTY786238:QTY786579 RDU786238:RDU786579 RNQ786238:RNQ786579 RXM786238:RXM786579 SHI786238:SHI786579 SRE786238:SRE786579 TBA786238:TBA786579 TKW786238:TKW786579 TUS786238:TUS786579 UEO786238:UEO786579 UOK786238:UOK786579 UYG786238:UYG786579 VIC786238:VIC786579 VRY786238:VRY786579 WBU786238:WBU786579 WLQ786238:WLQ786579 WVM786238:WVM786579 WBU982846:WBU983187 JA851774:JA852115 SW851774:SW852115 ACS851774:ACS852115 AMO851774:AMO852115 AWK851774:AWK852115 BGG851774:BGG852115 BQC851774:BQC852115 BZY851774:BZY852115 CJU851774:CJU852115 CTQ851774:CTQ852115 DDM851774:DDM852115 DNI851774:DNI852115 DXE851774:DXE852115 EHA851774:EHA852115 EQW851774:EQW852115 FAS851774:FAS852115 FKO851774:FKO852115 FUK851774:FUK852115 GEG851774:GEG852115 GOC851774:GOC852115 GXY851774:GXY852115 HHU851774:HHU852115 HRQ851774:HRQ852115 IBM851774:IBM852115 ILI851774:ILI852115 IVE851774:IVE852115 JFA851774:JFA852115 JOW851774:JOW852115 JYS851774:JYS852115 KIO851774:KIO852115 KSK851774:KSK852115 LCG851774:LCG852115 LMC851774:LMC852115 LVY851774:LVY852115 MFU851774:MFU852115 MPQ851774:MPQ852115 MZM851774:MZM852115 NJI851774:NJI852115 NTE851774:NTE852115 ODA851774:ODA852115 OMW851774:OMW852115 OWS851774:OWS852115 PGO851774:PGO852115 PQK851774:PQK852115 QAG851774:QAG852115 QKC851774:QKC852115 QTY851774:QTY852115 RDU851774:RDU852115 RNQ851774:RNQ852115 RXM851774:RXM852115 SHI851774:SHI852115 SRE851774:SRE852115 TBA851774:TBA852115 TKW851774:TKW852115 TUS851774:TUS852115 UEO851774:UEO852115 UOK851774:UOK852115 UYG851774:UYG852115 VIC851774:VIC852115 VRY851774:VRY852115 WBU851774:WBU852115 WLQ851774:WLQ852115 WVM851774:WVM852115 WLQ982846:WLQ983187 JA917310:JA917651 SW917310:SW917651 ACS917310:ACS917651 AMO917310:AMO917651 AWK917310:AWK917651 BGG917310:BGG917651 BQC917310:BQC917651 BZY917310:BZY917651 CJU917310:CJU917651 CTQ917310:CTQ917651 DDM917310:DDM917651 DNI917310:DNI917651 DXE917310:DXE917651 EHA917310:EHA917651 EQW917310:EQW917651 FAS917310:FAS917651 FKO917310:FKO917651 FUK917310:FUK917651 GEG917310:GEG917651 GOC917310:GOC917651 GXY917310:GXY917651 HHU917310:HHU917651 HRQ917310:HRQ917651 IBM917310:IBM917651 ILI917310:ILI917651 IVE917310:IVE917651 JFA917310:JFA917651 JOW917310:JOW917651 JYS917310:JYS917651 KIO917310:KIO917651 KSK917310:KSK917651 LCG917310:LCG917651 LMC917310:LMC917651 LVY917310:LVY917651 MFU917310:MFU917651 MPQ917310:MPQ917651 MZM917310:MZM917651 NJI917310:NJI917651 NTE917310:NTE917651 ODA917310:ODA917651 OMW917310:OMW917651 OWS917310:OWS917651 PGO917310:PGO917651 PQK917310:PQK917651 QAG917310:QAG917651 QKC917310:QKC917651 QTY917310:QTY917651 RDU917310:RDU917651 RNQ917310:RNQ917651 RXM917310:RXM917651 SHI917310:SHI917651 SRE917310:SRE917651 TBA917310:TBA917651 TKW917310:TKW917651 TUS917310:TUS917651 UEO917310:UEO917651 UOK917310:UOK917651 UYG917310:UYG917651 VIC917310:VIC917651 VRY917310:VRY917651 WBU917310:WBU917651 WLQ917310:WLQ917651 WVM917310:WVM917651 WVM982846:WVM983187 JA982846:JA983187 SW982846:SW983187 ACS982846:ACS983187 AMO982846:AMO983187 AWK982846:AWK983187 BGG982846:BGG983187 BQC982846:BQC983187 BZY982846:BZY983187 CJU982846:CJU983187 CTQ982846:CTQ983187 DDM982846:DDM983187 DNI982846:DNI983187 DXE982846:DXE983187 EHA982846:EHA983187 EQW982846:EQW983187 FAS982846:FAS983187 FKO982846:FKO983187 FUK982846:FUK983187 GEG982846:GEG983187 GOC982846:GOC983187 GXY982846:GXY983187 HHU982846:HHU983187 HRQ982846:HRQ983187 IBM982846:IBM983187 ILI982846:ILI983187 IVE982846:IVE983187 JFA982846:JFA983187 JOW982846:JOW983187 JYS982846:JYS983187 KIO982846:KIO983187 KSK982846:KSK983187 LCG982846:LCG983187 LMC982846:LMC983187 LVY982846:LVY983187 MFU982846:MFU983187 MPQ982846:MPQ983187 MZM982846:MZM983187 NJI982846:NJI983187 NTE982846:NTE983187 ODA982846:ODA983187 OMW982846:OMW983187 OWS982846:OWS983187 PGO982846:PGO983187 PQK982846:PQK983187 QAG982846:QAG983187 QKC982846:QKC983187 JA7:JA149">
      <formula1>STRUTTURE_SRSR24H</formula1>
    </dataValidation>
    <dataValidation type="date" allowBlank="1" showInputMessage="1" showErrorMessage="1" error="inserire anno 2020  (01/01/2020 - 31/12/2020)" sqref="G10:H149 G7:H7">
      <formula1>43831</formula1>
      <formula2>44196</formula2>
    </dataValidation>
    <dataValidation type="decimal" allowBlank="1" showInputMessage="1" showErrorMessage="1" error="ISEE tra 0,00 e 20.000,00" sqref="N7:N149">
      <formula1>0</formula1>
      <formula2>20000</formula2>
    </dataValidation>
    <dataValidation type="date" allowBlank="1" showInputMessage="1" showErrorMessage="1" error="inserire anno 2020 (01/01/2020 - 31/12/2020)" sqref="G8:H9">
      <formula1>43831</formula1>
      <formula2>44196</formula2>
    </dataValidation>
    <dataValidation type="whole" allowBlank="1" showInputMessage="1" showErrorMessage="1" error="massimo 366" sqref="I7:I9">
      <formula1>1</formula1>
      <formula2>366</formula2>
    </dataValidation>
    <dataValidation type="whole" allowBlank="1" showInputMessage="1" showErrorMessage="1" prompt="inserire solo i giorni di assenza fatturati/da fatturare" sqref="J7:J9">
      <formula1>0</formula1>
      <formula2>365</formula2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B000000}">
          <x14:formula1>
            <xm:f>'MENU TENDINA'!$A$2:$A$3</xm:f>
          </x14:formula1>
          <xm:sqref>O7:O149</xm:sqref>
        </x14:dataValidation>
        <x14:dataValidation type="list" allowBlank="1" showInputMessage="1" showErrorMessage="1" xr:uid="{00000000-0002-0000-0000-00000C000000}">
          <x14:formula1>
            <xm:f>'MENU TENDINA'!$B$2:$B$29</xm:f>
          </x14:formula1>
          <xm:sqref>D7:D149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0"/>
  <sheetViews>
    <sheetView workbookViewId="0">
      <selection activeCell="D6" sqref="D6"/>
    </sheetView>
  </sheetViews>
  <sheetFormatPr defaultRowHeight="15"/>
  <cols>
    <col min="1" max="1" width="7.7109375" style="34" customWidth="1"/>
    <col min="2" max="2" width="10.7109375" style="34" customWidth="1"/>
    <col min="3" max="3" width="14" style="34" customWidth="1"/>
    <col min="4" max="4" width="29" style="34" customWidth="1"/>
    <col min="5" max="5" width="21" style="34" customWidth="1"/>
    <col min="6" max="6" width="24.28515625" style="34" customWidth="1"/>
    <col min="7" max="7" width="11" style="34" customWidth="1"/>
    <col min="8" max="8" width="11.42578125" style="34" customWidth="1"/>
    <col min="9" max="9" width="12.85546875" style="64" customWidth="1"/>
    <col min="10" max="10" width="11.85546875" style="64" customWidth="1"/>
    <col min="11" max="11" width="9.85546875" style="34" customWidth="1"/>
    <col min="12" max="12" width="18.5703125" style="34" customWidth="1"/>
    <col min="13" max="13" width="11.7109375" style="67" hidden="1" customWidth="1"/>
    <col min="14" max="14" width="12.140625" style="65" customWidth="1"/>
    <col min="15" max="15" width="10.42578125" style="64" bestFit="1" customWidth="1"/>
    <col min="16" max="17" width="11" style="34" customWidth="1"/>
    <col min="18" max="19" width="17" style="34" customWidth="1"/>
    <col min="20" max="20" width="14.7109375" style="34" customWidth="1"/>
    <col min="21" max="21" width="15.5703125" style="66" customWidth="1"/>
    <col min="22" max="22" width="15" style="34" customWidth="1"/>
    <col min="23" max="23" width="13" style="34" customWidth="1"/>
    <col min="24" max="24" width="12.85546875" style="34" customWidth="1"/>
    <col min="25" max="25" width="13.42578125" style="34" customWidth="1"/>
    <col min="26" max="26" width="10.7109375" style="34" hidden="1" customWidth="1"/>
    <col min="27" max="27" width="10.7109375" style="34" customWidth="1"/>
    <col min="28" max="28" width="10.140625" style="34" customWidth="1"/>
    <col min="29" max="29" width="14.7109375" style="34" customWidth="1"/>
    <col min="30" max="30" width="21.28515625" style="34" customWidth="1"/>
    <col min="31" max="31" width="9.5703125" style="34" bestFit="1" customWidth="1"/>
    <col min="32" max="258" width="8.85546875" style="34"/>
    <col min="259" max="259" width="5.28515625" style="34" customWidth="1"/>
    <col min="260" max="260" width="9" style="34" customWidth="1"/>
    <col min="261" max="261" width="14" style="34" customWidth="1"/>
    <col min="262" max="262" width="27" style="34" bestFit="1" customWidth="1"/>
    <col min="263" max="263" width="26.28515625" style="34" customWidth="1"/>
    <col min="264" max="264" width="11" style="34" customWidth="1"/>
    <col min="265" max="265" width="11.42578125" style="34" customWidth="1"/>
    <col min="266" max="266" width="9.28515625" style="34" customWidth="1"/>
    <col min="267" max="267" width="10" style="34" customWidth="1"/>
    <col min="268" max="268" width="9.85546875" style="34" customWidth="1"/>
    <col min="269" max="269" width="11.7109375" style="34" customWidth="1"/>
    <col min="270" max="270" width="11" style="34" customWidth="1"/>
    <col min="271" max="271" width="10.42578125" style="34" bestFit="1" customWidth="1"/>
    <col min="272" max="273" width="11" style="34" customWidth="1"/>
    <col min="274" max="275" width="17" style="34" customWidth="1"/>
    <col min="276" max="276" width="12.28515625" style="34" customWidth="1"/>
    <col min="277" max="277" width="15.5703125" style="34" customWidth="1"/>
    <col min="278" max="278" width="15" style="34" customWidth="1"/>
    <col min="279" max="279" width="26.140625" style="34" customWidth="1"/>
    <col min="280" max="280" width="12.85546875" style="34" customWidth="1"/>
    <col min="281" max="281" width="13.42578125" style="34" customWidth="1"/>
    <col min="282" max="282" width="10.7109375" style="34" customWidth="1"/>
    <col min="283" max="283" width="10.140625" style="34" customWidth="1"/>
    <col min="284" max="284" width="11.7109375" style="34" customWidth="1"/>
    <col min="285" max="285" width="13.140625" style="34" customWidth="1"/>
    <col min="286" max="286" width="14.5703125" style="34" customWidth="1"/>
    <col min="287" max="287" width="9.5703125" style="34" bestFit="1" customWidth="1"/>
    <col min="288" max="514" width="8.85546875" style="34"/>
    <col min="515" max="515" width="5.28515625" style="34" customWidth="1"/>
    <col min="516" max="516" width="9" style="34" customWidth="1"/>
    <col min="517" max="517" width="14" style="34" customWidth="1"/>
    <col min="518" max="518" width="27" style="34" bestFit="1" customWidth="1"/>
    <col min="519" max="519" width="26.28515625" style="34" customWidth="1"/>
    <col min="520" max="520" width="11" style="34" customWidth="1"/>
    <col min="521" max="521" width="11.42578125" style="34" customWidth="1"/>
    <col min="522" max="522" width="9.28515625" style="34" customWidth="1"/>
    <col min="523" max="523" width="10" style="34" customWidth="1"/>
    <col min="524" max="524" width="9.85546875" style="34" customWidth="1"/>
    <col min="525" max="525" width="11.7109375" style="34" customWidth="1"/>
    <col min="526" max="526" width="11" style="34" customWidth="1"/>
    <col min="527" max="527" width="10.42578125" style="34" bestFit="1" customWidth="1"/>
    <col min="528" max="529" width="11" style="34" customWidth="1"/>
    <col min="530" max="531" width="17" style="34" customWidth="1"/>
    <col min="532" max="532" width="12.28515625" style="34" customWidth="1"/>
    <col min="533" max="533" width="15.5703125" style="34" customWidth="1"/>
    <col min="534" max="534" width="15" style="34" customWidth="1"/>
    <col min="535" max="535" width="26.140625" style="34" customWidth="1"/>
    <col min="536" max="536" width="12.85546875" style="34" customWidth="1"/>
    <col min="537" max="537" width="13.42578125" style="34" customWidth="1"/>
    <col min="538" max="538" width="10.7109375" style="34" customWidth="1"/>
    <col min="539" max="539" width="10.140625" style="34" customWidth="1"/>
    <col min="540" max="540" width="11.7109375" style="34" customWidth="1"/>
    <col min="541" max="541" width="13.140625" style="34" customWidth="1"/>
    <col min="542" max="542" width="14.5703125" style="34" customWidth="1"/>
    <col min="543" max="543" width="9.5703125" style="34" bestFit="1" customWidth="1"/>
    <col min="544" max="770" width="8.85546875" style="34"/>
    <col min="771" max="771" width="5.28515625" style="34" customWidth="1"/>
    <col min="772" max="772" width="9" style="34" customWidth="1"/>
    <col min="773" max="773" width="14" style="34" customWidth="1"/>
    <col min="774" max="774" width="27" style="34" bestFit="1" customWidth="1"/>
    <col min="775" max="775" width="26.28515625" style="34" customWidth="1"/>
    <col min="776" max="776" width="11" style="34" customWidth="1"/>
    <col min="777" max="777" width="11.42578125" style="34" customWidth="1"/>
    <col min="778" max="778" width="9.28515625" style="34" customWidth="1"/>
    <col min="779" max="779" width="10" style="34" customWidth="1"/>
    <col min="780" max="780" width="9.85546875" style="34" customWidth="1"/>
    <col min="781" max="781" width="11.7109375" style="34" customWidth="1"/>
    <col min="782" max="782" width="11" style="34" customWidth="1"/>
    <col min="783" max="783" width="10.42578125" style="34" bestFit="1" customWidth="1"/>
    <col min="784" max="785" width="11" style="34" customWidth="1"/>
    <col min="786" max="787" width="17" style="34" customWidth="1"/>
    <col min="788" max="788" width="12.28515625" style="34" customWidth="1"/>
    <col min="789" max="789" width="15.5703125" style="34" customWidth="1"/>
    <col min="790" max="790" width="15" style="34" customWidth="1"/>
    <col min="791" max="791" width="26.140625" style="34" customWidth="1"/>
    <col min="792" max="792" width="12.85546875" style="34" customWidth="1"/>
    <col min="793" max="793" width="13.42578125" style="34" customWidth="1"/>
    <col min="794" max="794" width="10.7109375" style="34" customWidth="1"/>
    <col min="795" max="795" width="10.140625" style="34" customWidth="1"/>
    <col min="796" max="796" width="11.7109375" style="34" customWidth="1"/>
    <col min="797" max="797" width="13.140625" style="34" customWidth="1"/>
    <col min="798" max="798" width="14.5703125" style="34" customWidth="1"/>
    <col min="799" max="799" width="9.5703125" style="34" bestFit="1" customWidth="1"/>
    <col min="800" max="1026" width="8.85546875" style="34"/>
    <col min="1027" max="1027" width="5.28515625" style="34" customWidth="1"/>
    <col min="1028" max="1028" width="9" style="34" customWidth="1"/>
    <col min="1029" max="1029" width="14" style="34" customWidth="1"/>
    <col min="1030" max="1030" width="27" style="34" bestFit="1" customWidth="1"/>
    <col min="1031" max="1031" width="26.28515625" style="34" customWidth="1"/>
    <col min="1032" max="1032" width="11" style="34" customWidth="1"/>
    <col min="1033" max="1033" width="11.42578125" style="34" customWidth="1"/>
    <col min="1034" max="1034" width="9.28515625" style="34" customWidth="1"/>
    <col min="1035" max="1035" width="10" style="34" customWidth="1"/>
    <col min="1036" max="1036" width="9.85546875" style="34" customWidth="1"/>
    <col min="1037" max="1037" width="11.7109375" style="34" customWidth="1"/>
    <col min="1038" max="1038" width="11" style="34" customWidth="1"/>
    <col min="1039" max="1039" width="10.42578125" style="34" bestFit="1" customWidth="1"/>
    <col min="1040" max="1041" width="11" style="34" customWidth="1"/>
    <col min="1042" max="1043" width="17" style="34" customWidth="1"/>
    <col min="1044" max="1044" width="12.28515625" style="34" customWidth="1"/>
    <col min="1045" max="1045" width="15.5703125" style="34" customWidth="1"/>
    <col min="1046" max="1046" width="15" style="34" customWidth="1"/>
    <col min="1047" max="1047" width="26.140625" style="34" customWidth="1"/>
    <col min="1048" max="1048" width="12.85546875" style="34" customWidth="1"/>
    <col min="1049" max="1049" width="13.42578125" style="34" customWidth="1"/>
    <col min="1050" max="1050" width="10.7109375" style="34" customWidth="1"/>
    <col min="1051" max="1051" width="10.140625" style="34" customWidth="1"/>
    <col min="1052" max="1052" width="11.7109375" style="34" customWidth="1"/>
    <col min="1053" max="1053" width="13.140625" style="34" customWidth="1"/>
    <col min="1054" max="1054" width="14.5703125" style="34" customWidth="1"/>
    <col min="1055" max="1055" width="9.5703125" style="34" bestFit="1" customWidth="1"/>
    <col min="1056" max="1282" width="8.85546875" style="34"/>
    <col min="1283" max="1283" width="5.28515625" style="34" customWidth="1"/>
    <col min="1284" max="1284" width="9" style="34" customWidth="1"/>
    <col min="1285" max="1285" width="14" style="34" customWidth="1"/>
    <col min="1286" max="1286" width="27" style="34" bestFit="1" customWidth="1"/>
    <col min="1287" max="1287" width="26.28515625" style="34" customWidth="1"/>
    <col min="1288" max="1288" width="11" style="34" customWidth="1"/>
    <col min="1289" max="1289" width="11.42578125" style="34" customWidth="1"/>
    <col min="1290" max="1290" width="9.28515625" style="34" customWidth="1"/>
    <col min="1291" max="1291" width="10" style="34" customWidth="1"/>
    <col min="1292" max="1292" width="9.85546875" style="34" customWidth="1"/>
    <col min="1293" max="1293" width="11.7109375" style="34" customWidth="1"/>
    <col min="1294" max="1294" width="11" style="34" customWidth="1"/>
    <col min="1295" max="1295" width="10.42578125" style="34" bestFit="1" customWidth="1"/>
    <col min="1296" max="1297" width="11" style="34" customWidth="1"/>
    <col min="1298" max="1299" width="17" style="34" customWidth="1"/>
    <col min="1300" max="1300" width="12.28515625" style="34" customWidth="1"/>
    <col min="1301" max="1301" width="15.5703125" style="34" customWidth="1"/>
    <col min="1302" max="1302" width="15" style="34" customWidth="1"/>
    <col min="1303" max="1303" width="26.140625" style="34" customWidth="1"/>
    <col min="1304" max="1304" width="12.85546875" style="34" customWidth="1"/>
    <col min="1305" max="1305" width="13.42578125" style="34" customWidth="1"/>
    <col min="1306" max="1306" width="10.7109375" style="34" customWidth="1"/>
    <col min="1307" max="1307" width="10.140625" style="34" customWidth="1"/>
    <col min="1308" max="1308" width="11.7109375" style="34" customWidth="1"/>
    <col min="1309" max="1309" width="13.140625" style="34" customWidth="1"/>
    <col min="1310" max="1310" width="14.5703125" style="34" customWidth="1"/>
    <col min="1311" max="1311" width="9.5703125" style="34" bestFit="1" customWidth="1"/>
    <col min="1312" max="1538" width="8.85546875" style="34"/>
    <col min="1539" max="1539" width="5.28515625" style="34" customWidth="1"/>
    <col min="1540" max="1540" width="9" style="34" customWidth="1"/>
    <col min="1541" max="1541" width="14" style="34" customWidth="1"/>
    <col min="1542" max="1542" width="27" style="34" bestFit="1" customWidth="1"/>
    <col min="1543" max="1543" width="26.28515625" style="34" customWidth="1"/>
    <col min="1544" max="1544" width="11" style="34" customWidth="1"/>
    <col min="1545" max="1545" width="11.42578125" style="34" customWidth="1"/>
    <col min="1546" max="1546" width="9.28515625" style="34" customWidth="1"/>
    <col min="1547" max="1547" width="10" style="34" customWidth="1"/>
    <col min="1548" max="1548" width="9.85546875" style="34" customWidth="1"/>
    <col min="1549" max="1549" width="11.7109375" style="34" customWidth="1"/>
    <col min="1550" max="1550" width="11" style="34" customWidth="1"/>
    <col min="1551" max="1551" width="10.42578125" style="34" bestFit="1" customWidth="1"/>
    <col min="1552" max="1553" width="11" style="34" customWidth="1"/>
    <col min="1554" max="1555" width="17" style="34" customWidth="1"/>
    <col min="1556" max="1556" width="12.28515625" style="34" customWidth="1"/>
    <col min="1557" max="1557" width="15.5703125" style="34" customWidth="1"/>
    <col min="1558" max="1558" width="15" style="34" customWidth="1"/>
    <col min="1559" max="1559" width="26.140625" style="34" customWidth="1"/>
    <col min="1560" max="1560" width="12.85546875" style="34" customWidth="1"/>
    <col min="1561" max="1561" width="13.42578125" style="34" customWidth="1"/>
    <col min="1562" max="1562" width="10.7109375" style="34" customWidth="1"/>
    <col min="1563" max="1563" width="10.140625" style="34" customWidth="1"/>
    <col min="1564" max="1564" width="11.7109375" style="34" customWidth="1"/>
    <col min="1565" max="1565" width="13.140625" style="34" customWidth="1"/>
    <col min="1566" max="1566" width="14.5703125" style="34" customWidth="1"/>
    <col min="1567" max="1567" width="9.5703125" style="34" bestFit="1" customWidth="1"/>
    <col min="1568" max="1794" width="8.85546875" style="34"/>
    <col min="1795" max="1795" width="5.28515625" style="34" customWidth="1"/>
    <col min="1796" max="1796" width="9" style="34" customWidth="1"/>
    <col min="1797" max="1797" width="14" style="34" customWidth="1"/>
    <col min="1798" max="1798" width="27" style="34" bestFit="1" customWidth="1"/>
    <col min="1799" max="1799" width="26.28515625" style="34" customWidth="1"/>
    <col min="1800" max="1800" width="11" style="34" customWidth="1"/>
    <col min="1801" max="1801" width="11.42578125" style="34" customWidth="1"/>
    <col min="1802" max="1802" width="9.28515625" style="34" customWidth="1"/>
    <col min="1803" max="1803" width="10" style="34" customWidth="1"/>
    <col min="1804" max="1804" width="9.85546875" style="34" customWidth="1"/>
    <col min="1805" max="1805" width="11.7109375" style="34" customWidth="1"/>
    <col min="1806" max="1806" width="11" style="34" customWidth="1"/>
    <col min="1807" max="1807" width="10.42578125" style="34" bestFit="1" customWidth="1"/>
    <col min="1808" max="1809" width="11" style="34" customWidth="1"/>
    <col min="1810" max="1811" width="17" style="34" customWidth="1"/>
    <col min="1812" max="1812" width="12.28515625" style="34" customWidth="1"/>
    <col min="1813" max="1813" width="15.5703125" style="34" customWidth="1"/>
    <col min="1814" max="1814" width="15" style="34" customWidth="1"/>
    <col min="1815" max="1815" width="26.140625" style="34" customWidth="1"/>
    <col min="1816" max="1816" width="12.85546875" style="34" customWidth="1"/>
    <col min="1817" max="1817" width="13.42578125" style="34" customWidth="1"/>
    <col min="1818" max="1818" width="10.7109375" style="34" customWidth="1"/>
    <col min="1819" max="1819" width="10.140625" style="34" customWidth="1"/>
    <col min="1820" max="1820" width="11.7109375" style="34" customWidth="1"/>
    <col min="1821" max="1821" width="13.140625" style="34" customWidth="1"/>
    <col min="1822" max="1822" width="14.5703125" style="34" customWidth="1"/>
    <col min="1823" max="1823" width="9.5703125" style="34" bestFit="1" customWidth="1"/>
    <col min="1824" max="2050" width="8.85546875" style="34"/>
    <col min="2051" max="2051" width="5.28515625" style="34" customWidth="1"/>
    <col min="2052" max="2052" width="9" style="34" customWidth="1"/>
    <col min="2053" max="2053" width="14" style="34" customWidth="1"/>
    <col min="2054" max="2054" width="27" style="34" bestFit="1" customWidth="1"/>
    <col min="2055" max="2055" width="26.28515625" style="34" customWidth="1"/>
    <col min="2056" max="2056" width="11" style="34" customWidth="1"/>
    <col min="2057" max="2057" width="11.42578125" style="34" customWidth="1"/>
    <col min="2058" max="2058" width="9.28515625" style="34" customWidth="1"/>
    <col min="2059" max="2059" width="10" style="34" customWidth="1"/>
    <col min="2060" max="2060" width="9.85546875" style="34" customWidth="1"/>
    <col min="2061" max="2061" width="11.7109375" style="34" customWidth="1"/>
    <col min="2062" max="2062" width="11" style="34" customWidth="1"/>
    <col min="2063" max="2063" width="10.42578125" style="34" bestFit="1" customWidth="1"/>
    <col min="2064" max="2065" width="11" style="34" customWidth="1"/>
    <col min="2066" max="2067" width="17" style="34" customWidth="1"/>
    <col min="2068" max="2068" width="12.28515625" style="34" customWidth="1"/>
    <col min="2069" max="2069" width="15.5703125" style="34" customWidth="1"/>
    <col min="2070" max="2070" width="15" style="34" customWidth="1"/>
    <col min="2071" max="2071" width="26.140625" style="34" customWidth="1"/>
    <col min="2072" max="2072" width="12.85546875" style="34" customWidth="1"/>
    <col min="2073" max="2073" width="13.42578125" style="34" customWidth="1"/>
    <col min="2074" max="2074" width="10.7109375" style="34" customWidth="1"/>
    <col min="2075" max="2075" width="10.140625" style="34" customWidth="1"/>
    <col min="2076" max="2076" width="11.7109375" style="34" customWidth="1"/>
    <col min="2077" max="2077" width="13.140625" style="34" customWidth="1"/>
    <col min="2078" max="2078" width="14.5703125" style="34" customWidth="1"/>
    <col min="2079" max="2079" width="9.5703125" style="34" bestFit="1" customWidth="1"/>
    <col min="2080" max="2306" width="8.85546875" style="34"/>
    <col min="2307" max="2307" width="5.28515625" style="34" customWidth="1"/>
    <col min="2308" max="2308" width="9" style="34" customWidth="1"/>
    <col min="2309" max="2309" width="14" style="34" customWidth="1"/>
    <col min="2310" max="2310" width="27" style="34" bestFit="1" customWidth="1"/>
    <col min="2311" max="2311" width="26.28515625" style="34" customWidth="1"/>
    <col min="2312" max="2312" width="11" style="34" customWidth="1"/>
    <col min="2313" max="2313" width="11.42578125" style="34" customWidth="1"/>
    <col min="2314" max="2314" width="9.28515625" style="34" customWidth="1"/>
    <col min="2315" max="2315" width="10" style="34" customWidth="1"/>
    <col min="2316" max="2316" width="9.85546875" style="34" customWidth="1"/>
    <col min="2317" max="2317" width="11.7109375" style="34" customWidth="1"/>
    <col min="2318" max="2318" width="11" style="34" customWidth="1"/>
    <col min="2319" max="2319" width="10.42578125" style="34" bestFit="1" customWidth="1"/>
    <col min="2320" max="2321" width="11" style="34" customWidth="1"/>
    <col min="2322" max="2323" width="17" style="34" customWidth="1"/>
    <col min="2324" max="2324" width="12.28515625" style="34" customWidth="1"/>
    <col min="2325" max="2325" width="15.5703125" style="34" customWidth="1"/>
    <col min="2326" max="2326" width="15" style="34" customWidth="1"/>
    <col min="2327" max="2327" width="26.140625" style="34" customWidth="1"/>
    <col min="2328" max="2328" width="12.85546875" style="34" customWidth="1"/>
    <col min="2329" max="2329" width="13.42578125" style="34" customWidth="1"/>
    <col min="2330" max="2330" width="10.7109375" style="34" customWidth="1"/>
    <col min="2331" max="2331" width="10.140625" style="34" customWidth="1"/>
    <col min="2332" max="2332" width="11.7109375" style="34" customWidth="1"/>
    <col min="2333" max="2333" width="13.140625" style="34" customWidth="1"/>
    <col min="2334" max="2334" width="14.5703125" style="34" customWidth="1"/>
    <col min="2335" max="2335" width="9.5703125" style="34" bestFit="1" customWidth="1"/>
    <col min="2336" max="2562" width="8.85546875" style="34"/>
    <col min="2563" max="2563" width="5.28515625" style="34" customWidth="1"/>
    <col min="2564" max="2564" width="9" style="34" customWidth="1"/>
    <col min="2565" max="2565" width="14" style="34" customWidth="1"/>
    <col min="2566" max="2566" width="27" style="34" bestFit="1" customWidth="1"/>
    <col min="2567" max="2567" width="26.28515625" style="34" customWidth="1"/>
    <col min="2568" max="2568" width="11" style="34" customWidth="1"/>
    <col min="2569" max="2569" width="11.42578125" style="34" customWidth="1"/>
    <col min="2570" max="2570" width="9.28515625" style="34" customWidth="1"/>
    <col min="2571" max="2571" width="10" style="34" customWidth="1"/>
    <col min="2572" max="2572" width="9.85546875" style="34" customWidth="1"/>
    <col min="2573" max="2573" width="11.7109375" style="34" customWidth="1"/>
    <col min="2574" max="2574" width="11" style="34" customWidth="1"/>
    <col min="2575" max="2575" width="10.42578125" style="34" bestFit="1" customWidth="1"/>
    <col min="2576" max="2577" width="11" style="34" customWidth="1"/>
    <col min="2578" max="2579" width="17" style="34" customWidth="1"/>
    <col min="2580" max="2580" width="12.28515625" style="34" customWidth="1"/>
    <col min="2581" max="2581" width="15.5703125" style="34" customWidth="1"/>
    <col min="2582" max="2582" width="15" style="34" customWidth="1"/>
    <col min="2583" max="2583" width="26.140625" style="34" customWidth="1"/>
    <col min="2584" max="2584" width="12.85546875" style="34" customWidth="1"/>
    <col min="2585" max="2585" width="13.42578125" style="34" customWidth="1"/>
    <col min="2586" max="2586" width="10.7109375" style="34" customWidth="1"/>
    <col min="2587" max="2587" width="10.140625" style="34" customWidth="1"/>
    <col min="2588" max="2588" width="11.7109375" style="34" customWidth="1"/>
    <col min="2589" max="2589" width="13.140625" style="34" customWidth="1"/>
    <col min="2590" max="2590" width="14.5703125" style="34" customWidth="1"/>
    <col min="2591" max="2591" width="9.5703125" style="34" bestFit="1" customWidth="1"/>
    <col min="2592" max="2818" width="8.85546875" style="34"/>
    <col min="2819" max="2819" width="5.28515625" style="34" customWidth="1"/>
    <col min="2820" max="2820" width="9" style="34" customWidth="1"/>
    <col min="2821" max="2821" width="14" style="34" customWidth="1"/>
    <col min="2822" max="2822" width="27" style="34" bestFit="1" customWidth="1"/>
    <col min="2823" max="2823" width="26.28515625" style="34" customWidth="1"/>
    <col min="2824" max="2824" width="11" style="34" customWidth="1"/>
    <col min="2825" max="2825" width="11.42578125" style="34" customWidth="1"/>
    <col min="2826" max="2826" width="9.28515625" style="34" customWidth="1"/>
    <col min="2827" max="2827" width="10" style="34" customWidth="1"/>
    <col min="2828" max="2828" width="9.85546875" style="34" customWidth="1"/>
    <col min="2829" max="2829" width="11.7109375" style="34" customWidth="1"/>
    <col min="2830" max="2830" width="11" style="34" customWidth="1"/>
    <col min="2831" max="2831" width="10.42578125" style="34" bestFit="1" customWidth="1"/>
    <col min="2832" max="2833" width="11" style="34" customWidth="1"/>
    <col min="2834" max="2835" width="17" style="34" customWidth="1"/>
    <col min="2836" max="2836" width="12.28515625" style="34" customWidth="1"/>
    <col min="2837" max="2837" width="15.5703125" style="34" customWidth="1"/>
    <col min="2838" max="2838" width="15" style="34" customWidth="1"/>
    <col min="2839" max="2839" width="26.140625" style="34" customWidth="1"/>
    <col min="2840" max="2840" width="12.85546875" style="34" customWidth="1"/>
    <col min="2841" max="2841" width="13.42578125" style="34" customWidth="1"/>
    <col min="2842" max="2842" width="10.7109375" style="34" customWidth="1"/>
    <col min="2843" max="2843" width="10.140625" style="34" customWidth="1"/>
    <col min="2844" max="2844" width="11.7109375" style="34" customWidth="1"/>
    <col min="2845" max="2845" width="13.140625" style="34" customWidth="1"/>
    <col min="2846" max="2846" width="14.5703125" style="34" customWidth="1"/>
    <col min="2847" max="2847" width="9.5703125" style="34" bestFit="1" customWidth="1"/>
    <col min="2848" max="3074" width="8.85546875" style="34"/>
    <col min="3075" max="3075" width="5.28515625" style="34" customWidth="1"/>
    <col min="3076" max="3076" width="9" style="34" customWidth="1"/>
    <col min="3077" max="3077" width="14" style="34" customWidth="1"/>
    <col min="3078" max="3078" width="27" style="34" bestFit="1" customWidth="1"/>
    <col min="3079" max="3079" width="26.28515625" style="34" customWidth="1"/>
    <col min="3080" max="3080" width="11" style="34" customWidth="1"/>
    <col min="3081" max="3081" width="11.42578125" style="34" customWidth="1"/>
    <col min="3082" max="3082" width="9.28515625" style="34" customWidth="1"/>
    <col min="3083" max="3083" width="10" style="34" customWidth="1"/>
    <col min="3084" max="3084" width="9.85546875" style="34" customWidth="1"/>
    <col min="3085" max="3085" width="11.7109375" style="34" customWidth="1"/>
    <col min="3086" max="3086" width="11" style="34" customWidth="1"/>
    <col min="3087" max="3087" width="10.42578125" style="34" bestFit="1" customWidth="1"/>
    <col min="3088" max="3089" width="11" style="34" customWidth="1"/>
    <col min="3090" max="3091" width="17" style="34" customWidth="1"/>
    <col min="3092" max="3092" width="12.28515625" style="34" customWidth="1"/>
    <col min="3093" max="3093" width="15.5703125" style="34" customWidth="1"/>
    <col min="3094" max="3094" width="15" style="34" customWidth="1"/>
    <col min="3095" max="3095" width="26.140625" style="34" customWidth="1"/>
    <col min="3096" max="3096" width="12.85546875" style="34" customWidth="1"/>
    <col min="3097" max="3097" width="13.42578125" style="34" customWidth="1"/>
    <col min="3098" max="3098" width="10.7109375" style="34" customWidth="1"/>
    <col min="3099" max="3099" width="10.140625" style="34" customWidth="1"/>
    <col min="3100" max="3100" width="11.7109375" style="34" customWidth="1"/>
    <col min="3101" max="3101" width="13.140625" style="34" customWidth="1"/>
    <col min="3102" max="3102" width="14.5703125" style="34" customWidth="1"/>
    <col min="3103" max="3103" width="9.5703125" style="34" bestFit="1" customWidth="1"/>
    <col min="3104" max="3330" width="8.85546875" style="34"/>
    <col min="3331" max="3331" width="5.28515625" style="34" customWidth="1"/>
    <col min="3332" max="3332" width="9" style="34" customWidth="1"/>
    <col min="3333" max="3333" width="14" style="34" customWidth="1"/>
    <col min="3334" max="3334" width="27" style="34" bestFit="1" customWidth="1"/>
    <col min="3335" max="3335" width="26.28515625" style="34" customWidth="1"/>
    <col min="3336" max="3336" width="11" style="34" customWidth="1"/>
    <col min="3337" max="3337" width="11.42578125" style="34" customWidth="1"/>
    <col min="3338" max="3338" width="9.28515625" style="34" customWidth="1"/>
    <col min="3339" max="3339" width="10" style="34" customWidth="1"/>
    <col min="3340" max="3340" width="9.85546875" style="34" customWidth="1"/>
    <col min="3341" max="3341" width="11.7109375" style="34" customWidth="1"/>
    <col min="3342" max="3342" width="11" style="34" customWidth="1"/>
    <col min="3343" max="3343" width="10.42578125" style="34" bestFit="1" customWidth="1"/>
    <col min="3344" max="3345" width="11" style="34" customWidth="1"/>
    <col min="3346" max="3347" width="17" style="34" customWidth="1"/>
    <col min="3348" max="3348" width="12.28515625" style="34" customWidth="1"/>
    <col min="3349" max="3349" width="15.5703125" style="34" customWidth="1"/>
    <col min="3350" max="3350" width="15" style="34" customWidth="1"/>
    <col min="3351" max="3351" width="26.140625" style="34" customWidth="1"/>
    <col min="3352" max="3352" width="12.85546875" style="34" customWidth="1"/>
    <col min="3353" max="3353" width="13.42578125" style="34" customWidth="1"/>
    <col min="3354" max="3354" width="10.7109375" style="34" customWidth="1"/>
    <col min="3355" max="3355" width="10.140625" style="34" customWidth="1"/>
    <col min="3356" max="3356" width="11.7109375" style="34" customWidth="1"/>
    <col min="3357" max="3357" width="13.140625" style="34" customWidth="1"/>
    <col min="3358" max="3358" width="14.5703125" style="34" customWidth="1"/>
    <col min="3359" max="3359" width="9.5703125" style="34" bestFit="1" customWidth="1"/>
    <col min="3360" max="3586" width="8.85546875" style="34"/>
    <col min="3587" max="3587" width="5.28515625" style="34" customWidth="1"/>
    <col min="3588" max="3588" width="9" style="34" customWidth="1"/>
    <col min="3589" max="3589" width="14" style="34" customWidth="1"/>
    <col min="3590" max="3590" width="27" style="34" bestFit="1" customWidth="1"/>
    <col min="3591" max="3591" width="26.28515625" style="34" customWidth="1"/>
    <col min="3592" max="3592" width="11" style="34" customWidth="1"/>
    <col min="3593" max="3593" width="11.42578125" style="34" customWidth="1"/>
    <col min="3594" max="3594" width="9.28515625" style="34" customWidth="1"/>
    <col min="3595" max="3595" width="10" style="34" customWidth="1"/>
    <col min="3596" max="3596" width="9.85546875" style="34" customWidth="1"/>
    <col min="3597" max="3597" width="11.7109375" style="34" customWidth="1"/>
    <col min="3598" max="3598" width="11" style="34" customWidth="1"/>
    <col min="3599" max="3599" width="10.42578125" style="34" bestFit="1" customWidth="1"/>
    <col min="3600" max="3601" width="11" style="34" customWidth="1"/>
    <col min="3602" max="3603" width="17" style="34" customWidth="1"/>
    <col min="3604" max="3604" width="12.28515625" style="34" customWidth="1"/>
    <col min="3605" max="3605" width="15.5703125" style="34" customWidth="1"/>
    <col min="3606" max="3606" width="15" style="34" customWidth="1"/>
    <col min="3607" max="3607" width="26.140625" style="34" customWidth="1"/>
    <col min="3608" max="3608" width="12.85546875" style="34" customWidth="1"/>
    <col min="3609" max="3609" width="13.42578125" style="34" customWidth="1"/>
    <col min="3610" max="3610" width="10.7109375" style="34" customWidth="1"/>
    <col min="3611" max="3611" width="10.140625" style="34" customWidth="1"/>
    <col min="3612" max="3612" width="11.7109375" style="34" customWidth="1"/>
    <col min="3613" max="3613" width="13.140625" style="34" customWidth="1"/>
    <col min="3614" max="3614" width="14.5703125" style="34" customWidth="1"/>
    <col min="3615" max="3615" width="9.5703125" style="34" bestFit="1" customWidth="1"/>
    <col min="3616" max="3842" width="8.85546875" style="34"/>
    <col min="3843" max="3843" width="5.28515625" style="34" customWidth="1"/>
    <col min="3844" max="3844" width="9" style="34" customWidth="1"/>
    <col min="3845" max="3845" width="14" style="34" customWidth="1"/>
    <col min="3846" max="3846" width="27" style="34" bestFit="1" customWidth="1"/>
    <col min="3847" max="3847" width="26.28515625" style="34" customWidth="1"/>
    <col min="3848" max="3848" width="11" style="34" customWidth="1"/>
    <col min="3849" max="3849" width="11.42578125" style="34" customWidth="1"/>
    <col min="3850" max="3850" width="9.28515625" style="34" customWidth="1"/>
    <col min="3851" max="3851" width="10" style="34" customWidth="1"/>
    <col min="3852" max="3852" width="9.85546875" style="34" customWidth="1"/>
    <col min="3853" max="3853" width="11.7109375" style="34" customWidth="1"/>
    <col min="3854" max="3854" width="11" style="34" customWidth="1"/>
    <col min="3855" max="3855" width="10.42578125" style="34" bestFit="1" customWidth="1"/>
    <col min="3856" max="3857" width="11" style="34" customWidth="1"/>
    <col min="3858" max="3859" width="17" style="34" customWidth="1"/>
    <col min="3860" max="3860" width="12.28515625" style="34" customWidth="1"/>
    <col min="3861" max="3861" width="15.5703125" style="34" customWidth="1"/>
    <col min="3862" max="3862" width="15" style="34" customWidth="1"/>
    <col min="3863" max="3863" width="26.140625" style="34" customWidth="1"/>
    <col min="3864" max="3864" width="12.85546875" style="34" customWidth="1"/>
    <col min="3865" max="3865" width="13.42578125" style="34" customWidth="1"/>
    <col min="3866" max="3866" width="10.7109375" style="34" customWidth="1"/>
    <col min="3867" max="3867" width="10.140625" style="34" customWidth="1"/>
    <col min="3868" max="3868" width="11.7109375" style="34" customWidth="1"/>
    <col min="3869" max="3869" width="13.140625" style="34" customWidth="1"/>
    <col min="3870" max="3870" width="14.5703125" style="34" customWidth="1"/>
    <col min="3871" max="3871" width="9.5703125" style="34" bestFit="1" customWidth="1"/>
    <col min="3872" max="4098" width="8.85546875" style="34"/>
    <col min="4099" max="4099" width="5.28515625" style="34" customWidth="1"/>
    <col min="4100" max="4100" width="9" style="34" customWidth="1"/>
    <col min="4101" max="4101" width="14" style="34" customWidth="1"/>
    <col min="4102" max="4102" width="27" style="34" bestFit="1" customWidth="1"/>
    <col min="4103" max="4103" width="26.28515625" style="34" customWidth="1"/>
    <col min="4104" max="4104" width="11" style="34" customWidth="1"/>
    <col min="4105" max="4105" width="11.42578125" style="34" customWidth="1"/>
    <col min="4106" max="4106" width="9.28515625" style="34" customWidth="1"/>
    <col min="4107" max="4107" width="10" style="34" customWidth="1"/>
    <col min="4108" max="4108" width="9.85546875" style="34" customWidth="1"/>
    <col min="4109" max="4109" width="11.7109375" style="34" customWidth="1"/>
    <col min="4110" max="4110" width="11" style="34" customWidth="1"/>
    <col min="4111" max="4111" width="10.42578125" style="34" bestFit="1" customWidth="1"/>
    <col min="4112" max="4113" width="11" style="34" customWidth="1"/>
    <col min="4114" max="4115" width="17" style="34" customWidth="1"/>
    <col min="4116" max="4116" width="12.28515625" style="34" customWidth="1"/>
    <col min="4117" max="4117" width="15.5703125" style="34" customWidth="1"/>
    <col min="4118" max="4118" width="15" style="34" customWidth="1"/>
    <col min="4119" max="4119" width="26.140625" style="34" customWidth="1"/>
    <col min="4120" max="4120" width="12.85546875" style="34" customWidth="1"/>
    <col min="4121" max="4121" width="13.42578125" style="34" customWidth="1"/>
    <col min="4122" max="4122" width="10.7109375" style="34" customWidth="1"/>
    <col min="4123" max="4123" width="10.140625" style="34" customWidth="1"/>
    <col min="4124" max="4124" width="11.7109375" style="34" customWidth="1"/>
    <col min="4125" max="4125" width="13.140625" style="34" customWidth="1"/>
    <col min="4126" max="4126" width="14.5703125" style="34" customWidth="1"/>
    <col min="4127" max="4127" width="9.5703125" style="34" bestFit="1" customWidth="1"/>
    <col min="4128" max="4354" width="8.85546875" style="34"/>
    <col min="4355" max="4355" width="5.28515625" style="34" customWidth="1"/>
    <col min="4356" max="4356" width="9" style="34" customWidth="1"/>
    <col min="4357" max="4357" width="14" style="34" customWidth="1"/>
    <col min="4358" max="4358" width="27" style="34" bestFit="1" customWidth="1"/>
    <col min="4359" max="4359" width="26.28515625" style="34" customWidth="1"/>
    <col min="4360" max="4360" width="11" style="34" customWidth="1"/>
    <col min="4361" max="4361" width="11.42578125" style="34" customWidth="1"/>
    <col min="4362" max="4362" width="9.28515625" style="34" customWidth="1"/>
    <col min="4363" max="4363" width="10" style="34" customWidth="1"/>
    <col min="4364" max="4364" width="9.85546875" style="34" customWidth="1"/>
    <col min="4365" max="4365" width="11.7109375" style="34" customWidth="1"/>
    <col min="4366" max="4366" width="11" style="34" customWidth="1"/>
    <col min="4367" max="4367" width="10.42578125" style="34" bestFit="1" customWidth="1"/>
    <col min="4368" max="4369" width="11" style="34" customWidth="1"/>
    <col min="4370" max="4371" width="17" style="34" customWidth="1"/>
    <col min="4372" max="4372" width="12.28515625" style="34" customWidth="1"/>
    <col min="4373" max="4373" width="15.5703125" style="34" customWidth="1"/>
    <col min="4374" max="4374" width="15" style="34" customWidth="1"/>
    <col min="4375" max="4375" width="26.140625" style="34" customWidth="1"/>
    <col min="4376" max="4376" width="12.85546875" style="34" customWidth="1"/>
    <col min="4377" max="4377" width="13.42578125" style="34" customWidth="1"/>
    <col min="4378" max="4378" width="10.7109375" style="34" customWidth="1"/>
    <col min="4379" max="4379" width="10.140625" style="34" customWidth="1"/>
    <col min="4380" max="4380" width="11.7109375" style="34" customWidth="1"/>
    <col min="4381" max="4381" width="13.140625" style="34" customWidth="1"/>
    <col min="4382" max="4382" width="14.5703125" style="34" customWidth="1"/>
    <col min="4383" max="4383" width="9.5703125" style="34" bestFit="1" customWidth="1"/>
    <col min="4384" max="4610" width="8.85546875" style="34"/>
    <col min="4611" max="4611" width="5.28515625" style="34" customWidth="1"/>
    <col min="4612" max="4612" width="9" style="34" customWidth="1"/>
    <col min="4613" max="4613" width="14" style="34" customWidth="1"/>
    <col min="4614" max="4614" width="27" style="34" bestFit="1" customWidth="1"/>
    <col min="4615" max="4615" width="26.28515625" style="34" customWidth="1"/>
    <col min="4616" max="4616" width="11" style="34" customWidth="1"/>
    <col min="4617" max="4617" width="11.42578125" style="34" customWidth="1"/>
    <col min="4618" max="4618" width="9.28515625" style="34" customWidth="1"/>
    <col min="4619" max="4619" width="10" style="34" customWidth="1"/>
    <col min="4620" max="4620" width="9.85546875" style="34" customWidth="1"/>
    <col min="4621" max="4621" width="11.7109375" style="34" customWidth="1"/>
    <col min="4622" max="4622" width="11" style="34" customWidth="1"/>
    <col min="4623" max="4623" width="10.42578125" style="34" bestFit="1" customWidth="1"/>
    <col min="4624" max="4625" width="11" style="34" customWidth="1"/>
    <col min="4626" max="4627" width="17" style="34" customWidth="1"/>
    <col min="4628" max="4628" width="12.28515625" style="34" customWidth="1"/>
    <col min="4629" max="4629" width="15.5703125" style="34" customWidth="1"/>
    <col min="4630" max="4630" width="15" style="34" customWidth="1"/>
    <col min="4631" max="4631" width="26.140625" style="34" customWidth="1"/>
    <col min="4632" max="4632" width="12.85546875" style="34" customWidth="1"/>
    <col min="4633" max="4633" width="13.42578125" style="34" customWidth="1"/>
    <col min="4634" max="4634" width="10.7109375" style="34" customWidth="1"/>
    <col min="4635" max="4635" width="10.140625" style="34" customWidth="1"/>
    <col min="4636" max="4636" width="11.7109375" style="34" customWidth="1"/>
    <col min="4637" max="4637" width="13.140625" style="34" customWidth="1"/>
    <col min="4638" max="4638" width="14.5703125" style="34" customWidth="1"/>
    <col min="4639" max="4639" width="9.5703125" style="34" bestFit="1" customWidth="1"/>
    <col min="4640" max="4866" width="8.85546875" style="34"/>
    <col min="4867" max="4867" width="5.28515625" style="34" customWidth="1"/>
    <col min="4868" max="4868" width="9" style="34" customWidth="1"/>
    <col min="4869" max="4869" width="14" style="34" customWidth="1"/>
    <col min="4870" max="4870" width="27" style="34" bestFit="1" customWidth="1"/>
    <col min="4871" max="4871" width="26.28515625" style="34" customWidth="1"/>
    <col min="4872" max="4872" width="11" style="34" customWidth="1"/>
    <col min="4873" max="4873" width="11.42578125" style="34" customWidth="1"/>
    <col min="4874" max="4874" width="9.28515625" style="34" customWidth="1"/>
    <col min="4875" max="4875" width="10" style="34" customWidth="1"/>
    <col min="4876" max="4876" width="9.85546875" style="34" customWidth="1"/>
    <col min="4877" max="4877" width="11.7109375" style="34" customWidth="1"/>
    <col min="4878" max="4878" width="11" style="34" customWidth="1"/>
    <col min="4879" max="4879" width="10.42578125" style="34" bestFit="1" customWidth="1"/>
    <col min="4880" max="4881" width="11" style="34" customWidth="1"/>
    <col min="4882" max="4883" width="17" style="34" customWidth="1"/>
    <col min="4884" max="4884" width="12.28515625" style="34" customWidth="1"/>
    <col min="4885" max="4885" width="15.5703125" style="34" customWidth="1"/>
    <col min="4886" max="4886" width="15" style="34" customWidth="1"/>
    <col min="4887" max="4887" width="26.140625" style="34" customWidth="1"/>
    <col min="4888" max="4888" width="12.85546875" style="34" customWidth="1"/>
    <col min="4889" max="4889" width="13.42578125" style="34" customWidth="1"/>
    <col min="4890" max="4890" width="10.7109375" style="34" customWidth="1"/>
    <col min="4891" max="4891" width="10.140625" style="34" customWidth="1"/>
    <col min="4892" max="4892" width="11.7109375" style="34" customWidth="1"/>
    <col min="4893" max="4893" width="13.140625" style="34" customWidth="1"/>
    <col min="4894" max="4894" width="14.5703125" style="34" customWidth="1"/>
    <col min="4895" max="4895" width="9.5703125" style="34" bestFit="1" customWidth="1"/>
    <col min="4896" max="5122" width="8.85546875" style="34"/>
    <col min="5123" max="5123" width="5.28515625" style="34" customWidth="1"/>
    <col min="5124" max="5124" width="9" style="34" customWidth="1"/>
    <col min="5125" max="5125" width="14" style="34" customWidth="1"/>
    <col min="5126" max="5126" width="27" style="34" bestFit="1" customWidth="1"/>
    <col min="5127" max="5127" width="26.28515625" style="34" customWidth="1"/>
    <col min="5128" max="5128" width="11" style="34" customWidth="1"/>
    <col min="5129" max="5129" width="11.42578125" style="34" customWidth="1"/>
    <col min="5130" max="5130" width="9.28515625" style="34" customWidth="1"/>
    <col min="5131" max="5131" width="10" style="34" customWidth="1"/>
    <col min="5132" max="5132" width="9.85546875" style="34" customWidth="1"/>
    <col min="5133" max="5133" width="11.7109375" style="34" customWidth="1"/>
    <col min="5134" max="5134" width="11" style="34" customWidth="1"/>
    <col min="5135" max="5135" width="10.42578125" style="34" bestFit="1" customWidth="1"/>
    <col min="5136" max="5137" width="11" style="34" customWidth="1"/>
    <col min="5138" max="5139" width="17" style="34" customWidth="1"/>
    <col min="5140" max="5140" width="12.28515625" style="34" customWidth="1"/>
    <col min="5141" max="5141" width="15.5703125" style="34" customWidth="1"/>
    <col min="5142" max="5142" width="15" style="34" customWidth="1"/>
    <col min="5143" max="5143" width="26.140625" style="34" customWidth="1"/>
    <col min="5144" max="5144" width="12.85546875" style="34" customWidth="1"/>
    <col min="5145" max="5145" width="13.42578125" style="34" customWidth="1"/>
    <col min="5146" max="5146" width="10.7109375" style="34" customWidth="1"/>
    <col min="5147" max="5147" width="10.140625" style="34" customWidth="1"/>
    <col min="5148" max="5148" width="11.7109375" style="34" customWidth="1"/>
    <col min="5149" max="5149" width="13.140625" style="34" customWidth="1"/>
    <col min="5150" max="5150" width="14.5703125" style="34" customWidth="1"/>
    <col min="5151" max="5151" width="9.5703125" style="34" bestFit="1" customWidth="1"/>
    <col min="5152" max="5378" width="8.85546875" style="34"/>
    <col min="5379" max="5379" width="5.28515625" style="34" customWidth="1"/>
    <col min="5380" max="5380" width="9" style="34" customWidth="1"/>
    <col min="5381" max="5381" width="14" style="34" customWidth="1"/>
    <col min="5382" max="5382" width="27" style="34" bestFit="1" customWidth="1"/>
    <col min="5383" max="5383" width="26.28515625" style="34" customWidth="1"/>
    <col min="5384" max="5384" width="11" style="34" customWidth="1"/>
    <col min="5385" max="5385" width="11.42578125" style="34" customWidth="1"/>
    <col min="5386" max="5386" width="9.28515625" style="34" customWidth="1"/>
    <col min="5387" max="5387" width="10" style="34" customWidth="1"/>
    <col min="5388" max="5388" width="9.85546875" style="34" customWidth="1"/>
    <col min="5389" max="5389" width="11.7109375" style="34" customWidth="1"/>
    <col min="5390" max="5390" width="11" style="34" customWidth="1"/>
    <col min="5391" max="5391" width="10.42578125" style="34" bestFit="1" customWidth="1"/>
    <col min="5392" max="5393" width="11" style="34" customWidth="1"/>
    <col min="5394" max="5395" width="17" style="34" customWidth="1"/>
    <col min="5396" max="5396" width="12.28515625" style="34" customWidth="1"/>
    <col min="5397" max="5397" width="15.5703125" style="34" customWidth="1"/>
    <col min="5398" max="5398" width="15" style="34" customWidth="1"/>
    <col min="5399" max="5399" width="26.140625" style="34" customWidth="1"/>
    <col min="5400" max="5400" width="12.85546875" style="34" customWidth="1"/>
    <col min="5401" max="5401" width="13.42578125" style="34" customWidth="1"/>
    <col min="5402" max="5402" width="10.7109375" style="34" customWidth="1"/>
    <col min="5403" max="5403" width="10.140625" style="34" customWidth="1"/>
    <col min="5404" max="5404" width="11.7109375" style="34" customWidth="1"/>
    <col min="5405" max="5405" width="13.140625" style="34" customWidth="1"/>
    <col min="5406" max="5406" width="14.5703125" style="34" customWidth="1"/>
    <col min="5407" max="5407" width="9.5703125" style="34" bestFit="1" customWidth="1"/>
    <col min="5408" max="5634" width="8.85546875" style="34"/>
    <col min="5635" max="5635" width="5.28515625" style="34" customWidth="1"/>
    <col min="5636" max="5636" width="9" style="34" customWidth="1"/>
    <col min="5637" max="5637" width="14" style="34" customWidth="1"/>
    <col min="5638" max="5638" width="27" style="34" bestFit="1" customWidth="1"/>
    <col min="5639" max="5639" width="26.28515625" style="34" customWidth="1"/>
    <col min="5640" max="5640" width="11" style="34" customWidth="1"/>
    <col min="5641" max="5641" width="11.42578125" style="34" customWidth="1"/>
    <col min="5642" max="5642" width="9.28515625" style="34" customWidth="1"/>
    <col min="5643" max="5643" width="10" style="34" customWidth="1"/>
    <col min="5644" max="5644" width="9.85546875" style="34" customWidth="1"/>
    <col min="5645" max="5645" width="11.7109375" style="34" customWidth="1"/>
    <col min="5646" max="5646" width="11" style="34" customWidth="1"/>
    <col min="5647" max="5647" width="10.42578125" style="34" bestFit="1" customWidth="1"/>
    <col min="5648" max="5649" width="11" style="34" customWidth="1"/>
    <col min="5650" max="5651" width="17" style="34" customWidth="1"/>
    <col min="5652" max="5652" width="12.28515625" style="34" customWidth="1"/>
    <col min="5653" max="5653" width="15.5703125" style="34" customWidth="1"/>
    <col min="5654" max="5654" width="15" style="34" customWidth="1"/>
    <col min="5655" max="5655" width="26.140625" style="34" customWidth="1"/>
    <col min="5656" max="5656" width="12.85546875" style="34" customWidth="1"/>
    <col min="5657" max="5657" width="13.42578125" style="34" customWidth="1"/>
    <col min="5658" max="5658" width="10.7109375" style="34" customWidth="1"/>
    <col min="5659" max="5659" width="10.140625" style="34" customWidth="1"/>
    <col min="5660" max="5660" width="11.7109375" style="34" customWidth="1"/>
    <col min="5661" max="5661" width="13.140625" style="34" customWidth="1"/>
    <col min="5662" max="5662" width="14.5703125" style="34" customWidth="1"/>
    <col min="5663" max="5663" width="9.5703125" style="34" bestFit="1" customWidth="1"/>
    <col min="5664" max="5890" width="8.85546875" style="34"/>
    <col min="5891" max="5891" width="5.28515625" style="34" customWidth="1"/>
    <col min="5892" max="5892" width="9" style="34" customWidth="1"/>
    <col min="5893" max="5893" width="14" style="34" customWidth="1"/>
    <col min="5894" max="5894" width="27" style="34" bestFit="1" customWidth="1"/>
    <col min="5895" max="5895" width="26.28515625" style="34" customWidth="1"/>
    <col min="5896" max="5896" width="11" style="34" customWidth="1"/>
    <col min="5897" max="5897" width="11.42578125" style="34" customWidth="1"/>
    <col min="5898" max="5898" width="9.28515625" style="34" customWidth="1"/>
    <col min="5899" max="5899" width="10" style="34" customWidth="1"/>
    <col min="5900" max="5900" width="9.85546875" style="34" customWidth="1"/>
    <col min="5901" max="5901" width="11.7109375" style="34" customWidth="1"/>
    <col min="5902" max="5902" width="11" style="34" customWidth="1"/>
    <col min="5903" max="5903" width="10.42578125" style="34" bestFit="1" customWidth="1"/>
    <col min="5904" max="5905" width="11" style="34" customWidth="1"/>
    <col min="5906" max="5907" width="17" style="34" customWidth="1"/>
    <col min="5908" max="5908" width="12.28515625" style="34" customWidth="1"/>
    <col min="5909" max="5909" width="15.5703125" style="34" customWidth="1"/>
    <col min="5910" max="5910" width="15" style="34" customWidth="1"/>
    <col min="5911" max="5911" width="26.140625" style="34" customWidth="1"/>
    <col min="5912" max="5912" width="12.85546875" style="34" customWidth="1"/>
    <col min="5913" max="5913" width="13.42578125" style="34" customWidth="1"/>
    <col min="5914" max="5914" width="10.7109375" style="34" customWidth="1"/>
    <col min="5915" max="5915" width="10.140625" style="34" customWidth="1"/>
    <col min="5916" max="5916" width="11.7109375" style="34" customWidth="1"/>
    <col min="5917" max="5917" width="13.140625" style="34" customWidth="1"/>
    <col min="5918" max="5918" width="14.5703125" style="34" customWidth="1"/>
    <col min="5919" max="5919" width="9.5703125" style="34" bestFit="1" customWidth="1"/>
    <col min="5920" max="6146" width="8.85546875" style="34"/>
    <col min="6147" max="6147" width="5.28515625" style="34" customWidth="1"/>
    <col min="6148" max="6148" width="9" style="34" customWidth="1"/>
    <col min="6149" max="6149" width="14" style="34" customWidth="1"/>
    <col min="6150" max="6150" width="27" style="34" bestFit="1" customWidth="1"/>
    <col min="6151" max="6151" width="26.28515625" style="34" customWidth="1"/>
    <col min="6152" max="6152" width="11" style="34" customWidth="1"/>
    <col min="6153" max="6153" width="11.42578125" style="34" customWidth="1"/>
    <col min="6154" max="6154" width="9.28515625" style="34" customWidth="1"/>
    <col min="6155" max="6155" width="10" style="34" customWidth="1"/>
    <col min="6156" max="6156" width="9.85546875" style="34" customWidth="1"/>
    <col min="6157" max="6157" width="11.7109375" style="34" customWidth="1"/>
    <col min="6158" max="6158" width="11" style="34" customWidth="1"/>
    <col min="6159" max="6159" width="10.42578125" style="34" bestFit="1" customWidth="1"/>
    <col min="6160" max="6161" width="11" style="34" customWidth="1"/>
    <col min="6162" max="6163" width="17" style="34" customWidth="1"/>
    <col min="6164" max="6164" width="12.28515625" style="34" customWidth="1"/>
    <col min="6165" max="6165" width="15.5703125" style="34" customWidth="1"/>
    <col min="6166" max="6166" width="15" style="34" customWidth="1"/>
    <col min="6167" max="6167" width="26.140625" style="34" customWidth="1"/>
    <col min="6168" max="6168" width="12.85546875" style="34" customWidth="1"/>
    <col min="6169" max="6169" width="13.42578125" style="34" customWidth="1"/>
    <col min="6170" max="6170" width="10.7109375" style="34" customWidth="1"/>
    <col min="6171" max="6171" width="10.140625" style="34" customWidth="1"/>
    <col min="6172" max="6172" width="11.7109375" style="34" customWidth="1"/>
    <col min="6173" max="6173" width="13.140625" style="34" customWidth="1"/>
    <col min="6174" max="6174" width="14.5703125" style="34" customWidth="1"/>
    <col min="6175" max="6175" width="9.5703125" style="34" bestFit="1" customWidth="1"/>
    <col min="6176" max="6402" width="8.85546875" style="34"/>
    <col min="6403" max="6403" width="5.28515625" style="34" customWidth="1"/>
    <col min="6404" max="6404" width="9" style="34" customWidth="1"/>
    <col min="6405" max="6405" width="14" style="34" customWidth="1"/>
    <col min="6406" max="6406" width="27" style="34" bestFit="1" customWidth="1"/>
    <col min="6407" max="6407" width="26.28515625" style="34" customWidth="1"/>
    <col min="6408" max="6408" width="11" style="34" customWidth="1"/>
    <col min="6409" max="6409" width="11.42578125" style="34" customWidth="1"/>
    <col min="6410" max="6410" width="9.28515625" style="34" customWidth="1"/>
    <col min="6411" max="6411" width="10" style="34" customWidth="1"/>
    <col min="6412" max="6412" width="9.85546875" style="34" customWidth="1"/>
    <col min="6413" max="6413" width="11.7109375" style="34" customWidth="1"/>
    <col min="6414" max="6414" width="11" style="34" customWidth="1"/>
    <col min="6415" max="6415" width="10.42578125" style="34" bestFit="1" customWidth="1"/>
    <col min="6416" max="6417" width="11" style="34" customWidth="1"/>
    <col min="6418" max="6419" width="17" style="34" customWidth="1"/>
    <col min="6420" max="6420" width="12.28515625" style="34" customWidth="1"/>
    <col min="6421" max="6421" width="15.5703125" style="34" customWidth="1"/>
    <col min="6422" max="6422" width="15" style="34" customWidth="1"/>
    <col min="6423" max="6423" width="26.140625" style="34" customWidth="1"/>
    <col min="6424" max="6424" width="12.85546875" style="34" customWidth="1"/>
    <col min="6425" max="6425" width="13.42578125" style="34" customWidth="1"/>
    <col min="6426" max="6426" width="10.7109375" style="34" customWidth="1"/>
    <col min="6427" max="6427" width="10.140625" style="34" customWidth="1"/>
    <col min="6428" max="6428" width="11.7109375" style="34" customWidth="1"/>
    <col min="6429" max="6429" width="13.140625" style="34" customWidth="1"/>
    <col min="6430" max="6430" width="14.5703125" style="34" customWidth="1"/>
    <col min="6431" max="6431" width="9.5703125" style="34" bestFit="1" customWidth="1"/>
    <col min="6432" max="6658" width="8.85546875" style="34"/>
    <col min="6659" max="6659" width="5.28515625" style="34" customWidth="1"/>
    <col min="6660" max="6660" width="9" style="34" customWidth="1"/>
    <col min="6661" max="6661" width="14" style="34" customWidth="1"/>
    <col min="6662" max="6662" width="27" style="34" bestFit="1" customWidth="1"/>
    <col min="6663" max="6663" width="26.28515625" style="34" customWidth="1"/>
    <col min="6664" max="6664" width="11" style="34" customWidth="1"/>
    <col min="6665" max="6665" width="11.42578125" style="34" customWidth="1"/>
    <col min="6666" max="6666" width="9.28515625" style="34" customWidth="1"/>
    <col min="6667" max="6667" width="10" style="34" customWidth="1"/>
    <col min="6668" max="6668" width="9.85546875" style="34" customWidth="1"/>
    <col min="6669" max="6669" width="11.7109375" style="34" customWidth="1"/>
    <col min="6670" max="6670" width="11" style="34" customWidth="1"/>
    <col min="6671" max="6671" width="10.42578125" style="34" bestFit="1" customWidth="1"/>
    <col min="6672" max="6673" width="11" style="34" customWidth="1"/>
    <col min="6674" max="6675" width="17" style="34" customWidth="1"/>
    <col min="6676" max="6676" width="12.28515625" style="34" customWidth="1"/>
    <col min="6677" max="6677" width="15.5703125" style="34" customWidth="1"/>
    <col min="6678" max="6678" width="15" style="34" customWidth="1"/>
    <col min="6679" max="6679" width="26.140625" style="34" customWidth="1"/>
    <col min="6680" max="6680" width="12.85546875" style="34" customWidth="1"/>
    <col min="6681" max="6681" width="13.42578125" style="34" customWidth="1"/>
    <col min="6682" max="6682" width="10.7109375" style="34" customWidth="1"/>
    <col min="6683" max="6683" width="10.140625" style="34" customWidth="1"/>
    <col min="6684" max="6684" width="11.7109375" style="34" customWidth="1"/>
    <col min="6685" max="6685" width="13.140625" style="34" customWidth="1"/>
    <col min="6686" max="6686" width="14.5703125" style="34" customWidth="1"/>
    <col min="6687" max="6687" width="9.5703125" style="34" bestFit="1" customWidth="1"/>
    <col min="6688" max="6914" width="8.85546875" style="34"/>
    <col min="6915" max="6915" width="5.28515625" style="34" customWidth="1"/>
    <col min="6916" max="6916" width="9" style="34" customWidth="1"/>
    <col min="6917" max="6917" width="14" style="34" customWidth="1"/>
    <col min="6918" max="6918" width="27" style="34" bestFit="1" customWidth="1"/>
    <col min="6919" max="6919" width="26.28515625" style="34" customWidth="1"/>
    <col min="6920" max="6920" width="11" style="34" customWidth="1"/>
    <col min="6921" max="6921" width="11.42578125" style="34" customWidth="1"/>
    <col min="6922" max="6922" width="9.28515625" style="34" customWidth="1"/>
    <col min="6923" max="6923" width="10" style="34" customWidth="1"/>
    <col min="6924" max="6924" width="9.85546875" style="34" customWidth="1"/>
    <col min="6925" max="6925" width="11.7109375" style="34" customWidth="1"/>
    <col min="6926" max="6926" width="11" style="34" customWidth="1"/>
    <col min="6927" max="6927" width="10.42578125" style="34" bestFit="1" customWidth="1"/>
    <col min="6928" max="6929" width="11" style="34" customWidth="1"/>
    <col min="6930" max="6931" width="17" style="34" customWidth="1"/>
    <col min="6932" max="6932" width="12.28515625" style="34" customWidth="1"/>
    <col min="6933" max="6933" width="15.5703125" style="34" customWidth="1"/>
    <col min="6934" max="6934" width="15" style="34" customWidth="1"/>
    <col min="6935" max="6935" width="26.140625" style="34" customWidth="1"/>
    <col min="6936" max="6936" width="12.85546875" style="34" customWidth="1"/>
    <col min="6937" max="6937" width="13.42578125" style="34" customWidth="1"/>
    <col min="6938" max="6938" width="10.7109375" style="34" customWidth="1"/>
    <col min="6939" max="6939" width="10.140625" style="34" customWidth="1"/>
    <col min="6940" max="6940" width="11.7109375" style="34" customWidth="1"/>
    <col min="6941" max="6941" width="13.140625" style="34" customWidth="1"/>
    <col min="6942" max="6942" width="14.5703125" style="34" customWidth="1"/>
    <col min="6943" max="6943" width="9.5703125" style="34" bestFit="1" customWidth="1"/>
    <col min="6944" max="7170" width="8.85546875" style="34"/>
    <col min="7171" max="7171" width="5.28515625" style="34" customWidth="1"/>
    <col min="7172" max="7172" width="9" style="34" customWidth="1"/>
    <col min="7173" max="7173" width="14" style="34" customWidth="1"/>
    <col min="7174" max="7174" width="27" style="34" bestFit="1" customWidth="1"/>
    <col min="7175" max="7175" width="26.28515625" style="34" customWidth="1"/>
    <col min="7176" max="7176" width="11" style="34" customWidth="1"/>
    <col min="7177" max="7177" width="11.42578125" style="34" customWidth="1"/>
    <col min="7178" max="7178" width="9.28515625" style="34" customWidth="1"/>
    <col min="7179" max="7179" width="10" style="34" customWidth="1"/>
    <col min="7180" max="7180" width="9.85546875" style="34" customWidth="1"/>
    <col min="7181" max="7181" width="11.7109375" style="34" customWidth="1"/>
    <col min="7182" max="7182" width="11" style="34" customWidth="1"/>
    <col min="7183" max="7183" width="10.42578125" style="34" bestFit="1" customWidth="1"/>
    <col min="7184" max="7185" width="11" style="34" customWidth="1"/>
    <col min="7186" max="7187" width="17" style="34" customWidth="1"/>
    <col min="7188" max="7188" width="12.28515625" style="34" customWidth="1"/>
    <col min="7189" max="7189" width="15.5703125" style="34" customWidth="1"/>
    <col min="7190" max="7190" width="15" style="34" customWidth="1"/>
    <col min="7191" max="7191" width="26.140625" style="34" customWidth="1"/>
    <col min="7192" max="7192" width="12.85546875" style="34" customWidth="1"/>
    <col min="7193" max="7193" width="13.42578125" style="34" customWidth="1"/>
    <col min="7194" max="7194" width="10.7109375" style="34" customWidth="1"/>
    <col min="7195" max="7195" width="10.140625" style="34" customWidth="1"/>
    <col min="7196" max="7196" width="11.7109375" style="34" customWidth="1"/>
    <col min="7197" max="7197" width="13.140625" style="34" customWidth="1"/>
    <col min="7198" max="7198" width="14.5703125" style="34" customWidth="1"/>
    <col min="7199" max="7199" width="9.5703125" style="34" bestFit="1" customWidth="1"/>
    <col min="7200" max="7426" width="8.85546875" style="34"/>
    <col min="7427" max="7427" width="5.28515625" style="34" customWidth="1"/>
    <col min="7428" max="7428" width="9" style="34" customWidth="1"/>
    <col min="7429" max="7429" width="14" style="34" customWidth="1"/>
    <col min="7430" max="7430" width="27" style="34" bestFit="1" customWidth="1"/>
    <col min="7431" max="7431" width="26.28515625" style="34" customWidth="1"/>
    <col min="7432" max="7432" width="11" style="34" customWidth="1"/>
    <col min="7433" max="7433" width="11.42578125" style="34" customWidth="1"/>
    <col min="7434" max="7434" width="9.28515625" style="34" customWidth="1"/>
    <col min="7435" max="7435" width="10" style="34" customWidth="1"/>
    <col min="7436" max="7436" width="9.85546875" style="34" customWidth="1"/>
    <col min="7437" max="7437" width="11.7109375" style="34" customWidth="1"/>
    <col min="7438" max="7438" width="11" style="34" customWidth="1"/>
    <col min="7439" max="7439" width="10.42578125" style="34" bestFit="1" customWidth="1"/>
    <col min="7440" max="7441" width="11" style="34" customWidth="1"/>
    <col min="7442" max="7443" width="17" style="34" customWidth="1"/>
    <col min="7444" max="7444" width="12.28515625" style="34" customWidth="1"/>
    <col min="7445" max="7445" width="15.5703125" style="34" customWidth="1"/>
    <col min="7446" max="7446" width="15" style="34" customWidth="1"/>
    <col min="7447" max="7447" width="26.140625" style="34" customWidth="1"/>
    <col min="7448" max="7448" width="12.85546875" style="34" customWidth="1"/>
    <col min="7449" max="7449" width="13.42578125" style="34" customWidth="1"/>
    <col min="7450" max="7450" width="10.7109375" style="34" customWidth="1"/>
    <col min="7451" max="7451" width="10.140625" style="34" customWidth="1"/>
    <col min="7452" max="7452" width="11.7109375" style="34" customWidth="1"/>
    <col min="7453" max="7453" width="13.140625" style="34" customWidth="1"/>
    <col min="7454" max="7454" width="14.5703125" style="34" customWidth="1"/>
    <col min="7455" max="7455" width="9.5703125" style="34" bestFit="1" customWidth="1"/>
    <col min="7456" max="7682" width="8.85546875" style="34"/>
    <col min="7683" max="7683" width="5.28515625" style="34" customWidth="1"/>
    <col min="7684" max="7684" width="9" style="34" customWidth="1"/>
    <col min="7685" max="7685" width="14" style="34" customWidth="1"/>
    <col min="7686" max="7686" width="27" style="34" bestFit="1" customWidth="1"/>
    <col min="7687" max="7687" width="26.28515625" style="34" customWidth="1"/>
    <col min="7688" max="7688" width="11" style="34" customWidth="1"/>
    <col min="7689" max="7689" width="11.42578125" style="34" customWidth="1"/>
    <col min="7690" max="7690" width="9.28515625" style="34" customWidth="1"/>
    <col min="7691" max="7691" width="10" style="34" customWidth="1"/>
    <col min="7692" max="7692" width="9.85546875" style="34" customWidth="1"/>
    <col min="7693" max="7693" width="11.7109375" style="34" customWidth="1"/>
    <col min="7694" max="7694" width="11" style="34" customWidth="1"/>
    <col min="7695" max="7695" width="10.42578125" style="34" bestFit="1" customWidth="1"/>
    <col min="7696" max="7697" width="11" style="34" customWidth="1"/>
    <col min="7698" max="7699" width="17" style="34" customWidth="1"/>
    <col min="7700" max="7700" width="12.28515625" style="34" customWidth="1"/>
    <col min="7701" max="7701" width="15.5703125" style="34" customWidth="1"/>
    <col min="7702" max="7702" width="15" style="34" customWidth="1"/>
    <col min="7703" max="7703" width="26.140625" style="34" customWidth="1"/>
    <col min="7704" max="7704" width="12.85546875" style="34" customWidth="1"/>
    <col min="7705" max="7705" width="13.42578125" style="34" customWidth="1"/>
    <col min="7706" max="7706" width="10.7109375" style="34" customWidth="1"/>
    <col min="7707" max="7707" width="10.140625" style="34" customWidth="1"/>
    <col min="7708" max="7708" width="11.7109375" style="34" customWidth="1"/>
    <col min="7709" max="7709" width="13.140625" style="34" customWidth="1"/>
    <col min="7710" max="7710" width="14.5703125" style="34" customWidth="1"/>
    <col min="7711" max="7711" width="9.5703125" style="34" bestFit="1" customWidth="1"/>
    <col min="7712" max="7938" width="8.85546875" style="34"/>
    <col min="7939" max="7939" width="5.28515625" style="34" customWidth="1"/>
    <col min="7940" max="7940" width="9" style="34" customWidth="1"/>
    <col min="7941" max="7941" width="14" style="34" customWidth="1"/>
    <col min="7942" max="7942" width="27" style="34" bestFit="1" customWidth="1"/>
    <col min="7943" max="7943" width="26.28515625" style="34" customWidth="1"/>
    <col min="7944" max="7944" width="11" style="34" customWidth="1"/>
    <col min="7945" max="7945" width="11.42578125" style="34" customWidth="1"/>
    <col min="7946" max="7946" width="9.28515625" style="34" customWidth="1"/>
    <col min="7947" max="7947" width="10" style="34" customWidth="1"/>
    <col min="7948" max="7948" width="9.85546875" style="34" customWidth="1"/>
    <col min="7949" max="7949" width="11.7109375" style="34" customWidth="1"/>
    <col min="7950" max="7950" width="11" style="34" customWidth="1"/>
    <col min="7951" max="7951" width="10.42578125" style="34" bestFit="1" customWidth="1"/>
    <col min="7952" max="7953" width="11" style="34" customWidth="1"/>
    <col min="7954" max="7955" width="17" style="34" customWidth="1"/>
    <col min="7956" max="7956" width="12.28515625" style="34" customWidth="1"/>
    <col min="7957" max="7957" width="15.5703125" style="34" customWidth="1"/>
    <col min="7958" max="7958" width="15" style="34" customWidth="1"/>
    <col min="7959" max="7959" width="26.140625" style="34" customWidth="1"/>
    <col min="7960" max="7960" width="12.85546875" style="34" customWidth="1"/>
    <col min="7961" max="7961" width="13.42578125" style="34" customWidth="1"/>
    <col min="7962" max="7962" width="10.7109375" style="34" customWidth="1"/>
    <col min="7963" max="7963" width="10.140625" style="34" customWidth="1"/>
    <col min="7964" max="7964" width="11.7109375" style="34" customWidth="1"/>
    <col min="7965" max="7965" width="13.140625" style="34" customWidth="1"/>
    <col min="7966" max="7966" width="14.5703125" style="34" customWidth="1"/>
    <col min="7967" max="7967" width="9.5703125" style="34" bestFit="1" customWidth="1"/>
    <col min="7968" max="8194" width="8.85546875" style="34"/>
    <col min="8195" max="8195" width="5.28515625" style="34" customWidth="1"/>
    <col min="8196" max="8196" width="9" style="34" customWidth="1"/>
    <col min="8197" max="8197" width="14" style="34" customWidth="1"/>
    <col min="8198" max="8198" width="27" style="34" bestFit="1" customWidth="1"/>
    <col min="8199" max="8199" width="26.28515625" style="34" customWidth="1"/>
    <col min="8200" max="8200" width="11" style="34" customWidth="1"/>
    <col min="8201" max="8201" width="11.42578125" style="34" customWidth="1"/>
    <col min="8202" max="8202" width="9.28515625" style="34" customWidth="1"/>
    <col min="8203" max="8203" width="10" style="34" customWidth="1"/>
    <col min="8204" max="8204" width="9.85546875" style="34" customWidth="1"/>
    <col min="8205" max="8205" width="11.7109375" style="34" customWidth="1"/>
    <col min="8206" max="8206" width="11" style="34" customWidth="1"/>
    <col min="8207" max="8207" width="10.42578125" style="34" bestFit="1" customWidth="1"/>
    <col min="8208" max="8209" width="11" style="34" customWidth="1"/>
    <col min="8210" max="8211" width="17" style="34" customWidth="1"/>
    <col min="8212" max="8212" width="12.28515625" style="34" customWidth="1"/>
    <col min="8213" max="8213" width="15.5703125" style="34" customWidth="1"/>
    <col min="8214" max="8214" width="15" style="34" customWidth="1"/>
    <col min="8215" max="8215" width="26.140625" style="34" customWidth="1"/>
    <col min="8216" max="8216" width="12.85546875" style="34" customWidth="1"/>
    <col min="8217" max="8217" width="13.42578125" style="34" customWidth="1"/>
    <col min="8218" max="8218" width="10.7109375" style="34" customWidth="1"/>
    <col min="8219" max="8219" width="10.140625" style="34" customWidth="1"/>
    <col min="8220" max="8220" width="11.7109375" style="34" customWidth="1"/>
    <col min="8221" max="8221" width="13.140625" style="34" customWidth="1"/>
    <col min="8222" max="8222" width="14.5703125" style="34" customWidth="1"/>
    <col min="8223" max="8223" width="9.5703125" style="34" bestFit="1" customWidth="1"/>
    <col min="8224" max="8450" width="8.85546875" style="34"/>
    <col min="8451" max="8451" width="5.28515625" style="34" customWidth="1"/>
    <col min="8452" max="8452" width="9" style="34" customWidth="1"/>
    <col min="8453" max="8453" width="14" style="34" customWidth="1"/>
    <col min="8454" max="8454" width="27" style="34" bestFit="1" customWidth="1"/>
    <col min="8455" max="8455" width="26.28515625" style="34" customWidth="1"/>
    <col min="8456" max="8456" width="11" style="34" customWidth="1"/>
    <col min="8457" max="8457" width="11.42578125" style="34" customWidth="1"/>
    <col min="8458" max="8458" width="9.28515625" style="34" customWidth="1"/>
    <col min="8459" max="8459" width="10" style="34" customWidth="1"/>
    <col min="8460" max="8460" width="9.85546875" style="34" customWidth="1"/>
    <col min="8461" max="8461" width="11.7109375" style="34" customWidth="1"/>
    <col min="8462" max="8462" width="11" style="34" customWidth="1"/>
    <col min="8463" max="8463" width="10.42578125" style="34" bestFit="1" customWidth="1"/>
    <col min="8464" max="8465" width="11" style="34" customWidth="1"/>
    <col min="8466" max="8467" width="17" style="34" customWidth="1"/>
    <col min="8468" max="8468" width="12.28515625" style="34" customWidth="1"/>
    <col min="8469" max="8469" width="15.5703125" style="34" customWidth="1"/>
    <col min="8470" max="8470" width="15" style="34" customWidth="1"/>
    <col min="8471" max="8471" width="26.140625" style="34" customWidth="1"/>
    <col min="8472" max="8472" width="12.85546875" style="34" customWidth="1"/>
    <col min="8473" max="8473" width="13.42578125" style="34" customWidth="1"/>
    <col min="8474" max="8474" width="10.7109375" style="34" customWidth="1"/>
    <col min="8475" max="8475" width="10.140625" style="34" customWidth="1"/>
    <col min="8476" max="8476" width="11.7109375" style="34" customWidth="1"/>
    <col min="8477" max="8477" width="13.140625" style="34" customWidth="1"/>
    <col min="8478" max="8478" width="14.5703125" style="34" customWidth="1"/>
    <col min="8479" max="8479" width="9.5703125" style="34" bestFit="1" customWidth="1"/>
    <col min="8480" max="8706" width="8.85546875" style="34"/>
    <col min="8707" max="8707" width="5.28515625" style="34" customWidth="1"/>
    <col min="8708" max="8708" width="9" style="34" customWidth="1"/>
    <col min="8709" max="8709" width="14" style="34" customWidth="1"/>
    <col min="8710" max="8710" width="27" style="34" bestFit="1" customWidth="1"/>
    <col min="8711" max="8711" width="26.28515625" style="34" customWidth="1"/>
    <col min="8712" max="8712" width="11" style="34" customWidth="1"/>
    <col min="8713" max="8713" width="11.42578125" style="34" customWidth="1"/>
    <col min="8714" max="8714" width="9.28515625" style="34" customWidth="1"/>
    <col min="8715" max="8715" width="10" style="34" customWidth="1"/>
    <col min="8716" max="8716" width="9.85546875" style="34" customWidth="1"/>
    <col min="8717" max="8717" width="11.7109375" style="34" customWidth="1"/>
    <col min="8718" max="8718" width="11" style="34" customWidth="1"/>
    <col min="8719" max="8719" width="10.42578125" style="34" bestFit="1" customWidth="1"/>
    <col min="8720" max="8721" width="11" style="34" customWidth="1"/>
    <col min="8722" max="8723" width="17" style="34" customWidth="1"/>
    <col min="8724" max="8724" width="12.28515625" style="34" customWidth="1"/>
    <col min="8725" max="8725" width="15.5703125" style="34" customWidth="1"/>
    <col min="8726" max="8726" width="15" style="34" customWidth="1"/>
    <col min="8727" max="8727" width="26.140625" style="34" customWidth="1"/>
    <col min="8728" max="8728" width="12.85546875" style="34" customWidth="1"/>
    <col min="8729" max="8729" width="13.42578125" style="34" customWidth="1"/>
    <col min="8730" max="8730" width="10.7109375" style="34" customWidth="1"/>
    <col min="8731" max="8731" width="10.140625" style="34" customWidth="1"/>
    <col min="8732" max="8732" width="11.7109375" style="34" customWidth="1"/>
    <col min="8733" max="8733" width="13.140625" style="34" customWidth="1"/>
    <col min="8734" max="8734" width="14.5703125" style="34" customWidth="1"/>
    <col min="8735" max="8735" width="9.5703125" style="34" bestFit="1" customWidth="1"/>
    <col min="8736" max="8962" width="8.85546875" style="34"/>
    <col min="8963" max="8963" width="5.28515625" style="34" customWidth="1"/>
    <col min="8964" max="8964" width="9" style="34" customWidth="1"/>
    <col min="8965" max="8965" width="14" style="34" customWidth="1"/>
    <col min="8966" max="8966" width="27" style="34" bestFit="1" customWidth="1"/>
    <col min="8967" max="8967" width="26.28515625" style="34" customWidth="1"/>
    <col min="8968" max="8968" width="11" style="34" customWidth="1"/>
    <col min="8969" max="8969" width="11.42578125" style="34" customWidth="1"/>
    <col min="8970" max="8970" width="9.28515625" style="34" customWidth="1"/>
    <col min="8971" max="8971" width="10" style="34" customWidth="1"/>
    <col min="8972" max="8972" width="9.85546875" style="34" customWidth="1"/>
    <col min="8973" max="8973" width="11.7109375" style="34" customWidth="1"/>
    <col min="8974" max="8974" width="11" style="34" customWidth="1"/>
    <col min="8975" max="8975" width="10.42578125" style="34" bestFit="1" customWidth="1"/>
    <col min="8976" max="8977" width="11" style="34" customWidth="1"/>
    <col min="8978" max="8979" width="17" style="34" customWidth="1"/>
    <col min="8980" max="8980" width="12.28515625" style="34" customWidth="1"/>
    <col min="8981" max="8981" width="15.5703125" style="34" customWidth="1"/>
    <col min="8982" max="8982" width="15" style="34" customWidth="1"/>
    <col min="8983" max="8983" width="26.140625" style="34" customWidth="1"/>
    <col min="8984" max="8984" width="12.85546875" style="34" customWidth="1"/>
    <col min="8985" max="8985" width="13.42578125" style="34" customWidth="1"/>
    <col min="8986" max="8986" width="10.7109375" style="34" customWidth="1"/>
    <col min="8987" max="8987" width="10.140625" style="34" customWidth="1"/>
    <col min="8988" max="8988" width="11.7109375" style="34" customWidth="1"/>
    <col min="8989" max="8989" width="13.140625" style="34" customWidth="1"/>
    <col min="8990" max="8990" width="14.5703125" style="34" customWidth="1"/>
    <col min="8991" max="8991" width="9.5703125" style="34" bestFit="1" customWidth="1"/>
    <col min="8992" max="9218" width="8.85546875" style="34"/>
    <col min="9219" max="9219" width="5.28515625" style="34" customWidth="1"/>
    <col min="9220" max="9220" width="9" style="34" customWidth="1"/>
    <col min="9221" max="9221" width="14" style="34" customWidth="1"/>
    <col min="9222" max="9222" width="27" style="34" bestFit="1" customWidth="1"/>
    <col min="9223" max="9223" width="26.28515625" style="34" customWidth="1"/>
    <col min="9224" max="9224" width="11" style="34" customWidth="1"/>
    <col min="9225" max="9225" width="11.42578125" style="34" customWidth="1"/>
    <col min="9226" max="9226" width="9.28515625" style="34" customWidth="1"/>
    <col min="9227" max="9227" width="10" style="34" customWidth="1"/>
    <col min="9228" max="9228" width="9.85546875" style="34" customWidth="1"/>
    <col min="9229" max="9229" width="11.7109375" style="34" customWidth="1"/>
    <col min="9230" max="9230" width="11" style="34" customWidth="1"/>
    <col min="9231" max="9231" width="10.42578125" style="34" bestFit="1" customWidth="1"/>
    <col min="9232" max="9233" width="11" style="34" customWidth="1"/>
    <col min="9234" max="9235" width="17" style="34" customWidth="1"/>
    <col min="9236" max="9236" width="12.28515625" style="34" customWidth="1"/>
    <col min="9237" max="9237" width="15.5703125" style="34" customWidth="1"/>
    <col min="9238" max="9238" width="15" style="34" customWidth="1"/>
    <col min="9239" max="9239" width="26.140625" style="34" customWidth="1"/>
    <col min="9240" max="9240" width="12.85546875" style="34" customWidth="1"/>
    <col min="9241" max="9241" width="13.42578125" style="34" customWidth="1"/>
    <col min="9242" max="9242" width="10.7109375" style="34" customWidth="1"/>
    <col min="9243" max="9243" width="10.140625" style="34" customWidth="1"/>
    <col min="9244" max="9244" width="11.7109375" style="34" customWidth="1"/>
    <col min="9245" max="9245" width="13.140625" style="34" customWidth="1"/>
    <col min="9246" max="9246" width="14.5703125" style="34" customWidth="1"/>
    <col min="9247" max="9247" width="9.5703125" style="34" bestFit="1" customWidth="1"/>
    <col min="9248" max="9474" width="8.85546875" style="34"/>
    <col min="9475" max="9475" width="5.28515625" style="34" customWidth="1"/>
    <col min="9476" max="9476" width="9" style="34" customWidth="1"/>
    <col min="9477" max="9477" width="14" style="34" customWidth="1"/>
    <col min="9478" max="9478" width="27" style="34" bestFit="1" customWidth="1"/>
    <col min="9479" max="9479" width="26.28515625" style="34" customWidth="1"/>
    <col min="9480" max="9480" width="11" style="34" customWidth="1"/>
    <col min="9481" max="9481" width="11.42578125" style="34" customWidth="1"/>
    <col min="9482" max="9482" width="9.28515625" style="34" customWidth="1"/>
    <col min="9483" max="9483" width="10" style="34" customWidth="1"/>
    <col min="9484" max="9484" width="9.85546875" style="34" customWidth="1"/>
    <col min="9485" max="9485" width="11.7109375" style="34" customWidth="1"/>
    <col min="9486" max="9486" width="11" style="34" customWidth="1"/>
    <col min="9487" max="9487" width="10.42578125" style="34" bestFit="1" customWidth="1"/>
    <col min="9488" max="9489" width="11" style="34" customWidth="1"/>
    <col min="9490" max="9491" width="17" style="34" customWidth="1"/>
    <col min="9492" max="9492" width="12.28515625" style="34" customWidth="1"/>
    <col min="9493" max="9493" width="15.5703125" style="34" customWidth="1"/>
    <col min="9494" max="9494" width="15" style="34" customWidth="1"/>
    <col min="9495" max="9495" width="26.140625" style="34" customWidth="1"/>
    <col min="9496" max="9496" width="12.85546875" style="34" customWidth="1"/>
    <col min="9497" max="9497" width="13.42578125" style="34" customWidth="1"/>
    <col min="9498" max="9498" width="10.7109375" style="34" customWidth="1"/>
    <col min="9499" max="9499" width="10.140625" style="34" customWidth="1"/>
    <col min="9500" max="9500" width="11.7109375" style="34" customWidth="1"/>
    <col min="9501" max="9501" width="13.140625" style="34" customWidth="1"/>
    <col min="9502" max="9502" width="14.5703125" style="34" customWidth="1"/>
    <col min="9503" max="9503" width="9.5703125" style="34" bestFit="1" customWidth="1"/>
    <col min="9504" max="9730" width="8.85546875" style="34"/>
    <col min="9731" max="9731" width="5.28515625" style="34" customWidth="1"/>
    <col min="9732" max="9732" width="9" style="34" customWidth="1"/>
    <col min="9733" max="9733" width="14" style="34" customWidth="1"/>
    <col min="9734" max="9734" width="27" style="34" bestFit="1" customWidth="1"/>
    <col min="9735" max="9735" width="26.28515625" style="34" customWidth="1"/>
    <col min="9736" max="9736" width="11" style="34" customWidth="1"/>
    <col min="9737" max="9737" width="11.42578125" style="34" customWidth="1"/>
    <col min="9738" max="9738" width="9.28515625" style="34" customWidth="1"/>
    <col min="9739" max="9739" width="10" style="34" customWidth="1"/>
    <col min="9740" max="9740" width="9.85546875" style="34" customWidth="1"/>
    <col min="9741" max="9741" width="11.7109375" style="34" customWidth="1"/>
    <col min="9742" max="9742" width="11" style="34" customWidth="1"/>
    <col min="9743" max="9743" width="10.42578125" style="34" bestFit="1" customWidth="1"/>
    <col min="9744" max="9745" width="11" style="34" customWidth="1"/>
    <col min="9746" max="9747" width="17" style="34" customWidth="1"/>
    <col min="9748" max="9748" width="12.28515625" style="34" customWidth="1"/>
    <col min="9749" max="9749" width="15.5703125" style="34" customWidth="1"/>
    <col min="9750" max="9750" width="15" style="34" customWidth="1"/>
    <col min="9751" max="9751" width="26.140625" style="34" customWidth="1"/>
    <col min="9752" max="9752" width="12.85546875" style="34" customWidth="1"/>
    <col min="9753" max="9753" width="13.42578125" style="34" customWidth="1"/>
    <col min="9754" max="9754" width="10.7109375" style="34" customWidth="1"/>
    <col min="9755" max="9755" width="10.140625" style="34" customWidth="1"/>
    <col min="9756" max="9756" width="11.7109375" style="34" customWidth="1"/>
    <col min="9757" max="9757" width="13.140625" style="34" customWidth="1"/>
    <col min="9758" max="9758" width="14.5703125" style="34" customWidth="1"/>
    <col min="9759" max="9759" width="9.5703125" style="34" bestFit="1" customWidth="1"/>
    <col min="9760" max="9986" width="8.85546875" style="34"/>
    <col min="9987" max="9987" width="5.28515625" style="34" customWidth="1"/>
    <col min="9988" max="9988" width="9" style="34" customWidth="1"/>
    <col min="9989" max="9989" width="14" style="34" customWidth="1"/>
    <col min="9990" max="9990" width="27" style="34" bestFit="1" customWidth="1"/>
    <col min="9991" max="9991" width="26.28515625" style="34" customWidth="1"/>
    <col min="9992" max="9992" width="11" style="34" customWidth="1"/>
    <col min="9993" max="9993" width="11.42578125" style="34" customWidth="1"/>
    <col min="9994" max="9994" width="9.28515625" style="34" customWidth="1"/>
    <col min="9995" max="9995" width="10" style="34" customWidth="1"/>
    <col min="9996" max="9996" width="9.85546875" style="34" customWidth="1"/>
    <col min="9997" max="9997" width="11.7109375" style="34" customWidth="1"/>
    <col min="9998" max="9998" width="11" style="34" customWidth="1"/>
    <col min="9999" max="9999" width="10.42578125" style="34" bestFit="1" customWidth="1"/>
    <col min="10000" max="10001" width="11" style="34" customWidth="1"/>
    <col min="10002" max="10003" width="17" style="34" customWidth="1"/>
    <col min="10004" max="10004" width="12.28515625" style="34" customWidth="1"/>
    <col min="10005" max="10005" width="15.5703125" style="34" customWidth="1"/>
    <col min="10006" max="10006" width="15" style="34" customWidth="1"/>
    <col min="10007" max="10007" width="26.140625" style="34" customWidth="1"/>
    <col min="10008" max="10008" width="12.85546875" style="34" customWidth="1"/>
    <col min="10009" max="10009" width="13.42578125" style="34" customWidth="1"/>
    <col min="10010" max="10010" width="10.7109375" style="34" customWidth="1"/>
    <col min="10011" max="10011" width="10.140625" style="34" customWidth="1"/>
    <col min="10012" max="10012" width="11.7109375" style="34" customWidth="1"/>
    <col min="10013" max="10013" width="13.140625" style="34" customWidth="1"/>
    <col min="10014" max="10014" width="14.5703125" style="34" customWidth="1"/>
    <col min="10015" max="10015" width="9.5703125" style="34" bestFit="1" customWidth="1"/>
    <col min="10016" max="10242" width="8.85546875" style="34"/>
    <col min="10243" max="10243" width="5.28515625" style="34" customWidth="1"/>
    <col min="10244" max="10244" width="9" style="34" customWidth="1"/>
    <col min="10245" max="10245" width="14" style="34" customWidth="1"/>
    <col min="10246" max="10246" width="27" style="34" bestFit="1" customWidth="1"/>
    <col min="10247" max="10247" width="26.28515625" style="34" customWidth="1"/>
    <col min="10248" max="10248" width="11" style="34" customWidth="1"/>
    <col min="10249" max="10249" width="11.42578125" style="34" customWidth="1"/>
    <col min="10250" max="10250" width="9.28515625" style="34" customWidth="1"/>
    <col min="10251" max="10251" width="10" style="34" customWidth="1"/>
    <col min="10252" max="10252" width="9.85546875" style="34" customWidth="1"/>
    <col min="10253" max="10253" width="11.7109375" style="34" customWidth="1"/>
    <col min="10254" max="10254" width="11" style="34" customWidth="1"/>
    <col min="10255" max="10255" width="10.42578125" style="34" bestFit="1" customWidth="1"/>
    <col min="10256" max="10257" width="11" style="34" customWidth="1"/>
    <col min="10258" max="10259" width="17" style="34" customWidth="1"/>
    <col min="10260" max="10260" width="12.28515625" style="34" customWidth="1"/>
    <col min="10261" max="10261" width="15.5703125" style="34" customWidth="1"/>
    <col min="10262" max="10262" width="15" style="34" customWidth="1"/>
    <col min="10263" max="10263" width="26.140625" style="34" customWidth="1"/>
    <col min="10264" max="10264" width="12.85546875" style="34" customWidth="1"/>
    <col min="10265" max="10265" width="13.42578125" style="34" customWidth="1"/>
    <col min="10266" max="10266" width="10.7109375" style="34" customWidth="1"/>
    <col min="10267" max="10267" width="10.140625" style="34" customWidth="1"/>
    <col min="10268" max="10268" width="11.7109375" style="34" customWidth="1"/>
    <col min="10269" max="10269" width="13.140625" style="34" customWidth="1"/>
    <col min="10270" max="10270" width="14.5703125" style="34" customWidth="1"/>
    <col min="10271" max="10271" width="9.5703125" style="34" bestFit="1" customWidth="1"/>
    <col min="10272" max="10498" width="8.85546875" style="34"/>
    <col min="10499" max="10499" width="5.28515625" style="34" customWidth="1"/>
    <col min="10500" max="10500" width="9" style="34" customWidth="1"/>
    <col min="10501" max="10501" width="14" style="34" customWidth="1"/>
    <col min="10502" max="10502" width="27" style="34" bestFit="1" customWidth="1"/>
    <col min="10503" max="10503" width="26.28515625" style="34" customWidth="1"/>
    <col min="10504" max="10504" width="11" style="34" customWidth="1"/>
    <col min="10505" max="10505" width="11.42578125" style="34" customWidth="1"/>
    <col min="10506" max="10506" width="9.28515625" style="34" customWidth="1"/>
    <col min="10507" max="10507" width="10" style="34" customWidth="1"/>
    <col min="10508" max="10508" width="9.85546875" style="34" customWidth="1"/>
    <col min="10509" max="10509" width="11.7109375" style="34" customWidth="1"/>
    <col min="10510" max="10510" width="11" style="34" customWidth="1"/>
    <col min="10511" max="10511" width="10.42578125" style="34" bestFit="1" customWidth="1"/>
    <col min="10512" max="10513" width="11" style="34" customWidth="1"/>
    <col min="10514" max="10515" width="17" style="34" customWidth="1"/>
    <col min="10516" max="10516" width="12.28515625" style="34" customWidth="1"/>
    <col min="10517" max="10517" width="15.5703125" style="34" customWidth="1"/>
    <col min="10518" max="10518" width="15" style="34" customWidth="1"/>
    <col min="10519" max="10519" width="26.140625" style="34" customWidth="1"/>
    <col min="10520" max="10520" width="12.85546875" style="34" customWidth="1"/>
    <col min="10521" max="10521" width="13.42578125" style="34" customWidth="1"/>
    <col min="10522" max="10522" width="10.7109375" style="34" customWidth="1"/>
    <col min="10523" max="10523" width="10.140625" style="34" customWidth="1"/>
    <col min="10524" max="10524" width="11.7109375" style="34" customWidth="1"/>
    <col min="10525" max="10525" width="13.140625" style="34" customWidth="1"/>
    <col min="10526" max="10526" width="14.5703125" style="34" customWidth="1"/>
    <col min="10527" max="10527" width="9.5703125" style="34" bestFit="1" customWidth="1"/>
    <col min="10528" max="10754" width="8.85546875" style="34"/>
    <col min="10755" max="10755" width="5.28515625" style="34" customWidth="1"/>
    <col min="10756" max="10756" width="9" style="34" customWidth="1"/>
    <col min="10757" max="10757" width="14" style="34" customWidth="1"/>
    <col min="10758" max="10758" width="27" style="34" bestFit="1" customWidth="1"/>
    <col min="10759" max="10759" width="26.28515625" style="34" customWidth="1"/>
    <col min="10760" max="10760" width="11" style="34" customWidth="1"/>
    <col min="10761" max="10761" width="11.42578125" style="34" customWidth="1"/>
    <col min="10762" max="10762" width="9.28515625" style="34" customWidth="1"/>
    <col min="10763" max="10763" width="10" style="34" customWidth="1"/>
    <col min="10764" max="10764" width="9.85546875" style="34" customWidth="1"/>
    <col min="10765" max="10765" width="11.7109375" style="34" customWidth="1"/>
    <col min="10766" max="10766" width="11" style="34" customWidth="1"/>
    <col min="10767" max="10767" width="10.42578125" style="34" bestFit="1" customWidth="1"/>
    <col min="10768" max="10769" width="11" style="34" customWidth="1"/>
    <col min="10770" max="10771" width="17" style="34" customWidth="1"/>
    <col min="10772" max="10772" width="12.28515625" style="34" customWidth="1"/>
    <col min="10773" max="10773" width="15.5703125" style="34" customWidth="1"/>
    <col min="10774" max="10774" width="15" style="34" customWidth="1"/>
    <col min="10775" max="10775" width="26.140625" style="34" customWidth="1"/>
    <col min="10776" max="10776" width="12.85546875" style="34" customWidth="1"/>
    <col min="10777" max="10777" width="13.42578125" style="34" customWidth="1"/>
    <col min="10778" max="10778" width="10.7109375" style="34" customWidth="1"/>
    <col min="10779" max="10779" width="10.140625" style="34" customWidth="1"/>
    <col min="10780" max="10780" width="11.7109375" style="34" customWidth="1"/>
    <col min="10781" max="10781" width="13.140625" style="34" customWidth="1"/>
    <col min="10782" max="10782" width="14.5703125" style="34" customWidth="1"/>
    <col min="10783" max="10783" width="9.5703125" style="34" bestFit="1" customWidth="1"/>
    <col min="10784" max="11010" width="8.85546875" style="34"/>
    <col min="11011" max="11011" width="5.28515625" style="34" customWidth="1"/>
    <col min="11012" max="11012" width="9" style="34" customWidth="1"/>
    <col min="11013" max="11013" width="14" style="34" customWidth="1"/>
    <col min="11014" max="11014" width="27" style="34" bestFit="1" customWidth="1"/>
    <col min="11015" max="11015" width="26.28515625" style="34" customWidth="1"/>
    <col min="11016" max="11016" width="11" style="34" customWidth="1"/>
    <col min="11017" max="11017" width="11.42578125" style="34" customWidth="1"/>
    <col min="11018" max="11018" width="9.28515625" style="34" customWidth="1"/>
    <col min="11019" max="11019" width="10" style="34" customWidth="1"/>
    <col min="11020" max="11020" width="9.85546875" style="34" customWidth="1"/>
    <col min="11021" max="11021" width="11.7109375" style="34" customWidth="1"/>
    <col min="11022" max="11022" width="11" style="34" customWidth="1"/>
    <col min="11023" max="11023" width="10.42578125" style="34" bestFit="1" customWidth="1"/>
    <col min="11024" max="11025" width="11" style="34" customWidth="1"/>
    <col min="11026" max="11027" width="17" style="34" customWidth="1"/>
    <col min="11028" max="11028" width="12.28515625" style="34" customWidth="1"/>
    <col min="11029" max="11029" width="15.5703125" style="34" customWidth="1"/>
    <col min="11030" max="11030" width="15" style="34" customWidth="1"/>
    <col min="11031" max="11031" width="26.140625" style="34" customWidth="1"/>
    <col min="11032" max="11032" width="12.85546875" style="34" customWidth="1"/>
    <col min="11033" max="11033" width="13.42578125" style="34" customWidth="1"/>
    <col min="11034" max="11034" width="10.7109375" style="34" customWidth="1"/>
    <col min="11035" max="11035" width="10.140625" style="34" customWidth="1"/>
    <col min="11036" max="11036" width="11.7109375" style="34" customWidth="1"/>
    <col min="11037" max="11037" width="13.140625" style="34" customWidth="1"/>
    <col min="11038" max="11038" width="14.5703125" style="34" customWidth="1"/>
    <col min="11039" max="11039" width="9.5703125" style="34" bestFit="1" customWidth="1"/>
    <col min="11040" max="11266" width="8.85546875" style="34"/>
    <col min="11267" max="11267" width="5.28515625" style="34" customWidth="1"/>
    <col min="11268" max="11268" width="9" style="34" customWidth="1"/>
    <col min="11269" max="11269" width="14" style="34" customWidth="1"/>
    <col min="11270" max="11270" width="27" style="34" bestFit="1" customWidth="1"/>
    <col min="11271" max="11271" width="26.28515625" style="34" customWidth="1"/>
    <col min="11272" max="11272" width="11" style="34" customWidth="1"/>
    <col min="11273" max="11273" width="11.42578125" style="34" customWidth="1"/>
    <col min="11274" max="11274" width="9.28515625" style="34" customWidth="1"/>
    <col min="11275" max="11275" width="10" style="34" customWidth="1"/>
    <col min="11276" max="11276" width="9.85546875" style="34" customWidth="1"/>
    <col min="11277" max="11277" width="11.7109375" style="34" customWidth="1"/>
    <col min="11278" max="11278" width="11" style="34" customWidth="1"/>
    <col min="11279" max="11279" width="10.42578125" style="34" bestFit="1" customWidth="1"/>
    <col min="11280" max="11281" width="11" style="34" customWidth="1"/>
    <col min="11282" max="11283" width="17" style="34" customWidth="1"/>
    <col min="11284" max="11284" width="12.28515625" style="34" customWidth="1"/>
    <col min="11285" max="11285" width="15.5703125" style="34" customWidth="1"/>
    <col min="11286" max="11286" width="15" style="34" customWidth="1"/>
    <col min="11287" max="11287" width="26.140625" style="34" customWidth="1"/>
    <col min="11288" max="11288" width="12.85546875" style="34" customWidth="1"/>
    <col min="11289" max="11289" width="13.42578125" style="34" customWidth="1"/>
    <col min="11290" max="11290" width="10.7109375" style="34" customWidth="1"/>
    <col min="11291" max="11291" width="10.140625" style="34" customWidth="1"/>
    <col min="11292" max="11292" width="11.7109375" style="34" customWidth="1"/>
    <col min="11293" max="11293" width="13.140625" style="34" customWidth="1"/>
    <col min="11294" max="11294" width="14.5703125" style="34" customWidth="1"/>
    <col min="11295" max="11295" width="9.5703125" style="34" bestFit="1" customWidth="1"/>
    <col min="11296" max="11522" width="8.85546875" style="34"/>
    <col min="11523" max="11523" width="5.28515625" style="34" customWidth="1"/>
    <col min="11524" max="11524" width="9" style="34" customWidth="1"/>
    <col min="11525" max="11525" width="14" style="34" customWidth="1"/>
    <col min="11526" max="11526" width="27" style="34" bestFit="1" customWidth="1"/>
    <col min="11527" max="11527" width="26.28515625" style="34" customWidth="1"/>
    <col min="11528" max="11528" width="11" style="34" customWidth="1"/>
    <col min="11529" max="11529" width="11.42578125" style="34" customWidth="1"/>
    <col min="11530" max="11530" width="9.28515625" style="34" customWidth="1"/>
    <col min="11531" max="11531" width="10" style="34" customWidth="1"/>
    <col min="11532" max="11532" width="9.85546875" style="34" customWidth="1"/>
    <col min="11533" max="11533" width="11.7109375" style="34" customWidth="1"/>
    <col min="11534" max="11534" width="11" style="34" customWidth="1"/>
    <col min="11535" max="11535" width="10.42578125" style="34" bestFit="1" customWidth="1"/>
    <col min="11536" max="11537" width="11" style="34" customWidth="1"/>
    <col min="11538" max="11539" width="17" style="34" customWidth="1"/>
    <col min="11540" max="11540" width="12.28515625" style="34" customWidth="1"/>
    <col min="11541" max="11541" width="15.5703125" style="34" customWidth="1"/>
    <col min="11542" max="11542" width="15" style="34" customWidth="1"/>
    <col min="11543" max="11543" width="26.140625" style="34" customWidth="1"/>
    <col min="11544" max="11544" width="12.85546875" style="34" customWidth="1"/>
    <col min="11545" max="11545" width="13.42578125" style="34" customWidth="1"/>
    <col min="11546" max="11546" width="10.7109375" style="34" customWidth="1"/>
    <col min="11547" max="11547" width="10.140625" style="34" customWidth="1"/>
    <col min="11548" max="11548" width="11.7109375" style="34" customWidth="1"/>
    <col min="11549" max="11549" width="13.140625" style="34" customWidth="1"/>
    <col min="11550" max="11550" width="14.5703125" style="34" customWidth="1"/>
    <col min="11551" max="11551" width="9.5703125" style="34" bestFit="1" customWidth="1"/>
    <col min="11552" max="11778" width="8.85546875" style="34"/>
    <col min="11779" max="11779" width="5.28515625" style="34" customWidth="1"/>
    <col min="11780" max="11780" width="9" style="34" customWidth="1"/>
    <col min="11781" max="11781" width="14" style="34" customWidth="1"/>
    <col min="11782" max="11782" width="27" style="34" bestFit="1" customWidth="1"/>
    <col min="11783" max="11783" width="26.28515625" style="34" customWidth="1"/>
    <col min="11784" max="11784" width="11" style="34" customWidth="1"/>
    <col min="11785" max="11785" width="11.42578125" style="34" customWidth="1"/>
    <col min="11786" max="11786" width="9.28515625" style="34" customWidth="1"/>
    <col min="11787" max="11787" width="10" style="34" customWidth="1"/>
    <col min="11788" max="11788" width="9.85546875" style="34" customWidth="1"/>
    <col min="11789" max="11789" width="11.7109375" style="34" customWidth="1"/>
    <col min="11790" max="11790" width="11" style="34" customWidth="1"/>
    <col min="11791" max="11791" width="10.42578125" style="34" bestFit="1" customWidth="1"/>
    <col min="11792" max="11793" width="11" style="34" customWidth="1"/>
    <col min="11794" max="11795" width="17" style="34" customWidth="1"/>
    <col min="11796" max="11796" width="12.28515625" style="34" customWidth="1"/>
    <col min="11797" max="11797" width="15.5703125" style="34" customWidth="1"/>
    <col min="11798" max="11798" width="15" style="34" customWidth="1"/>
    <col min="11799" max="11799" width="26.140625" style="34" customWidth="1"/>
    <col min="11800" max="11800" width="12.85546875" style="34" customWidth="1"/>
    <col min="11801" max="11801" width="13.42578125" style="34" customWidth="1"/>
    <col min="11802" max="11802" width="10.7109375" style="34" customWidth="1"/>
    <col min="11803" max="11803" width="10.140625" style="34" customWidth="1"/>
    <col min="11804" max="11804" width="11.7109375" style="34" customWidth="1"/>
    <col min="11805" max="11805" width="13.140625" style="34" customWidth="1"/>
    <col min="11806" max="11806" width="14.5703125" style="34" customWidth="1"/>
    <col min="11807" max="11807" width="9.5703125" style="34" bestFit="1" customWidth="1"/>
    <col min="11808" max="12034" width="8.85546875" style="34"/>
    <col min="12035" max="12035" width="5.28515625" style="34" customWidth="1"/>
    <col min="12036" max="12036" width="9" style="34" customWidth="1"/>
    <col min="12037" max="12037" width="14" style="34" customWidth="1"/>
    <col min="12038" max="12038" width="27" style="34" bestFit="1" customWidth="1"/>
    <col min="12039" max="12039" width="26.28515625" style="34" customWidth="1"/>
    <col min="12040" max="12040" width="11" style="34" customWidth="1"/>
    <col min="12041" max="12041" width="11.42578125" style="34" customWidth="1"/>
    <col min="12042" max="12042" width="9.28515625" style="34" customWidth="1"/>
    <col min="12043" max="12043" width="10" style="34" customWidth="1"/>
    <col min="12044" max="12044" width="9.85546875" style="34" customWidth="1"/>
    <col min="12045" max="12045" width="11.7109375" style="34" customWidth="1"/>
    <col min="12046" max="12046" width="11" style="34" customWidth="1"/>
    <col min="12047" max="12047" width="10.42578125" style="34" bestFit="1" customWidth="1"/>
    <col min="12048" max="12049" width="11" style="34" customWidth="1"/>
    <col min="12050" max="12051" width="17" style="34" customWidth="1"/>
    <col min="12052" max="12052" width="12.28515625" style="34" customWidth="1"/>
    <col min="12053" max="12053" width="15.5703125" style="34" customWidth="1"/>
    <col min="12054" max="12054" width="15" style="34" customWidth="1"/>
    <col min="12055" max="12055" width="26.140625" style="34" customWidth="1"/>
    <col min="12056" max="12056" width="12.85546875" style="34" customWidth="1"/>
    <col min="12057" max="12057" width="13.42578125" style="34" customWidth="1"/>
    <col min="12058" max="12058" width="10.7109375" style="34" customWidth="1"/>
    <col min="12059" max="12059" width="10.140625" style="34" customWidth="1"/>
    <col min="12060" max="12060" width="11.7109375" style="34" customWidth="1"/>
    <col min="12061" max="12061" width="13.140625" style="34" customWidth="1"/>
    <col min="12062" max="12062" width="14.5703125" style="34" customWidth="1"/>
    <col min="12063" max="12063" width="9.5703125" style="34" bestFit="1" customWidth="1"/>
    <col min="12064" max="12290" width="8.85546875" style="34"/>
    <col min="12291" max="12291" width="5.28515625" style="34" customWidth="1"/>
    <col min="12292" max="12292" width="9" style="34" customWidth="1"/>
    <col min="12293" max="12293" width="14" style="34" customWidth="1"/>
    <col min="12294" max="12294" width="27" style="34" bestFit="1" customWidth="1"/>
    <col min="12295" max="12295" width="26.28515625" style="34" customWidth="1"/>
    <col min="12296" max="12296" width="11" style="34" customWidth="1"/>
    <col min="12297" max="12297" width="11.42578125" style="34" customWidth="1"/>
    <col min="12298" max="12298" width="9.28515625" style="34" customWidth="1"/>
    <col min="12299" max="12299" width="10" style="34" customWidth="1"/>
    <col min="12300" max="12300" width="9.85546875" style="34" customWidth="1"/>
    <col min="12301" max="12301" width="11.7109375" style="34" customWidth="1"/>
    <col min="12302" max="12302" width="11" style="34" customWidth="1"/>
    <col min="12303" max="12303" width="10.42578125" style="34" bestFit="1" customWidth="1"/>
    <col min="12304" max="12305" width="11" style="34" customWidth="1"/>
    <col min="12306" max="12307" width="17" style="34" customWidth="1"/>
    <col min="12308" max="12308" width="12.28515625" style="34" customWidth="1"/>
    <col min="12309" max="12309" width="15.5703125" style="34" customWidth="1"/>
    <col min="12310" max="12310" width="15" style="34" customWidth="1"/>
    <col min="12311" max="12311" width="26.140625" style="34" customWidth="1"/>
    <col min="12312" max="12312" width="12.85546875" style="34" customWidth="1"/>
    <col min="12313" max="12313" width="13.42578125" style="34" customWidth="1"/>
    <col min="12314" max="12314" width="10.7109375" style="34" customWidth="1"/>
    <col min="12315" max="12315" width="10.140625" style="34" customWidth="1"/>
    <col min="12316" max="12316" width="11.7109375" style="34" customWidth="1"/>
    <col min="12317" max="12317" width="13.140625" style="34" customWidth="1"/>
    <col min="12318" max="12318" width="14.5703125" style="34" customWidth="1"/>
    <col min="12319" max="12319" width="9.5703125" style="34" bestFit="1" customWidth="1"/>
    <col min="12320" max="12546" width="8.85546875" style="34"/>
    <col min="12547" max="12547" width="5.28515625" style="34" customWidth="1"/>
    <col min="12548" max="12548" width="9" style="34" customWidth="1"/>
    <col min="12549" max="12549" width="14" style="34" customWidth="1"/>
    <col min="12550" max="12550" width="27" style="34" bestFit="1" customWidth="1"/>
    <col min="12551" max="12551" width="26.28515625" style="34" customWidth="1"/>
    <col min="12552" max="12552" width="11" style="34" customWidth="1"/>
    <col min="12553" max="12553" width="11.42578125" style="34" customWidth="1"/>
    <col min="12554" max="12554" width="9.28515625" style="34" customWidth="1"/>
    <col min="12555" max="12555" width="10" style="34" customWidth="1"/>
    <col min="12556" max="12556" width="9.85546875" style="34" customWidth="1"/>
    <col min="12557" max="12557" width="11.7109375" style="34" customWidth="1"/>
    <col min="12558" max="12558" width="11" style="34" customWidth="1"/>
    <col min="12559" max="12559" width="10.42578125" style="34" bestFit="1" customWidth="1"/>
    <col min="12560" max="12561" width="11" style="34" customWidth="1"/>
    <col min="12562" max="12563" width="17" style="34" customWidth="1"/>
    <col min="12564" max="12564" width="12.28515625" style="34" customWidth="1"/>
    <col min="12565" max="12565" width="15.5703125" style="34" customWidth="1"/>
    <col min="12566" max="12566" width="15" style="34" customWidth="1"/>
    <col min="12567" max="12567" width="26.140625" style="34" customWidth="1"/>
    <col min="12568" max="12568" width="12.85546875" style="34" customWidth="1"/>
    <col min="12569" max="12569" width="13.42578125" style="34" customWidth="1"/>
    <col min="12570" max="12570" width="10.7109375" style="34" customWidth="1"/>
    <col min="12571" max="12571" width="10.140625" style="34" customWidth="1"/>
    <col min="12572" max="12572" width="11.7109375" style="34" customWidth="1"/>
    <col min="12573" max="12573" width="13.140625" style="34" customWidth="1"/>
    <col min="12574" max="12574" width="14.5703125" style="34" customWidth="1"/>
    <col min="12575" max="12575" width="9.5703125" style="34" bestFit="1" customWidth="1"/>
    <col min="12576" max="12802" width="8.85546875" style="34"/>
    <col min="12803" max="12803" width="5.28515625" style="34" customWidth="1"/>
    <col min="12804" max="12804" width="9" style="34" customWidth="1"/>
    <col min="12805" max="12805" width="14" style="34" customWidth="1"/>
    <col min="12806" max="12806" width="27" style="34" bestFit="1" customWidth="1"/>
    <col min="12807" max="12807" width="26.28515625" style="34" customWidth="1"/>
    <col min="12808" max="12808" width="11" style="34" customWidth="1"/>
    <col min="12809" max="12809" width="11.42578125" style="34" customWidth="1"/>
    <col min="12810" max="12810" width="9.28515625" style="34" customWidth="1"/>
    <col min="12811" max="12811" width="10" style="34" customWidth="1"/>
    <col min="12812" max="12812" width="9.85546875" style="34" customWidth="1"/>
    <col min="12813" max="12813" width="11.7109375" style="34" customWidth="1"/>
    <col min="12814" max="12814" width="11" style="34" customWidth="1"/>
    <col min="12815" max="12815" width="10.42578125" style="34" bestFit="1" customWidth="1"/>
    <col min="12816" max="12817" width="11" style="34" customWidth="1"/>
    <col min="12818" max="12819" width="17" style="34" customWidth="1"/>
    <col min="12820" max="12820" width="12.28515625" style="34" customWidth="1"/>
    <col min="12821" max="12821" width="15.5703125" style="34" customWidth="1"/>
    <col min="12822" max="12822" width="15" style="34" customWidth="1"/>
    <col min="12823" max="12823" width="26.140625" style="34" customWidth="1"/>
    <col min="12824" max="12824" width="12.85546875" style="34" customWidth="1"/>
    <col min="12825" max="12825" width="13.42578125" style="34" customWidth="1"/>
    <col min="12826" max="12826" width="10.7109375" style="34" customWidth="1"/>
    <col min="12827" max="12827" width="10.140625" style="34" customWidth="1"/>
    <col min="12828" max="12828" width="11.7109375" style="34" customWidth="1"/>
    <col min="12829" max="12829" width="13.140625" style="34" customWidth="1"/>
    <col min="12830" max="12830" width="14.5703125" style="34" customWidth="1"/>
    <col min="12831" max="12831" width="9.5703125" style="34" bestFit="1" customWidth="1"/>
    <col min="12832" max="13058" width="8.85546875" style="34"/>
    <col min="13059" max="13059" width="5.28515625" style="34" customWidth="1"/>
    <col min="13060" max="13060" width="9" style="34" customWidth="1"/>
    <col min="13061" max="13061" width="14" style="34" customWidth="1"/>
    <col min="13062" max="13062" width="27" style="34" bestFit="1" customWidth="1"/>
    <col min="13063" max="13063" width="26.28515625" style="34" customWidth="1"/>
    <col min="13064" max="13064" width="11" style="34" customWidth="1"/>
    <col min="13065" max="13065" width="11.42578125" style="34" customWidth="1"/>
    <col min="13066" max="13066" width="9.28515625" style="34" customWidth="1"/>
    <col min="13067" max="13067" width="10" style="34" customWidth="1"/>
    <col min="13068" max="13068" width="9.85546875" style="34" customWidth="1"/>
    <col min="13069" max="13069" width="11.7109375" style="34" customWidth="1"/>
    <col min="13070" max="13070" width="11" style="34" customWidth="1"/>
    <col min="13071" max="13071" width="10.42578125" style="34" bestFit="1" customWidth="1"/>
    <col min="13072" max="13073" width="11" style="34" customWidth="1"/>
    <col min="13074" max="13075" width="17" style="34" customWidth="1"/>
    <col min="13076" max="13076" width="12.28515625" style="34" customWidth="1"/>
    <col min="13077" max="13077" width="15.5703125" style="34" customWidth="1"/>
    <col min="13078" max="13078" width="15" style="34" customWidth="1"/>
    <col min="13079" max="13079" width="26.140625" style="34" customWidth="1"/>
    <col min="13080" max="13080" width="12.85546875" style="34" customWidth="1"/>
    <col min="13081" max="13081" width="13.42578125" style="34" customWidth="1"/>
    <col min="13082" max="13082" width="10.7109375" style="34" customWidth="1"/>
    <col min="13083" max="13083" width="10.140625" style="34" customWidth="1"/>
    <col min="13084" max="13084" width="11.7109375" style="34" customWidth="1"/>
    <col min="13085" max="13085" width="13.140625" style="34" customWidth="1"/>
    <col min="13086" max="13086" width="14.5703125" style="34" customWidth="1"/>
    <col min="13087" max="13087" width="9.5703125" style="34" bestFit="1" customWidth="1"/>
    <col min="13088" max="13314" width="8.85546875" style="34"/>
    <col min="13315" max="13315" width="5.28515625" style="34" customWidth="1"/>
    <col min="13316" max="13316" width="9" style="34" customWidth="1"/>
    <col min="13317" max="13317" width="14" style="34" customWidth="1"/>
    <col min="13318" max="13318" width="27" style="34" bestFit="1" customWidth="1"/>
    <col min="13319" max="13319" width="26.28515625" style="34" customWidth="1"/>
    <col min="13320" max="13320" width="11" style="34" customWidth="1"/>
    <col min="13321" max="13321" width="11.42578125" style="34" customWidth="1"/>
    <col min="13322" max="13322" width="9.28515625" style="34" customWidth="1"/>
    <col min="13323" max="13323" width="10" style="34" customWidth="1"/>
    <col min="13324" max="13324" width="9.85546875" style="34" customWidth="1"/>
    <col min="13325" max="13325" width="11.7109375" style="34" customWidth="1"/>
    <col min="13326" max="13326" width="11" style="34" customWidth="1"/>
    <col min="13327" max="13327" width="10.42578125" style="34" bestFit="1" customWidth="1"/>
    <col min="13328" max="13329" width="11" style="34" customWidth="1"/>
    <col min="13330" max="13331" width="17" style="34" customWidth="1"/>
    <col min="13332" max="13332" width="12.28515625" style="34" customWidth="1"/>
    <col min="13333" max="13333" width="15.5703125" style="34" customWidth="1"/>
    <col min="13334" max="13334" width="15" style="34" customWidth="1"/>
    <col min="13335" max="13335" width="26.140625" style="34" customWidth="1"/>
    <col min="13336" max="13336" width="12.85546875" style="34" customWidth="1"/>
    <col min="13337" max="13337" width="13.42578125" style="34" customWidth="1"/>
    <col min="13338" max="13338" width="10.7109375" style="34" customWidth="1"/>
    <col min="13339" max="13339" width="10.140625" style="34" customWidth="1"/>
    <col min="13340" max="13340" width="11.7109375" style="34" customWidth="1"/>
    <col min="13341" max="13341" width="13.140625" style="34" customWidth="1"/>
    <col min="13342" max="13342" width="14.5703125" style="34" customWidth="1"/>
    <col min="13343" max="13343" width="9.5703125" style="34" bestFit="1" customWidth="1"/>
    <col min="13344" max="13570" width="8.85546875" style="34"/>
    <col min="13571" max="13571" width="5.28515625" style="34" customWidth="1"/>
    <col min="13572" max="13572" width="9" style="34" customWidth="1"/>
    <col min="13573" max="13573" width="14" style="34" customWidth="1"/>
    <col min="13574" max="13574" width="27" style="34" bestFit="1" customWidth="1"/>
    <col min="13575" max="13575" width="26.28515625" style="34" customWidth="1"/>
    <col min="13576" max="13576" width="11" style="34" customWidth="1"/>
    <col min="13577" max="13577" width="11.42578125" style="34" customWidth="1"/>
    <col min="13578" max="13578" width="9.28515625" style="34" customWidth="1"/>
    <col min="13579" max="13579" width="10" style="34" customWidth="1"/>
    <col min="13580" max="13580" width="9.85546875" style="34" customWidth="1"/>
    <col min="13581" max="13581" width="11.7109375" style="34" customWidth="1"/>
    <col min="13582" max="13582" width="11" style="34" customWidth="1"/>
    <col min="13583" max="13583" width="10.42578125" style="34" bestFit="1" customWidth="1"/>
    <col min="13584" max="13585" width="11" style="34" customWidth="1"/>
    <col min="13586" max="13587" width="17" style="34" customWidth="1"/>
    <col min="13588" max="13588" width="12.28515625" style="34" customWidth="1"/>
    <col min="13589" max="13589" width="15.5703125" style="34" customWidth="1"/>
    <col min="13590" max="13590" width="15" style="34" customWidth="1"/>
    <col min="13591" max="13591" width="26.140625" style="34" customWidth="1"/>
    <col min="13592" max="13592" width="12.85546875" style="34" customWidth="1"/>
    <col min="13593" max="13593" width="13.42578125" style="34" customWidth="1"/>
    <col min="13594" max="13594" width="10.7109375" style="34" customWidth="1"/>
    <col min="13595" max="13595" width="10.140625" style="34" customWidth="1"/>
    <col min="13596" max="13596" width="11.7109375" style="34" customWidth="1"/>
    <col min="13597" max="13597" width="13.140625" style="34" customWidth="1"/>
    <col min="13598" max="13598" width="14.5703125" style="34" customWidth="1"/>
    <col min="13599" max="13599" width="9.5703125" style="34" bestFit="1" customWidth="1"/>
    <col min="13600" max="13826" width="8.85546875" style="34"/>
    <col min="13827" max="13827" width="5.28515625" style="34" customWidth="1"/>
    <col min="13828" max="13828" width="9" style="34" customWidth="1"/>
    <col min="13829" max="13829" width="14" style="34" customWidth="1"/>
    <col min="13830" max="13830" width="27" style="34" bestFit="1" customWidth="1"/>
    <col min="13831" max="13831" width="26.28515625" style="34" customWidth="1"/>
    <col min="13832" max="13832" width="11" style="34" customWidth="1"/>
    <col min="13833" max="13833" width="11.42578125" style="34" customWidth="1"/>
    <col min="13834" max="13834" width="9.28515625" style="34" customWidth="1"/>
    <col min="13835" max="13835" width="10" style="34" customWidth="1"/>
    <col min="13836" max="13836" width="9.85546875" style="34" customWidth="1"/>
    <col min="13837" max="13837" width="11.7109375" style="34" customWidth="1"/>
    <col min="13838" max="13838" width="11" style="34" customWidth="1"/>
    <col min="13839" max="13839" width="10.42578125" style="34" bestFit="1" customWidth="1"/>
    <col min="13840" max="13841" width="11" style="34" customWidth="1"/>
    <col min="13842" max="13843" width="17" style="34" customWidth="1"/>
    <col min="13844" max="13844" width="12.28515625" style="34" customWidth="1"/>
    <col min="13845" max="13845" width="15.5703125" style="34" customWidth="1"/>
    <col min="13846" max="13846" width="15" style="34" customWidth="1"/>
    <col min="13847" max="13847" width="26.140625" style="34" customWidth="1"/>
    <col min="13848" max="13848" width="12.85546875" style="34" customWidth="1"/>
    <col min="13849" max="13849" width="13.42578125" style="34" customWidth="1"/>
    <col min="13850" max="13850" width="10.7109375" style="34" customWidth="1"/>
    <col min="13851" max="13851" width="10.140625" style="34" customWidth="1"/>
    <col min="13852" max="13852" width="11.7109375" style="34" customWidth="1"/>
    <col min="13853" max="13853" width="13.140625" style="34" customWidth="1"/>
    <col min="13854" max="13854" width="14.5703125" style="34" customWidth="1"/>
    <col min="13855" max="13855" width="9.5703125" style="34" bestFit="1" customWidth="1"/>
    <col min="13856" max="14082" width="8.85546875" style="34"/>
    <col min="14083" max="14083" width="5.28515625" style="34" customWidth="1"/>
    <col min="14084" max="14084" width="9" style="34" customWidth="1"/>
    <col min="14085" max="14085" width="14" style="34" customWidth="1"/>
    <col min="14086" max="14086" width="27" style="34" bestFit="1" customWidth="1"/>
    <col min="14087" max="14087" width="26.28515625" style="34" customWidth="1"/>
    <col min="14088" max="14088" width="11" style="34" customWidth="1"/>
    <col min="14089" max="14089" width="11.42578125" style="34" customWidth="1"/>
    <col min="14090" max="14090" width="9.28515625" style="34" customWidth="1"/>
    <col min="14091" max="14091" width="10" style="34" customWidth="1"/>
    <col min="14092" max="14092" width="9.85546875" style="34" customWidth="1"/>
    <col min="14093" max="14093" width="11.7109375" style="34" customWidth="1"/>
    <col min="14094" max="14094" width="11" style="34" customWidth="1"/>
    <col min="14095" max="14095" width="10.42578125" style="34" bestFit="1" customWidth="1"/>
    <col min="14096" max="14097" width="11" style="34" customWidth="1"/>
    <col min="14098" max="14099" width="17" style="34" customWidth="1"/>
    <col min="14100" max="14100" width="12.28515625" style="34" customWidth="1"/>
    <col min="14101" max="14101" width="15.5703125" style="34" customWidth="1"/>
    <col min="14102" max="14102" width="15" style="34" customWidth="1"/>
    <col min="14103" max="14103" width="26.140625" style="34" customWidth="1"/>
    <col min="14104" max="14104" width="12.85546875" style="34" customWidth="1"/>
    <col min="14105" max="14105" width="13.42578125" style="34" customWidth="1"/>
    <col min="14106" max="14106" width="10.7109375" style="34" customWidth="1"/>
    <col min="14107" max="14107" width="10.140625" style="34" customWidth="1"/>
    <col min="14108" max="14108" width="11.7109375" style="34" customWidth="1"/>
    <col min="14109" max="14109" width="13.140625" style="34" customWidth="1"/>
    <col min="14110" max="14110" width="14.5703125" style="34" customWidth="1"/>
    <col min="14111" max="14111" width="9.5703125" style="34" bestFit="1" customWidth="1"/>
    <col min="14112" max="14338" width="8.85546875" style="34"/>
    <col min="14339" max="14339" width="5.28515625" style="34" customWidth="1"/>
    <col min="14340" max="14340" width="9" style="34" customWidth="1"/>
    <col min="14341" max="14341" width="14" style="34" customWidth="1"/>
    <col min="14342" max="14342" width="27" style="34" bestFit="1" customWidth="1"/>
    <col min="14343" max="14343" width="26.28515625" style="34" customWidth="1"/>
    <col min="14344" max="14344" width="11" style="34" customWidth="1"/>
    <col min="14345" max="14345" width="11.42578125" style="34" customWidth="1"/>
    <col min="14346" max="14346" width="9.28515625" style="34" customWidth="1"/>
    <col min="14347" max="14347" width="10" style="34" customWidth="1"/>
    <col min="14348" max="14348" width="9.85546875" style="34" customWidth="1"/>
    <col min="14349" max="14349" width="11.7109375" style="34" customWidth="1"/>
    <col min="14350" max="14350" width="11" style="34" customWidth="1"/>
    <col min="14351" max="14351" width="10.42578125" style="34" bestFit="1" customWidth="1"/>
    <col min="14352" max="14353" width="11" style="34" customWidth="1"/>
    <col min="14354" max="14355" width="17" style="34" customWidth="1"/>
    <col min="14356" max="14356" width="12.28515625" style="34" customWidth="1"/>
    <col min="14357" max="14357" width="15.5703125" style="34" customWidth="1"/>
    <col min="14358" max="14358" width="15" style="34" customWidth="1"/>
    <col min="14359" max="14359" width="26.140625" style="34" customWidth="1"/>
    <col min="14360" max="14360" width="12.85546875" style="34" customWidth="1"/>
    <col min="14361" max="14361" width="13.42578125" style="34" customWidth="1"/>
    <col min="14362" max="14362" width="10.7109375" style="34" customWidth="1"/>
    <col min="14363" max="14363" width="10.140625" style="34" customWidth="1"/>
    <col min="14364" max="14364" width="11.7109375" style="34" customWidth="1"/>
    <col min="14365" max="14365" width="13.140625" style="34" customWidth="1"/>
    <col min="14366" max="14366" width="14.5703125" style="34" customWidth="1"/>
    <col min="14367" max="14367" width="9.5703125" style="34" bestFit="1" customWidth="1"/>
    <col min="14368" max="14594" width="8.85546875" style="34"/>
    <col min="14595" max="14595" width="5.28515625" style="34" customWidth="1"/>
    <col min="14596" max="14596" width="9" style="34" customWidth="1"/>
    <col min="14597" max="14597" width="14" style="34" customWidth="1"/>
    <col min="14598" max="14598" width="27" style="34" bestFit="1" customWidth="1"/>
    <col min="14599" max="14599" width="26.28515625" style="34" customWidth="1"/>
    <col min="14600" max="14600" width="11" style="34" customWidth="1"/>
    <col min="14601" max="14601" width="11.42578125" style="34" customWidth="1"/>
    <col min="14602" max="14602" width="9.28515625" style="34" customWidth="1"/>
    <col min="14603" max="14603" width="10" style="34" customWidth="1"/>
    <col min="14604" max="14604" width="9.85546875" style="34" customWidth="1"/>
    <col min="14605" max="14605" width="11.7109375" style="34" customWidth="1"/>
    <col min="14606" max="14606" width="11" style="34" customWidth="1"/>
    <col min="14607" max="14607" width="10.42578125" style="34" bestFit="1" customWidth="1"/>
    <col min="14608" max="14609" width="11" style="34" customWidth="1"/>
    <col min="14610" max="14611" width="17" style="34" customWidth="1"/>
    <col min="14612" max="14612" width="12.28515625" style="34" customWidth="1"/>
    <col min="14613" max="14613" width="15.5703125" style="34" customWidth="1"/>
    <col min="14614" max="14614" width="15" style="34" customWidth="1"/>
    <col min="14615" max="14615" width="26.140625" style="34" customWidth="1"/>
    <col min="14616" max="14616" width="12.85546875" style="34" customWidth="1"/>
    <col min="14617" max="14617" width="13.42578125" style="34" customWidth="1"/>
    <col min="14618" max="14618" width="10.7109375" style="34" customWidth="1"/>
    <col min="14619" max="14619" width="10.140625" style="34" customWidth="1"/>
    <col min="14620" max="14620" width="11.7109375" style="34" customWidth="1"/>
    <col min="14621" max="14621" width="13.140625" style="34" customWidth="1"/>
    <col min="14622" max="14622" width="14.5703125" style="34" customWidth="1"/>
    <col min="14623" max="14623" width="9.5703125" style="34" bestFit="1" customWidth="1"/>
    <col min="14624" max="14850" width="8.85546875" style="34"/>
    <col min="14851" max="14851" width="5.28515625" style="34" customWidth="1"/>
    <col min="14852" max="14852" width="9" style="34" customWidth="1"/>
    <col min="14853" max="14853" width="14" style="34" customWidth="1"/>
    <col min="14854" max="14854" width="27" style="34" bestFit="1" customWidth="1"/>
    <col min="14855" max="14855" width="26.28515625" style="34" customWidth="1"/>
    <col min="14856" max="14856" width="11" style="34" customWidth="1"/>
    <col min="14857" max="14857" width="11.42578125" style="34" customWidth="1"/>
    <col min="14858" max="14858" width="9.28515625" style="34" customWidth="1"/>
    <col min="14859" max="14859" width="10" style="34" customWidth="1"/>
    <col min="14860" max="14860" width="9.85546875" style="34" customWidth="1"/>
    <col min="14861" max="14861" width="11.7109375" style="34" customWidth="1"/>
    <col min="14862" max="14862" width="11" style="34" customWidth="1"/>
    <col min="14863" max="14863" width="10.42578125" style="34" bestFit="1" customWidth="1"/>
    <col min="14864" max="14865" width="11" style="34" customWidth="1"/>
    <col min="14866" max="14867" width="17" style="34" customWidth="1"/>
    <col min="14868" max="14868" width="12.28515625" style="34" customWidth="1"/>
    <col min="14869" max="14869" width="15.5703125" style="34" customWidth="1"/>
    <col min="14870" max="14870" width="15" style="34" customWidth="1"/>
    <col min="14871" max="14871" width="26.140625" style="34" customWidth="1"/>
    <col min="14872" max="14872" width="12.85546875" style="34" customWidth="1"/>
    <col min="14873" max="14873" width="13.42578125" style="34" customWidth="1"/>
    <col min="14874" max="14874" width="10.7109375" style="34" customWidth="1"/>
    <col min="14875" max="14875" width="10.140625" style="34" customWidth="1"/>
    <col min="14876" max="14876" width="11.7109375" style="34" customWidth="1"/>
    <col min="14877" max="14877" width="13.140625" style="34" customWidth="1"/>
    <col min="14878" max="14878" width="14.5703125" style="34" customWidth="1"/>
    <col min="14879" max="14879" width="9.5703125" style="34" bestFit="1" customWidth="1"/>
    <col min="14880" max="15106" width="8.85546875" style="34"/>
    <col min="15107" max="15107" width="5.28515625" style="34" customWidth="1"/>
    <col min="15108" max="15108" width="9" style="34" customWidth="1"/>
    <col min="15109" max="15109" width="14" style="34" customWidth="1"/>
    <col min="15110" max="15110" width="27" style="34" bestFit="1" customWidth="1"/>
    <col min="15111" max="15111" width="26.28515625" style="34" customWidth="1"/>
    <col min="15112" max="15112" width="11" style="34" customWidth="1"/>
    <col min="15113" max="15113" width="11.42578125" style="34" customWidth="1"/>
    <col min="15114" max="15114" width="9.28515625" style="34" customWidth="1"/>
    <col min="15115" max="15115" width="10" style="34" customWidth="1"/>
    <col min="15116" max="15116" width="9.85546875" style="34" customWidth="1"/>
    <col min="15117" max="15117" width="11.7109375" style="34" customWidth="1"/>
    <col min="15118" max="15118" width="11" style="34" customWidth="1"/>
    <col min="15119" max="15119" width="10.42578125" style="34" bestFit="1" customWidth="1"/>
    <col min="15120" max="15121" width="11" style="34" customWidth="1"/>
    <col min="15122" max="15123" width="17" style="34" customWidth="1"/>
    <col min="15124" max="15124" width="12.28515625" style="34" customWidth="1"/>
    <col min="15125" max="15125" width="15.5703125" style="34" customWidth="1"/>
    <col min="15126" max="15126" width="15" style="34" customWidth="1"/>
    <col min="15127" max="15127" width="26.140625" style="34" customWidth="1"/>
    <col min="15128" max="15128" width="12.85546875" style="34" customWidth="1"/>
    <col min="15129" max="15129" width="13.42578125" style="34" customWidth="1"/>
    <col min="15130" max="15130" width="10.7109375" style="34" customWidth="1"/>
    <col min="15131" max="15131" width="10.140625" style="34" customWidth="1"/>
    <col min="15132" max="15132" width="11.7109375" style="34" customWidth="1"/>
    <col min="15133" max="15133" width="13.140625" style="34" customWidth="1"/>
    <col min="15134" max="15134" width="14.5703125" style="34" customWidth="1"/>
    <col min="15135" max="15135" width="9.5703125" style="34" bestFit="1" customWidth="1"/>
    <col min="15136" max="15362" width="8.85546875" style="34"/>
    <col min="15363" max="15363" width="5.28515625" style="34" customWidth="1"/>
    <col min="15364" max="15364" width="9" style="34" customWidth="1"/>
    <col min="15365" max="15365" width="14" style="34" customWidth="1"/>
    <col min="15366" max="15366" width="27" style="34" bestFit="1" customWidth="1"/>
    <col min="15367" max="15367" width="26.28515625" style="34" customWidth="1"/>
    <col min="15368" max="15368" width="11" style="34" customWidth="1"/>
    <col min="15369" max="15369" width="11.42578125" style="34" customWidth="1"/>
    <col min="15370" max="15370" width="9.28515625" style="34" customWidth="1"/>
    <col min="15371" max="15371" width="10" style="34" customWidth="1"/>
    <col min="15372" max="15372" width="9.85546875" style="34" customWidth="1"/>
    <col min="15373" max="15373" width="11.7109375" style="34" customWidth="1"/>
    <col min="15374" max="15374" width="11" style="34" customWidth="1"/>
    <col min="15375" max="15375" width="10.42578125" style="34" bestFit="1" customWidth="1"/>
    <col min="15376" max="15377" width="11" style="34" customWidth="1"/>
    <col min="15378" max="15379" width="17" style="34" customWidth="1"/>
    <col min="15380" max="15380" width="12.28515625" style="34" customWidth="1"/>
    <col min="15381" max="15381" width="15.5703125" style="34" customWidth="1"/>
    <col min="15382" max="15382" width="15" style="34" customWidth="1"/>
    <col min="15383" max="15383" width="26.140625" style="34" customWidth="1"/>
    <col min="15384" max="15384" width="12.85546875" style="34" customWidth="1"/>
    <col min="15385" max="15385" width="13.42578125" style="34" customWidth="1"/>
    <col min="15386" max="15386" width="10.7109375" style="34" customWidth="1"/>
    <col min="15387" max="15387" width="10.140625" style="34" customWidth="1"/>
    <col min="15388" max="15388" width="11.7109375" style="34" customWidth="1"/>
    <col min="15389" max="15389" width="13.140625" style="34" customWidth="1"/>
    <col min="15390" max="15390" width="14.5703125" style="34" customWidth="1"/>
    <col min="15391" max="15391" width="9.5703125" style="34" bestFit="1" customWidth="1"/>
    <col min="15392" max="15618" width="8.85546875" style="34"/>
    <col min="15619" max="15619" width="5.28515625" style="34" customWidth="1"/>
    <col min="15620" max="15620" width="9" style="34" customWidth="1"/>
    <col min="15621" max="15621" width="14" style="34" customWidth="1"/>
    <col min="15622" max="15622" width="27" style="34" bestFit="1" customWidth="1"/>
    <col min="15623" max="15623" width="26.28515625" style="34" customWidth="1"/>
    <col min="15624" max="15624" width="11" style="34" customWidth="1"/>
    <col min="15625" max="15625" width="11.42578125" style="34" customWidth="1"/>
    <col min="15626" max="15626" width="9.28515625" style="34" customWidth="1"/>
    <col min="15627" max="15627" width="10" style="34" customWidth="1"/>
    <col min="15628" max="15628" width="9.85546875" style="34" customWidth="1"/>
    <col min="15629" max="15629" width="11.7109375" style="34" customWidth="1"/>
    <col min="15630" max="15630" width="11" style="34" customWidth="1"/>
    <col min="15631" max="15631" width="10.42578125" style="34" bestFit="1" customWidth="1"/>
    <col min="15632" max="15633" width="11" style="34" customWidth="1"/>
    <col min="15634" max="15635" width="17" style="34" customWidth="1"/>
    <col min="15636" max="15636" width="12.28515625" style="34" customWidth="1"/>
    <col min="15637" max="15637" width="15.5703125" style="34" customWidth="1"/>
    <col min="15638" max="15638" width="15" style="34" customWidth="1"/>
    <col min="15639" max="15639" width="26.140625" style="34" customWidth="1"/>
    <col min="15640" max="15640" width="12.85546875" style="34" customWidth="1"/>
    <col min="15641" max="15641" width="13.42578125" style="34" customWidth="1"/>
    <col min="15642" max="15642" width="10.7109375" style="34" customWidth="1"/>
    <col min="15643" max="15643" width="10.140625" style="34" customWidth="1"/>
    <col min="15644" max="15644" width="11.7109375" style="34" customWidth="1"/>
    <col min="15645" max="15645" width="13.140625" style="34" customWidth="1"/>
    <col min="15646" max="15646" width="14.5703125" style="34" customWidth="1"/>
    <col min="15647" max="15647" width="9.5703125" style="34" bestFit="1" customWidth="1"/>
    <col min="15648" max="15874" width="8.85546875" style="34"/>
    <col min="15875" max="15875" width="5.28515625" style="34" customWidth="1"/>
    <col min="15876" max="15876" width="9" style="34" customWidth="1"/>
    <col min="15877" max="15877" width="14" style="34" customWidth="1"/>
    <col min="15878" max="15878" width="27" style="34" bestFit="1" customWidth="1"/>
    <col min="15879" max="15879" width="26.28515625" style="34" customWidth="1"/>
    <col min="15880" max="15880" width="11" style="34" customWidth="1"/>
    <col min="15881" max="15881" width="11.42578125" style="34" customWidth="1"/>
    <col min="15882" max="15882" width="9.28515625" style="34" customWidth="1"/>
    <col min="15883" max="15883" width="10" style="34" customWidth="1"/>
    <col min="15884" max="15884" width="9.85546875" style="34" customWidth="1"/>
    <col min="15885" max="15885" width="11.7109375" style="34" customWidth="1"/>
    <col min="15886" max="15886" width="11" style="34" customWidth="1"/>
    <col min="15887" max="15887" width="10.42578125" style="34" bestFit="1" customWidth="1"/>
    <col min="15888" max="15889" width="11" style="34" customWidth="1"/>
    <col min="15890" max="15891" width="17" style="34" customWidth="1"/>
    <col min="15892" max="15892" width="12.28515625" style="34" customWidth="1"/>
    <col min="15893" max="15893" width="15.5703125" style="34" customWidth="1"/>
    <col min="15894" max="15894" width="15" style="34" customWidth="1"/>
    <col min="15895" max="15895" width="26.140625" style="34" customWidth="1"/>
    <col min="15896" max="15896" width="12.85546875" style="34" customWidth="1"/>
    <col min="15897" max="15897" width="13.42578125" style="34" customWidth="1"/>
    <col min="15898" max="15898" width="10.7109375" style="34" customWidth="1"/>
    <col min="15899" max="15899" width="10.140625" style="34" customWidth="1"/>
    <col min="15900" max="15900" width="11.7109375" style="34" customWidth="1"/>
    <col min="15901" max="15901" width="13.140625" style="34" customWidth="1"/>
    <col min="15902" max="15902" width="14.5703125" style="34" customWidth="1"/>
    <col min="15903" max="15903" width="9.5703125" style="34" bestFit="1" customWidth="1"/>
    <col min="15904" max="16130" width="8.85546875" style="34"/>
    <col min="16131" max="16131" width="5.28515625" style="34" customWidth="1"/>
    <col min="16132" max="16132" width="9" style="34" customWidth="1"/>
    <col min="16133" max="16133" width="14" style="34" customWidth="1"/>
    <col min="16134" max="16134" width="27" style="34" bestFit="1" customWidth="1"/>
    <col min="16135" max="16135" width="26.28515625" style="34" customWidth="1"/>
    <col min="16136" max="16136" width="11" style="34" customWidth="1"/>
    <col min="16137" max="16137" width="11.42578125" style="34" customWidth="1"/>
    <col min="16138" max="16138" width="9.28515625" style="34" customWidth="1"/>
    <col min="16139" max="16139" width="10" style="34" customWidth="1"/>
    <col min="16140" max="16140" width="9.85546875" style="34" customWidth="1"/>
    <col min="16141" max="16141" width="11.7109375" style="34" customWidth="1"/>
    <col min="16142" max="16142" width="11" style="34" customWidth="1"/>
    <col min="16143" max="16143" width="10.42578125" style="34" bestFit="1" customWidth="1"/>
    <col min="16144" max="16145" width="11" style="34" customWidth="1"/>
    <col min="16146" max="16147" width="17" style="34" customWidth="1"/>
    <col min="16148" max="16148" width="12.28515625" style="34" customWidth="1"/>
    <col min="16149" max="16149" width="15.5703125" style="34" customWidth="1"/>
    <col min="16150" max="16150" width="15" style="34" customWidth="1"/>
    <col min="16151" max="16151" width="26.140625" style="34" customWidth="1"/>
    <col min="16152" max="16152" width="12.85546875" style="34" customWidth="1"/>
    <col min="16153" max="16153" width="13.42578125" style="34" customWidth="1"/>
    <col min="16154" max="16154" width="10.7109375" style="34" customWidth="1"/>
    <col min="16155" max="16155" width="10.140625" style="34" customWidth="1"/>
    <col min="16156" max="16156" width="11.7109375" style="34" customWidth="1"/>
    <col min="16157" max="16157" width="13.140625" style="34" customWidth="1"/>
    <col min="16158" max="16158" width="14.5703125" style="34" customWidth="1"/>
    <col min="16159" max="16159" width="9.5703125" style="34" bestFit="1" customWidth="1"/>
    <col min="16160" max="16384" width="8.85546875" style="34"/>
  </cols>
  <sheetData>
    <row r="1" spans="1:35" ht="11.1" customHeight="1">
      <c r="U1" s="34"/>
    </row>
    <row r="2" spans="1:35" ht="11.65" customHeight="1">
      <c r="U2" s="34"/>
    </row>
    <row r="3" spans="1:35" ht="11.65" customHeight="1">
      <c r="A3" s="29"/>
      <c r="B3" s="29"/>
      <c r="C3" s="29"/>
      <c r="D3" s="29"/>
      <c r="E3" s="29"/>
      <c r="F3" s="29"/>
      <c r="G3" s="29"/>
      <c r="H3" s="29"/>
      <c r="I3" s="31"/>
      <c r="J3" s="31"/>
      <c r="K3" s="29"/>
      <c r="L3" s="29"/>
      <c r="M3" s="73"/>
      <c r="N3" s="32"/>
      <c r="O3" s="31"/>
      <c r="P3" s="29"/>
      <c r="Q3" s="29"/>
      <c r="R3" s="29"/>
      <c r="S3" s="29"/>
      <c r="T3" s="29"/>
      <c r="U3" s="34"/>
      <c r="V3" s="29"/>
      <c r="W3" s="29"/>
      <c r="X3" s="29"/>
      <c r="Y3" s="29"/>
      <c r="Z3" s="29"/>
      <c r="AA3" s="29"/>
      <c r="AB3" s="29"/>
      <c r="AC3" s="29"/>
      <c r="AD3" s="29"/>
    </row>
    <row r="4" spans="1:35" s="35" customFormat="1" ht="36.75" customHeight="1">
      <c r="A4" s="250" t="s">
        <v>271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74"/>
      <c r="AH4" s="35" t="s">
        <v>0</v>
      </c>
      <c r="AI4" s="35" t="s">
        <v>0</v>
      </c>
    </row>
    <row r="5" spans="1:35" s="41" customFormat="1" ht="49.15" customHeight="1">
      <c r="A5" s="38"/>
      <c r="B5" s="230" t="s">
        <v>1</v>
      </c>
      <c r="C5" s="231"/>
      <c r="D5" s="230" t="s">
        <v>2</v>
      </c>
      <c r="E5" s="231"/>
      <c r="F5" s="39" t="s">
        <v>138</v>
      </c>
      <c r="G5" s="232" t="s">
        <v>150</v>
      </c>
      <c r="H5" s="233"/>
      <c r="I5" s="230" t="s">
        <v>214</v>
      </c>
      <c r="J5" s="231"/>
      <c r="K5" s="234" t="s">
        <v>215</v>
      </c>
      <c r="L5" s="235"/>
      <c r="M5" s="103" t="s">
        <v>95</v>
      </c>
      <c r="N5" s="230" t="s">
        <v>3</v>
      </c>
      <c r="O5" s="231"/>
      <c r="P5" s="236" t="s">
        <v>4</v>
      </c>
      <c r="Q5" s="237"/>
      <c r="R5" s="236" t="s">
        <v>220</v>
      </c>
      <c r="S5" s="249"/>
      <c r="T5" s="237"/>
      <c r="U5" s="236" t="s">
        <v>5</v>
      </c>
      <c r="V5" s="237"/>
      <c r="W5" s="106" t="s">
        <v>6</v>
      </c>
      <c r="X5" s="248" t="s">
        <v>89</v>
      </c>
      <c r="Y5" s="248"/>
      <c r="Z5" s="248"/>
      <c r="AA5" s="248"/>
      <c r="AB5" s="248"/>
      <c r="AC5" s="248"/>
      <c r="AD5" s="248"/>
      <c r="AE5" s="40"/>
    </row>
    <row r="6" spans="1:35" s="45" customFormat="1" ht="82.15" customHeight="1">
      <c r="A6" s="28" t="s">
        <v>179</v>
      </c>
      <c r="B6" s="42" t="s">
        <v>7</v>
      </c>
      <c r="C6" s="42" t="s">
        <v>8</v>
      </c>
      <c r="D6" s="42" t="s">
        <v>62</v>
      </c>
      <c r="E6" s="42" t="s">
        <v>75</v>
      </c>
      <c r="F6" s="43" t="s">
        <v>153</v>
      </c>
      <c r="G6" s="43" t="s">
        <v>272</v>
      </c>
      <c r="H6" s="43" t="s">
        <v>149</v>
      </c>
      <c r="I6" s="42" t="s">
        <v>176</v>
      </c>
      <c r="J6" s="42" t="s">
        <v>70</v>
      </c>
      <c r="K6" s="86" t="s">
        <v>9</v>
      </c>
      <c r="L6" s="117" t="s">
        <v>163</v>
      </c>
      <c r="M6" s="104" t="s">
        <v>91</v>
      </c>
      <c r="N6" s="42" t="s">
        <v>345</v>
      </c>
      <c r="O6" s="28" t="s">
        <v>152</v>
      </c>
      <c r="P6" s="106" t="s">
        <v>71</v>
      </c>
      <c r="Q6" s="106" t="s">
        <v>72</v>
      </c>
      <c r="R6" s="106" t="s">
        <v>79</v>
      </c>
      <c r="S6" s="106" t="s">
        <v>80</v>
      </c>
      <c r="T6" s="106" t="s">
        <v>175</v>
      </c>
      <c r="U6" s="106" t="s">
        <v>11</v>
      </c>
      <c r="V6" s="106" t="s">
        <v>12</v>
      </c>
      <c r="W6" s="106" t="s">
        <v>147</v>
      </c>
      <c r="X6" s="106" t="s">
        <v>13</v>
      </c>
      <c r="Y6" s="106" t="s">
        <v>14</v>
      </c>
      <c r="Z6" s="106" t="s">
        <v>15</v>
      </c>
      <c r="AA6" s="106" t="s">
        <v>15</v>
      </c>
      <c r="AB6" s="106" t="s">
        <v>16</v>
      </c>
      <c r="AC6" s="106" t="s">
        <v>142</v>
      </c>
      <c r="AD6" s="106" t="s">
        <v>172</v>
      </c>
    </row>
    <row r="7" spans="1:35" ht="16.5">
      <c r="A7" s="46"/>
      <c r="B7" s="47"/>
      <c r="C7" s="47"/>
      <c r="D7" s="48"/>
      <c r="E7" s="49"/>
      <c r="F7" s="49"/>
      <c r="G7" s="50"/>
      <c r="H7" s="50"/>
      <c r="I7" s="51"/>
      <c r="J7" s="51"/>
      <c r="K7" s="52">
        <f t="shared" ref="K7:K71" si="0">I7+J7</f>
        <v>0</v>
      </c>
      <c r="L7" s="53" t="str">
        <f>IF(K7&gt;0,IF(K7&gt;(H7-G7+1),"Errore n. Giorni! MAX 366",IF((H7-G7+1)=K7,"ok","")),"")</f>
        <v/>
      </c>
      <c r="M7" s="105" t="str">
        <f>IF((K7&gt;0),(H7-G7+1)-J7,"")</f>
        <v/>
      </c>
      <c r="N7" s="55"/>
      <c r="O7" s="79" t="s">
        <v>19</v>
      </c>
      <c r="P7" s="56">
        <f>IF(I7&gt;0,29.44,0)</f>
        <v>0</v>
      </c>
      <c r="Q7" s="57">
        <f>IF(J7&gt;0,15.95,0)</f>
        <v>0</v>
      </c>
      <c r="R7" s="57">
        <f>ROUND(I7*P7,2)</f>
        <v>0</v>
      </c>
      <c r="S7" s="57">
        <f>ROUND(J7*Q7,2)</f>
        <v>0</v>
      </c>
      <c r="T7" s="58">
        <f>ROUND(R7+S7,2)</f>
        <v>0</v>
      </c>
      <c r="U7" s="59">
        <f>IF(N7=0,0,IF((N7&lt;5000),5000,N7))</f>
        <v>0</v>
      </c>
      <c r="V7" s="60">
        <f>IF(U7=0,0,ROUND((U7-5000)/(20000-5000),2))</f>
        <v>0</v>
      </c>
      <c r="W7" s="81">
        <f>IF(O7="NO",0,IF(O7="SI",17.06,0))</f>
        <v>0</v>
      </c>
      <c r="X7" s="60">
        <f>IF(I7&gt;0,ROUND((V7*(P7-W7)+W7),2),0)</f>
        <v>0</v>
      </c>
      <c r="Y7" s="61">
        <f>IF(I7&gt;0,ROUND(P7-X7,2),0)</f>
        <v>0</v>
      </c>
      <c r="Z7" s="60">
        <f>IF(AND(J7&gt;0,O7="si"),W7,V7*Q7)</f>
        <v>0</v>
      </c>
      <c r="AA7" s="60">
        <f>IF(Q7&lt;Z7,Q7,Z7)</f>
        <v>0</v>
      </c>
      <c r="AB7" s="61">
        <f>IF(AND(J7&gt;0,O7="si"),0,ROUND(Q7-Z7,2))</f>
        <v>0</v>
      </c>
      <c r="AC7" s="62">
        <f>ROUND((X7*I7)+(AA7*J7),2)</f>
        <v>0</v>
      </c>
      <c r="AD7" s="82">
        <f>IF(K7&gt;0,IF(N7="","Inserire Isee in colonna N",ROUND((Y7*I7)+(AB7*J7),2)),0)</f>
        <v>0</v>
      </c>
      <c r="AE7" s="87"/>
    </row>
    <row r="8" spans="1:35" s="67" customFormat="1" ht="16.5">
      <c r="A8" s="46"/>
      <c r="B8" s="47"/>
      <c r="C8" s="47"/>
      <c r="D8" s="48"/>
      <c r="E8" s="49"/>
      <c r="F8" s="49"/>
      <c r="G8" s="50"/>
      <c r="H8" s="50"/>
      <c r="I8" s="51"/>
      <c r="J8" s="51"/>
      <c r="K8" s="52">
        <f t="shared" si="0"/>
        <v>0</v>
      </c>
      <c r="L8" s="53" t="str">
        <f t="shared" ref="L8:L71" si="1">IF(K8&gt;0,IF(K8&gt;(H8-G8+1),"Errore n. Giorni! MAX 366",IF((H8-G8+1)=K8,"ok","")),"")</f>
        <v/>
      </c>
      <c r="M8" s="105" t="str">
        <f t="shared" ref="M8:M71" si="2">IF((K8&gt;0),(H8-G8+1)-J8,"")</f>
        <v/>
      </c>
      <c r="N8" s="55"/>
      <c r="O8" s="79" t="s">
        <v>19</v>
      </c>
      <c r="P8" s="56">
        <f t="shared" ref="P8:P71" si="3">IF(I8&gt;0,29.44,0)</f>
        <v>0</v>
      </c>
      <c r="Q8" s="57">
        <f t="shared" ref="Q8:Q71" si="4">IF(J8&gt;0,15.95,0)</f>
        <v>0</v>
      </c>
      <c r="R8" s="57">
        <f t="shared" ref="R8:R71" si="5">ROUND(I8*P8,2)</f>
        <v>0</v>
      </c>
      <c r="S8" s="57">
        <f t="shared" ref="S8:S71" si="6">ROUND(J8*Q8,2)</f>
        <v>0</v>
      </c>
      <c r="T8" s="58">
        <f t="shared" ref="T8:T71" si="7">ROUND(R8+S8,2)</f>
        <v>0</v>
      </c>
      <c r="U8" s="59">
        <f t="shared" ref="U8:U71" si="8">IF(N8=0,0,IF((N8&lt;5000),5000,N8))</f>
        <v>0</v>
      </c>
      <c r="V8" s="60">
        <f t="shared" ref="V8:V71" si="9">IF(U8=0,0,ROUND((U8-5000)/(20000-5000),2))</f>
        <v>0</v>
      </c>
      <c r="W8" s="81">
        <f t="shared" ref="W8:W71" si="10">IF(O8="NO",0,IF(O8="SI",17.06,0))</f>
        <v>0</v>
      </c>
      <c r="X8" s="60">
        <f t="shared" ref="X8:X71" si="11">IF(I8&gt;0,ROUND((V8*(P8-W8)+W8),2),0)</f>
        <v>0</v>
      </c>
      <c r="Y8" s="61">
        <f t="shared" ref="Y8:Y71" si="12">IF(I8&gt;0,ROUND(P8-X8,2),0)</f>
        <v>0</v>
      </c>
      <c r="Z8" s="60">
        <f t="shared" ref="Z8:Z71" si="13">IF(AND(J8&gt;0,O8="si"),W8,V8*Q8)</f>
        <v>0</v>
      </c>
      <c r="AA8" s="60">
        <f t="shared" ref="AA8:AA71" si="14">IF(Q8&lt;Z8,Q8,Z8)</f>
        <v>0</v>
      </c>
      <c r="AB8" s="61">
        <f t="shared" ref="AB8:AB71" si="15">IF(AND(J8&gt;0,O8="si"),0,ROUND(Q8-Z8,2))</f>
        <v>0</v>
      </c>
      <c r="AC8" s="62">
        <f t="shared" ref="AC8:AC71" si="16">ROUND((X8*I8)+(AA8*J8),2)</f>
        <v>0</v>
      </c>
      <c r="AD8" s="82">
        <f t="shared" ref="AD8:AD71" si="17">IF(K8&gt;0,IF(N8="","Inserire Isee in colonna N",ROUND((Y8*I8)+(AB8*J8),2)),0)</f>
        <v>0</v>
      </c>
      <c r="AE8" s="88"/>
    </row>
    <row r="9" spans="1:35" ht="16.5">
      <c r="A9" s="46"/>
      <c r="B9" s="47"/>
      <c r="C9" s="47"/>
      <c r="D9" s="48"/>
      <c r="E9" s="49"/>
      <c r="F9" s="49"/>
      <c r="G9" s="50"/>
      <c r="H9" s="50"/>
      <c r="I9" s="51"/>
      <c r="J9" s="51"/>
      <c r="K9" s="52">
        <f t="shared" si="0"/>
        <v>0</v>
      </c>
      <c r="L9" s="53" t="str">
        <f t="shared" si="1"/>
        <v/>
      </c>
      <c r="M9" s="105" t="str">
        <f t="shared" si="2"/>
        <v/>
      </c>
      <c r="N9" s="55"/>
      <c r="O9" s="79" t="s">
        <v>19</v>
      </c>
      <c r="P9" s="56">
        <f t="shared" si="3"/>
        <v>0</v>
      </c>
      <c r="Q9" s="57">
        <f t="shared" si="4"/>
        <v>0</v>
      </c>
      <c r="R9" s="57">
        <f t="shared" si="5"/>
        <v>0</v>
      </c>
      <c r="S9" s="57">
        <f t="shared" si="6"/>
        <v>0</v>
      </c>
      <c r="T9" s="58">
        <f t="shared" si="7"/>
        <v>0</v>
      </c>
      <c r="U9" s="59">
        <f t="shared" si="8"/>
        <v>0</v>
      </c>
      <c r="V9" s="60">
        <f t="shared" si="9"/>
        <v>0</v>
      </c>
      <c r="W9" s="81">
        <f t="shared" si="10"/>
        <v>0</v>
      </c>
      <c r="X9" s="60">
        <f t="shared" si="11"/>
        <v>0</v>
      </c>
      <c r="Y9" s="61">
        <f t="shared" si="12"/>
        <v>0</v>
      </c>
      <c r="Z9" s="60">
        <f t="shared" si="13"/>
        <v>0</v>
      </c>
      <c r="AA9" s="60">
        <f t="shared" si="14"/>
        <v>0</v>
      </c>
      <c r="AB9" s="61">
        <f t="shared" si="15"/>
        <v>0</v>
      </c>
      <c r="AC9" s="62">
        <f t="shared" si="16"/>
        <v>0</v>
      </c>
      <c r="AD9" s="82">
        <f t="shared" si="17"/>
        <v>0</v>
      </c>
      <c r="AE9" s="87"/>
    </row>
    <row r="10" spans="1:35" ht="16.5">
      <c r="A10" s="46"/>
      <c r="B10" s="47"/>
      <c r="C10" s="47"/>
      <c r="D10" s="48"/>
      <c r="E10" s="49"/>
      <c r="F10" s="49"/>
      <c r="G10" s="50"/>
      <c r="H10" s="50"/>
      <c r="I10" s="51"/>
      <c r="J10" s="51"/>
      <c r="K10" s="52">
        <f t="shared" si="0"/>
        <v>0</v>
      </c>
      <c r="L10" s="53" t="str">
        <f t="shared" si="1"/>
        <v/>
      </c>
      <c r="M10" s="105" t="str">
        <f t="shared" si="2"/>
        <v/>
      </c>
      <c r="N10" s="55"/>
      <c r="O10" s="79" t="s">
        <v>19</v>
      </c>
      <c r="P10" s="56">
        <f t="shared" si="3"/>
        <v>0</v>
      </c>
      <c r="Q10" s="57">
        <f t="shared" si="4"/>
        <v>0</v>
      </c>
      <c r="R10" s="57">
        <f t="shared" si="5"/>
        <v>0</v>
      </c>
      <c r="S10" s="57">
        <f t="shared" si="6"/>
        <v>0</v>
      </c>
      <c r="T10" s="58">
        <f t="shared" si="7"/>
        <v>0</v>
      </c>
      <c r="U10" s="59">
        <f t="shared" si="8"/>
        <v>0</v>
      </c>
      <c r="V10" s="60">
        <f t="shared" si="9"/>
        <v>0</v>
      </c>
      <c r="W10" s="81">
        <f t="shared" si="10"/>
        <v>0</v>
      </c>
      <c r="X10" s="60">
        <f t="shared" si="11"/>
        <v>0</v>
      </c>
      <c r="Y10" s="61">
        <f t="shared" si="12"/>
        <v>0</v>
      </c>
      <c r="Z10" s="60">
        <f t="shared" si="13"/>
        <v>0</v>
      </c>
      <c r="AA10" s="60">
        <f t="shared" si="14"/>
        <v>0</v>
      </c>
      <c r="AB10" s="61">
        <f t="shared" si="15"/>
        <v>0</v>
      </c>
      <c r="AC10" s="62">
        <f t="shared" si="16"/>
        <v>0</v>
      </c>
      <c r="AD10" s="82">
        <f t="shared" si="17"/>
        <v>0</v>
      </c>
      <c r="AE10" s="87"/>
    </row>
    <row r="11" spans="1:35" ht="16.5">
      <c r="A11" s="46"/>
      <c r="B11" s="47"/>
      <c r="C11" s="47"/>
      <c r="D11" s="48"/>
      <c r="E11" s="49"/>
      <c r="F11" s="49"/>
      <c r="G11" s="50"/>
      <c r="H11" s="50"/>
      <c r="I11" s="51"/>
      <c r="J11" s="51"/>
      <c r="K11" s="52">
        <f t="shared" si="0"/>
        <v>0</v>
      </c>
      <c r="L11" s="53" t="str">
        <f t="shared" si="1"/>
        <v/>
      </c>
      <c r="M11" s="105" t="str">
        <f t="shared" si="2"/>
        <v/>
      </c>
      <c r="N11" s="55"/>
      <c r="O11" s="79" t="s">
        <v>19</v>
      </c>
      <c r="P11" s="56">
        <f t="shared" si="3"/>
        <v>0</v>
      </c>
      <c r="Q11" s="57">
        <f t="shared" si="4"/>
        <v>0</v>
      </c>
      <c r="R11" s="57">
        <f t="shared" si="5"/>
        <v>0</v>
      </c>
      <c r="S11" s="57">
        <f t="shared" si="6"/>
        <v>0</v>
      </c>
      <c r="T11" s="58">
        <f t="shared" si="7"/>
        <v>0</v>
      </c>
      <c r="U11" s="59">
        <f t="shared" si="8"/>
        <v>0</v>
      </c>
      <c r="V11" s="60">
        <f t="shared" si="9"/>
        <v>0</v>
      </c>
      <c r="W11" s="81">
        <f t="shared" si="10"/>
        <v>0</v>
      </c>
      <c r="X11" s="60">
        <f t="shared" si="11"/>
        <v>0</v>
      </c>
      <c r="Y11" s="61">
        <f t="shared" si="12"/>
        <v>0</v>
      </c>
      <c r="Z11" s="60">
        <f t="shared" si="13"/>
        <v>0</v>
      </c>
      <c r="AA11" s="60">
        <f t="shared" si="14"/>
        <v>0</v>
      </c>
      <c r="AB11" s="61">
        <f t="shared" si="15"/>
        <v>0</v>
      </c>
      <c r="AC11" s="62">
        <f t="shared" si="16"/>
        <v>0</v>
      </c>
      <c r="AD11" s="82">
        <f t="shared" si="17"/>
        <v>0</v>
      </c>
      <c r="AE11" s="87"/>
    </row>
    <row r="12" spans="1:35" ht="16.5">
      <c r="A12" s="46"/>
      <c r="B12" s="47"/>
      <c r="C12" s="47"/>
      <c r="D12" s="48"/>
      <c r="E12" s="49"/>
      <c r="F12" s="49"/>
      <c r="G12" s="50"/>
      <c r="H12" s="50"/>
      <c r="I12" s="51"/>
      <c r="J12" s="51"/>
      <c r="K12" s="52">
        <f t="shared" si="0"/>
        <v>0</v>
      </c>
      <c r="L12" s="53" t="str">
        <f t="shared" si="1"/>
        <v/>
      </c>
      <c r="M12" s="105" t="str">
        <f t="shared" si="2"/>
        <v/>
      </c>
      <c r="N12" s="55"/>
      <c r="O12" s="79" t="s">
        <v>19</v>
      </c>
      <c r="P12" s="56">
        <f t="shared" si="3"/>
        <v>0</v>
      </c>
      <c r="Q12" s="57">
        <f t="shared" si="4"/>
        <v>0</v>
      </c>
      <c r="R12" s="57">
        <f t="shared" si="5"/>
        <v>0</v>
      </c>
      <c r="S12" s="57">
        <f t="shared" si="6"/>
        <v>0</v>
      </c>
      <c r="T12" s="58">
        <f t="shared" si="7"/>
        <v>0</v>
      </c>
      <c r="U12" s="59">
        <f t="shared" si="8"/>
        <v>0</v>
      </c>
      <c r="V12" s="60">
        <f t="shared" si="9"/>
        <v>0</v>
      </c>
      <c r="W12" s="81">
        <f t="shared" si="10"/>
        <v>0</v>
      </c>
      <c r="X12" s="60">
        <f t="shared" si="11"/>
        <v>0</v>
      </c>
      <c r="Y12" s="61">
        <f t="shared" si="12"/>
        <v>0</v>
      </c>
      <c r="Z12" s="60">
        <f t="shared" si="13"/>
        <v>0</v>
      </c>
      <c r="AA12" s="60">
        <f t="shared" si="14"/>
        <v>0</v>
      </c>
      <c r="AB12" s="61">
        <f t="shared" si="15"/>
        <v>0</v>
      </c>
      <c r="AC12" s="62">
        <f t="shared" si="16"/>
        <v>0</v>
      </c>
      <c r="AD12" s="82">
        <f t="shared" si="17"/>
        <v>0</v>
      </c>
      <c r="AE12" s="87"/>
    </row>
    <row r="13" spans="1:35" ht="16.5">
      <c r="A13" s="46"/>
      <c r="B13" s="47"/>
      <c r="C13" s="47"/>
      <c r="D13" s="48"/>
      <c r="E13" s="49"/>
      <c r="F13" s="49"/>
      <c r="G13" s="50"/>
      <c r="H13" s="50"/>
      <c r="I13" s="51"/>
      <c r="J13" s="51"/>
      <c r="K13" s="52">
        <f t="shared" si="0"/>
        <v>0</v>
      </c>
      <c r="L13" s="53" t="str">
        <f t="shared" si="1"/>
        <v/>
      </c>
      <c r="M13" s="105" t="str">
        <f t="shared" si="2"/>
        <v/>
      </c>
      <c r="N13" s="55"/>
      <c r="O13" s="79" t="s">
        <v>19</v>
      </c>
      <c r="P13" s="56">
        <f t="shared" si="3"/>
        <v>0</v>
      </c>
      <c r="Q13" s="57">
        <f t="shared" si="4"/>
        <v>0</v>
      </c>
      <c r="R13" s="57">
        <f t="shared" si="5"/>
        <v>0</v>
      </c>
      <c r="S13" s="57">
        <f t="shared" si="6"/>
        <v>0</v>
      </c>
      <c r="T13" s="58">
        <f t="shared" si="7"/>
        <v>0</v>
      </c>
      <c r="U13" s="59">
        <f t="shared" si="8"/>
        <v>0</v>
      </c>
      <c r="V13" s="60">
        <f t="shared" si="9"/>
        <v>0</v>
      </c>
      <c r="W13" s="81">
        <f t="shared" si="10"/>
        <v>0</v>
      </c>
      <c r="X13" s="60">
        <f t="shared" si="11"/>
        <v>0</v>
      </c>
      <c r="Y13" s="61">
        <f t="shared" si="12"/>
        <v>0</v>
      </c>
      <c r="Z13" s="60">
        <f t="shared" si="13"/>
        <v>0</v>
      </c>
      <c r="AA13" s="60">
        <f t="shared" si="14"/>
        <v>0</v>
      </c>
      <c r="AB13" s="61">
        <f t="shared" si="15"/>
        <v>0</v>
      </c>
      <c r="AC13" s="62">
        <f t="shared" si="16"/>
        <v>0</v>
      </c>
      <c r="AD13" s="82">
        <f t="shared" si="17"/>
        <v>0</v>
      </c>
      <c r="AE13" s="87"/>
    </row>
    <row r="14" spans="1:35" ht="16.5">
      <c r="A14" s="46"/>
      <c r="B14" s="47"/>
      <c r="C14" s="47"/>
      <c r="D14" s="48"/>
      <c r="E14" s="49"/>
      <c r="F14" s="49"/>
      <c r="G14" s="50"/>
      <c r="H14" s="50"/>
      <c r="I14" s="51"/>
      <c r="J14" s="51"/>
      <c r="K14" s="52">
        <f t="shared" si="0"/>
        <v>0</v>
      </c>
      <c r="L14" s="53" t="str">
        <f t="shared" si="1"/>
        <v/>
      </c>
      <c r="M14" s="105" t="str">
        <f t="shared" si="2"/>
        <v/>
      </c>
      <c r="N14" s="55"/>
      <c r="O14" s="79" t="s">
        <v>19</v>
      </c>
      <c r="P14" s="56">
        <f t="shared" si="3"/>
        <v>0</v>
      </c>
      <c r="Q14" s="57">
        <f t="shared" si="4"/>
        <v>0</v>
      </c>
      <c r="R14" s="57">
        <f t="shared" si="5"/>
        <v>0</v>
      </c>
      <c r="S14" s="57">
        <f t="shared" si="6"/>
        <v>0</v>
      </c>
      <c r="T14" s="58">
        <f t="shared" si="7"/>
        <v>0</v>
      </c>
      <c r="U14" s="59">
        <f t="shared" si="8"/>
        <v>0</v>
      </c>
      <c r="V14" s="60">
        <f t="shared" si="9"/>
        <v>0</v>
      </c>
      <c r="W14" s="81">
        <f t="shared" si="10"/>
        <v>0</v>
      </c>
      <c r="X14" s="60">
        <f t="shared" si="11"/>
        <v>0</v>
      </c>
      <c r="Y14" s="61">
        <f t="shared" si="12"/>
        <v>0</v>
      </c>
      <c r="Z14" s="60">
        <f t="shared" si="13"/>
        <v>0</v>
      </c>
      <c r="AA14" s="60">
        <f t="shared" si="14"/>
        <v>0</v>
      </c>
      <c r="AB14" s="61">
        <f t="shared" si="15"/>
        <v>0</v>
      </c>
      <c r="AC14" s="62">
        <f t="shared" si="16"/>
        <v>0</v>
      </c>
      <c r="AD14" s="82">
        <f t="shared" si="17"/>
        <v>0</v>
      </c>
      <c r="AE14" s="87"/>
    </row>
    <row r="15" spans="1:35" ht="16.5">
      <c r="A15" s="46"/>
      <c r="B15" s="47"/>
      <c r="C15" s="47"/>
      <c r="D15" s="48"/>
      <c r="E15" s="49"/>
      <c r="F15" s="49"/>
      <c r="G15" s="50"/>
      <c r="H15" s="50"/>
      <c r="I15" s="51"/>
      <c r="J15" s="51"/>
      <c r="K15" s="52">
        <f t="shared" si="0"/>
        <v>0</v>
      </c>
      <c r="L15" s="53" t="str">
        <f t="shared" si="1"/>
        <v/>
      </c>
      <c r="M15" s="105" t="str">
        <f t="shared" si="2"/>
        <v/>
      </c>
      <c r="N15" s="55"/>
      <c r="O15" s="79" t="s">
        <v>19</v>
      </c>
      <c r="P15" s="56">
        <f t="shared" si="3"/>
        <v>0</v>
      </c>
      <c r="Q15" s="57">
        <f t="shared" si="4"/>
        <v>0</v>
      </c>
      <c r="R15" s="57">
        <f t="shared" si="5"/>
        <v>0</v>
      </c>
      <c r="S15" s="57">
        <f t="shared" si="6"/>
        <v>0</v>
      </c>
      <c r="T15" s="58">
        <f t="shared" si="7"/>
        <v>0</v>
      </c>
      <c r="U15" s="59">
        <f t="shared" si="8"/>
        <v>0</v>
      </c>
      <c r="V15" s="60">
        <f t="shared" si="9"/>
        <v>0</v>
      </c>
      <c r="W15" s="81">
        <f t="shared" si="10"/>
        <v>0</v>
      </c>
      <c r="X15" s="60">
        <f t="shared" si="11"/>
        <v>0</v>
      </c>
      <c r="Y15" s="61">
        <f t="shared" si="12"/>
        <v>0</v>
      </c>
      <c r="Z15" s="60">
        <f t="shared" si="13"/>
        <v>0</v>
      </c>
      <c r="AA15" s="60">
        <f t="shared" si="14"/>
        <v>0</v>
      </c>
      <c r="AB15" s="61">
        <f t="shared" si="15"/>
        <v>0</v>
      </c>
      <c r="AC15" s="62">
        <f t="shared" si="16"/>
        <v>0</v>
      </c>
      <c r="AD15" s="82">
        <f t="shared" si="17"/>
        <v>0</v>
      </c>
      <c r="AE15" s="87"/>
    </row>
    <row r="16" spans="1:35" ht="16.5">
      <c r="A16" s="46"/>
      <c r="B16" s="47"/>
      <c r="C16" s="47"/>
      <c r="D16" s="48"/>
      <c r="E16" s="49"/>
      <c r="F16" s="49"/>
      <c r="G16" s="50"/>
      <c r="H16" s="50"/>
      <c r="I16" s="51"/>
      <c r="J16" s="51"/>
      <c r="K16" s="52">
        <f t="shared" si="0"/>
        <v>0</v>
      </c>
      <c r="L16" s="53" t="str">
        <f t="shared" si="1"/>
        <v/>
      </c>
      <c r="M16" s="105" t="str">
        <f t="shared" si="2"/>
        <v/>
      </c>
      <c r="N16" s="55"/>
      <c r="O16" s="79" t="s">
        <v>19</v>
      </c>
      <c r="P16" s="56">
        <f t="shared" si="3"/>
        <v>0</v>
      </c>
      <c r="Q16" s="57">
        <f t="shared" si="4"/>
        <v>0</v>
      </c>
      <c r="R16" s="57">
        <f t="shared" si="5"/>
        <v>0</v>
      </c>
      <c r="S16" s="57">
        <f t="shared" si="6"/>
        <v>0</v>
      </c>
      <c r="T16" s="58">
        <f t="shared" si="7"/>
        <v>0</v>
      </c>
      <c r="U16" s="59">
        <f t="shared" si="8"/>
        <v>0</v>
      </c>
      <c r="V16" s="60">
        <f t="shared" si="9"/>
        <v>0</v>
      </c>
      <c r="W16" s="81">
        <f t="shared" si="10"/>
        <v>0</v>
      </c>
      <c r="X16" s="60">
        <f t="shared" si="11"/>
        <v>0</v>
      </c>
      <c r="Y16" s="61">
        <f t="shared" si="12"/>
        <v>0</v>
      </c>
      <c r="Z16" s="60">
        <f t="shared" si="13"/>
        <v>0</v>
      </c>
      <c r="AA16" s="60">
        <f t="shared" si="14"/>
        <v>0</v>
      </c>
      <c r="AB16" s="61">
        <f t="shared" si="15"/>
        <v>0</v>
      </c>
      <c r="AC16" s="62">
        <f t="shared" si="16"/>
        <v>0</v>
      </c>
      <c r="AD16" s="82">
        <f t="shared" si="17"/>
        <v>0</v>
      </c>
      <c r="AE16" s="87"/>
    </row>
    <row r="17" spans="1:31" ht="16.5">
      <c r="A17" s="46"/>
      <c r="B17" s="47"/>
      <c r="C17" s="47"/>
      <c r="D17" s="48"/>
      <c r="E17" s="49"/>
      <c r="F17" s="49"/>
      <c r="G17" s="50"/>
      <c r="H17" s="50"/>
      <c r="I17" s="51"/>
      <c r="J17" s="51"/>
      <c r="K17" s="52">
        <f t="shared" si="0"/>
        <v>0</v>
      </c>
      <c r="L17" s="53" t="str">
        <f t="shared" si="1"/>
        <v/>
      </c>
      <c r="M17" s="105" t="str">
        <f t="shared" si="2"/>
        <v/>
      </c>
      <c r="N17" s="55"/>
      <c r="O17" s="79" t="s">
        <v>19</v>
      </c>
      <c r="P17" s="56">
        <f t="shared" si="3"/>
        <v>0</v>
      </c>
      <c r="Q17" s="57">
        <f t="shared" si="4"/>
        <v>0</v>
      </c>
      <c r="R17" s="57">
        <f t="shared" si="5"/>
        <v>0</v>
      </c>
      <c r="S17" s="57">
        <f t="shared" si="6"/>
        <v>0</v>
      </c>
      <c r="T17" s="58">
        <f t="shared" si="7"/>
        <v>0</v>
      </c>
      <c r="U17" s="59">
        <f t="shared" si="8"/>
        <v>0</v>
      </c>
      <c r="V17" s="60">
        <f t="shared" si="9"/>
        <v>0</v>
      </c>
      <c r="W17" s="81">
        <f t="shared" si="10"/>
        <v>0</v>
      </c>
      <c r="X17" s="60">
        <f t="shared" si="11"/>
        <v>0</v>
      </c>
      <c r="Y17" s="61">
        <f t="shared" si="12"/>
        <v>0</v>
      </c>
      <c r="Z17" s="60">
        <f t="shared" si="13"/>
        <v>0</v>
      </c>
      <c r="AA17" s="60">
        <f t="shared" si="14"/>
        <v>0</v>
      </c>
      <c r="AB17" s="61">
        <f t="shared" si="15"/>
        <v>0</v>
      </c>
      <c r="AC17" s="62">
        <f t="shared" si="16"/>
        <v>0</v>
      </c>
      <c r="AD17" s="82">
        <f t="shared" si="17"/>
        <v>0</v>
      </c>
      <c r="AE17" s="87"/>
    </row>
    <row r="18" spans="1:31" ht="16.5">
      <c r="A18" s="46"/>
      <c r="B18" s="47"/>
      <c r="C18" s="47"/>
      <c r="D18" s="48"/>
      <c r="E18" s="49"/>
      <c r="F18" s="49"/>
      <c r="G18" s="50"/>
      <c r="H18" s="50"/>
      <c r="I18" s="51"/>
      <c r="J18" s="51"/>
      <c r="K18" s="52">
        <f t="shared" si="0"/>
        <v>0</v>
      </c>
      <c r="L18" s="53" t="str">
        <f t="shared" si="1"/>
        <v/>
      </c>
      <c r="M18" s="105" t="str">
        <f t="shared" si="2"/>
        <v/>
      </c>
      <c r="N18" s="55"/>
      <c r="O18" s="79" t="s">
        <v>19</v>
      </c>
      <c r="P18" s="56">
        <f t="shared" si="3"/>
        <v>0</v>
      </c>
      <c r="Q18" s="57">
        <f t="shared" si="4"/>
        <v>0</v>
      </c>
      <c r="R18" s="57">
        <f t="shared" si="5"/>
        <v>0</v>
      </c>
      <c r="S18" s="57">
        <f t="shared" si="6"/>
        <v>0</v>
      </c>
      <c r="T18" s="58">
        <f t="shared" si="7"/>
        <v>0</v>
      </c>
      <c r="U18" s="59">
        <f t="shared" si="8"/>
        <v>0</v>
      </c>
      <c r="V18" s="60">
        <f t="shared" si="9"/>
        <v>0</v>
      </c>
      <c r="W18" s="81">
        <f t="shared" si="10"/>
        <v>0</v>
      </c>
      <c r="X18" s="60">
        <f t="shared" si="11"/>
        <v>0</v>
      </c>
      <c r="Y18" s="61">
        <f t="shared" si="12"/>
        <v>0</v>
      </c>
      <c r="Z18" s="60">
        <f t="shared" si="13"/>
        <v>0</v>
      </c>
      <c r="AA18" s="60">
        <f t="shared" si="14"/>
        <v>0</v>
      </c>
      <c r="AB18" s="61">
        <f t="shared" si="15"/>
        <v>0</v>
      </c>
      <c r="AC18" s="62">
        <f t="shared" si="16"/>
        <v>0</v>
      </c>
      <c r="AD18" s="82">
        <f t="shared" si="17"/>
        <v>0</v>
      </c>
      <c r="AE18" s="87"/>
    </row>
    <row r="19" spans="1:31" ht="16.5">
      <c r="A19" s="46"/>
      <c r="B19" s="47"/>
      <c r="C19" s="47"/>
      <c r="D19" s="48"/>
      <c r="E19" s="49"/>
      <c r="F19" s="49"/>
      <c r="G19" s="50"/>
      <c r="H19" s="50"/>
      <c r="I19" s="51"/>
      <c r="J19" s="51"/>
      <c r="K19" s="52">
        <f t="shared" si="0"/>
        <v>0</v>
      </c>
      <c r="L19" s="53" t="str">
        <f t="shared" si="1"/>
        <v/>
      </c>
      <c r="M19" s="105" t="str">
        <f t="shared" si="2"/>
        <v/>
      </c>
      <c r="N19" s="55"/>
      <c r="O19" s="79" t="s">
        <v>19</v>
      </c>
      <c r="P19" s="56">
        <f t="shared" si="3"/>
        <v>0</v>
      </c>
      <c r="Q19" s="57">
        <f t="shared" si="4"/>
        <v>0</v>
      </c>
      <c r="R19" s="57">
        <f t="shared" si="5"/>
        <v>0</v>
      </c>
      <c r="S19" s="57">
        <f t="shared" si="6"/>
        <v>0</v>
      </c>
      <c r="T19" s="58">
        <f t="shared" si="7"/>
        <v>0</v>
      </c>
      <c r="U19" s="59">
        <f t="shared" si="8"/>
        <v>0</v>
      </c>
      <c r="V19" s="60">
        <f t="shared" si="9"/>
        <v>0</v>
      </c>
      <c r="W19" s="81">
        <f t="shared" si="10"/>
        <v>0</v>
      </c>
      <c r="X19" s="60">
        <f t="shared" si="11"/>
        <v>0</v>
      </c>
      <c r="Y19" s="61">
        <f t="shared" si="12"/>
        <v>0</v>
      </c>
      <c r="Z19" s="60">
        <f t="shared" si="13"/>
        <v>0</v>
      </c>
      <c r="AA19" s="60">
        <f t="shared" si="14"/>
        <v>0</v>
      </c>
      <c r="AB19" s="61">
        <f t="shared" si="15"/>
        <v>0</v>
      </c>
      <c r="AC19" s="62">
        <f t="shared" si="16"/>
        <v>0</v>
      </c>
      <c r="AD19" s="82">
        <f t="shared" si="17"/>
        <v>0</v>
      </c>
      <c r="AE19" s="87"/>
    </row>
    <row r="20" spans="1:31" ht="16.5">
      <c r="A20" s="46"/>
      <c r="B20" s="47"/>
      <c r="C20" s="47"/>
      <c r="D20" s="48"/>
      <c r="E20" s="49"/>
      <c r="F20" s="49"/>
      <c r="G20" s="50"/>
      <c r="H20" s="50"/>
      <c r="I20" s="51"/>
      <c r="J20" s="51"/>
      <c r="K20" s="52">
        <f t="shared" si="0"/>
        <v>0</v>
      </c>
      <c r="L20" s="53" t="str">
        <f t="shared" si="1"/>
        <v/>
      </c>
      <c r="M20" s="105" t="str">
        <f t="shared" si="2"/>
        <v/>
      </c>
      <c r="N20" s="55"/>
      <c r="O20" s="79" t="s">
        <v>19</v>
      </c>
      <c r="P20" s="56">
        <f t="shared" si="3"/>
        <v>0</v>
      </c>
      <c r="Q20" s="57">
        <f t="shared" si="4"/>
        <v>0</v>
      </c>
      <c r="R20" s="57">
        <f t="shared" si="5"/>
        <v>0</v>
      </c>
      <c r="S20" s="57">
        <f t="shared" si="6"/>
        <v>0</v>
      </c>
      <c r="T20" s="58">
        <f t="shared" si="7"/>
        <v>0</v>
      </c>
      <c r="U20" s="59">
        <f t="shared" si="8"/>
        <v>0</v>
      </c>
      <c r="V20" s="60">
        <f t="shared" si="9"/>
        <v>0</v>
      </c>
      <c r="W20" s="81">
        <f t="shared" si="10"/>
        <v>0</v>
      </c>
      <c r="X20" s="60">
        <f t="shared" si="11"/>
        <v>0</v>
      </c>
      <c r="Y20" s="61">
        <f t="shared" si="12"/>
        <v>0</v>
      </c>
      <c r="Z20" s="60">
        <f t="shared" si="13"/>
        <v>0</v>
      </c>
      <c r="AA20" s="60">
        <f t="shared" si="14"/>
        <v>0</v>
      </c>
      <c r="AB20" s="61">
        <f t="shared" si="15"/>
        <v>0</v>
      </c>
      <c r="AC20" s="62">
        <f t="shared" si="16"/>
        <v>0</v>
      </c>
      <c r="AD20" s="82">
        <f t="shared" si="17"/>
        <v>0</v>
      </c>
      <c r="AE20" s="87"/>
    </row>
    <row r="21" spans="1:31" ht="16.5">
      <c r="A21" s="46"/>
      <c r="B21" s="47"/>
      <c r="C21" s="47"/>
      <c r="D21" s="48"/>
      <c r="E21" s="49"/>
      <c r="F21" s="49"/>
      <c r="G21" s="50"/>
      <c r="H21" s="50"/>
      <c r="I21" s="51"/>
      <c r="J21" s="51"/>
      <c r="K21" s="52">
        <f t="shared" si="0"/>
        <v>0</v>
      </c>
      <c r="L21" s="53" t="str">
        <f t="shared" si="1"/>
        <v/>
      </c>
      <c r="M21" s="105" t="str">
        <f t="shared" si="2"/>
        <v/>
      </c>
      <c r="N21" s="55"/>
      <c r="O21" s="79" t="s">
        <v>19</v>
      </c>
      <c r="P21" s="56">
        <f t="shared" si="3"/>
        <v>0</v>
      </c>
      <c r="Q21" s="57">
        <f t="shared" si="4"/>
        <v>0</v>
      </c>
      <c r="R21" s="57">
        <f t="shared" si="5"/>
        <v>0</v>
      </c>
      <c r="S21" s="57">
        <f t="shared" si="6"/>
        <v>0</v>
      </c>
      <c r="T21" s="58">
        <f t="shared" si="7"/>
        <v>0</v>
      </c>
      <c r="U21" s="59">
        <f t="shared" si="8"/>
        <v>0</v>
      </c>
      <c r="V21" s="60">
        <f t="shared" si="9"/>
        <v>0</v>
      </c>
      <c r="W21" s="81">
        <f t="shared" si="10"/>
        <v>0</v>
      </c>
      <c r="X21" s="60">
        <f t="shared" si="11"/>
        <v>0</v>
      </c>
      <c r="Y21" s="61">
        <f t="shared" si="12"/>
        <v>0</v>
      </c>
      <c r="Z21" s="60">
        <f t="shared" si="13"/>
        <v>0</v>
      </c>
      <c r="AA21" s="60">
        <f t="shared" si="14"/>
        <v>0</v>
      </c>
      <c r="AB21" s="61">
        <f t="shared" si="15"/>
        <v>0</v>
      </c>
      <c r="AC21" s="62">
        <f t="shared" si="16"/>
        <v>0</v>
      </c>
      <c r="AD21" s="82">
        <f t="shared" si="17"/>
        <v>0</v>
      </c>
      <c r="AE21" s="87"/>
    </row>
    <row r="22" spans="1:31" ht="16.5">
      <c r="A22" s="46"/>
      <c r="B22" s="47"/>
      <c r="C22" s="47"/>
      <c r="D22" s="48"/>
      <c r="E22" s="49"/>
      <c r="F22" s="49"/>
      <c r="G22" s="50"/>
      <c r="H22" s="50"/>
      <c r="I22" s="51"/>
      <c r="J22" s="51"/>
      <c r="K22" s="52">
        <f t="shared" si="0"/>
        <v>0</v>
      </c>
      <c r="L22" s="53" t="str">
        <f t="shared" si="1"/>
        <v/>
      </c>
      <c r="M22" s="105" t="str">
        <f t="shared" si="2"/>
        <v/>
      </c>
      <c r="N22" s="55"/>
      <c r="O22" s="79" t="s">
        <v>19</v>
      </c>
      <c r="P22" s="56">
        <f t="shared" si="3"/>
        <v>0</v>
      </c>
      <c r="Q22" s="57">
        <f t="shared" si="4"/>
        <v>0</v>
      </c>
      <c r="R22" s="57">
        <f t="shared" si="5"/>
        <v>0</v>
      </c>
      <c r="S22" s="57">
        <f t="shared" si="6"/>
        <v>0</v>
      </c>
      <c r="T22" s="58">
        <f t="shared" si="7"/>
        <v>0</v>
      </c>
      <c r="U22" s="59">
        <f t="shared" si="8"/>
        <v>0</v>
      </c>
      <c r="V22" s="60">
        <f t="shared" si="9"/>
        <v>0</v>
      </c>
      <c r="W22" s="81">
        <f t="shared" si="10"/>
        <v>0</v>
      </c>
      <c r="X22" s="60">
        <f t="shared" si="11"/>
        <v>0</v>
      </c>
      <c r="Y22" s="61">
        <f t="shared" si="12"/>
        <v>0</v>
      </c>
      <c r="Z22" s="60">
        <f t="shared" si="13"/>
        <v>0</v>
      </c>
      <c r="AA22" s="60">
        <f t="shared" si="14"/>
        <v>0</v>
      </c>
      <c r="AB22" s="61">
        <f t="shared" si="15"/>
        <v>0</v>
      </c>
      <c r="AC22" s="62">
        <f t="shared" si="16"/>
        <v>0</v>
      </c>
      <c r="AD22" s="82">
        <f t="shared" si="17"/>
        <v>0</v>
      </c>
      <c r="AE22" s="87"/>
    </row>
    <row r="23" spans="1:31" ht="16.5">
      <c r="A23" s="46"/>
      <c r="B23" s="47"/>
      <c r="C23" s="47"/>
      <c r="D23" s="48"/>
      <c r="E23" s="49"/>
      <c r="F23" s="49"/>
      <c r="G23" s="50"/>
      <c r="H23" s="50"/>
      <c r="I23" s="51"/>
      <c r="J23" s="51"/>
      <c r="K23" s="52">
        <f t="shared" si="0"/>
        <v>0</v>
      </c>
      <c r="L23" s="53" t="str">
        <f t="shared" si="1"/>
        <v/>
      </c>
      <c r="M23" s="105" t="str">
        <f t="shared" si="2"/>
        <v/>
      </c>
      <c r="N23" s="55"/>
      <c r="O23" s="79" t="s">
        <v>19</v>
      </c>
      <c r="P23" s="56">
        <f t="shared" si="3"/>
        <v>0</v>
      </c>
      <c r="Q23" s="57">
        <f t="shared" si="4"/>
        <v>0</v>
      </c>
      <c r="R23" s="57">
        <f t="shared" si="5"/>
        <v>0</v>
      </c>
      <c r="S23" s="57">
        <f t="shared" si="6"/>
        <v>0</v>
      </c>
      <c r="T23" s="58">
        <f t="shared" si="7"/>
        <v>0</v>
      </c>
      <c r="U23" s="59">
        <f t="shared" si="8"/>
        <v>0</v>
      </c>
      <c r="V23" s="60">
        <f t="shared" si="9"/>
        <v>0</v>
      </c>
      <c r="W23" s="81">
        <f t="shared" si="10"/>
        <v>0</v>
      </c>
      <c r="X23" s="60">
        <f t="shared" si="11"/>
        <v>0</v>
      </c>
      <c r="Y23" s="61">
        <f t="shared" si="12"/>
        <v>0</v>
      </c>
      <c r="Z23" s="60">
        <f t="shared" si="13"/>
        <v>0</v>
      </c>
      <c r="AA23" s="60">
        <f t="shared" si="14"/>
        <v>0</v>
      </c>
      <c r="AB23" s="61">
        <f t="shared" si="15"/>
        <v>0</v>
      </c>
      <c r="AC23" s="62">
        <f t="shared" si="16"/>
        <v>0</v>
      </c>
      <c r="AD23" s="82">
        <f t="shared" si="17"/>
        <v>0</v>
      </c>
      <c r="AE23" s="87"/>
    </row>
    <row r="24" spans="1:31" ht="16.5">
      <c r="A24" s="46"/>
      <c r="B24" s="47"/>
      <c r="C24" s="47"/>
      <c r="D24" s="48"/>
      <c r="E24" s="49"/>
      <c r="F24" s="49"/>
      <c r="G24" s="50"/>
      <c r="H24" s="50"/>
      <c r="I24" s="51"/>
      <c r="J24" s="51"/>
      <c r="K24" s="52">
        <f t="shared" si="0"/>
        <v>0</v>
      </c>
      <c r="L24" s="53" t="str">
        <f t="shared" si="1"/>
        <v/>
      </c>
      <c r="M24" s="105" t="str">
        <f t="shared" si="2"/>
        <v/>
      </c>
      <c r="N24" s="55"/>
      <c r="O24" s="79" t="s">
        <v>19</v>
      </c>
      <c r="P24" s="56">
        <f t="shared" si="3"/>
        <v>0</v>
      </c>
      <c r="Q24" s="57">
        <f t="shared" si="4"/>
        <v>0</v>
      </c>
      <c r="R24" s="57">
        <f t="shared" si="5"/>
        <v>0</v>
      </c>
      <c r="S24" s="57">
        <f t="shared" si="6"/>
        <v>0</v>
      </c>
      <c r="T24" s="58">
        <f t="shared" si="7"/>
        <v>0</v>
      </c>
      <c r="U24" s="59">
        <f t="shared" si="8"/>
        <v>0</v>
      </c>
      <c r="V24" s="60">
        <f t="shared" si="9"/>
        <v>0</v>
      </c>
      <c r="W24" s="81">
        <f t="shared" si="10"/>
        <v>0</v>
      </c>
      <c r="X24" s="60">
        <f t="shared" si="11"/>
        <v>0</v>
      </c>
      <c r="Y24" s="61">
        <f t="shared" si="12"/>
        <v>0</v>
      </c>
      <c r="Z24" s="60">
        <f t="shared" si="13"/>
        <v>0</v>
      </c>
      <c r="AA24" s="60">
        <f t="shared" si="14"/>
        <v>0</v>
      </c>
      <c r="AB24" s="61">
        <f t="shared" si="15"/>
        <v>0</v>
      </c>
      <c r="AC24" s="62">
        <f t="shared" si="16"/>
        <v>0</v>
      </c>
      <c r="AD24" s="82">
        <f t="shared" si="17"/>
        <v>0</v>
      </c>
      <c r="AE24" s="87"/>
    </row>
    <row r="25" spans="1:31" ht="16.5">
      <c r="A25" s="46"/>
      <c r="B25" s="47"/>
      <c r="C25" s="47"/>
      <c r="D25" s="48"/>
      <c r="E25" s="49"/>
      <c r="F25" s="49"/>
      <c r="G25" s="50"/>
      <c r="H25" s="50"/>
      <c r="I25" s="51"/>
      <c r="J25" s="51"/>
      <c r="K25" s="52">
        <f t="shared" si="0"/>
        <v>0</v>
      </c>
      <c r="L25" s="53" t="str">
        <f t="shared" si="1"/>
        <v/>
      </c>
      <c r="M25" s="105" t="str">
        <f t="shared" si="2"/>
        <v/>
      </c>
      <c r="N25" s="55"/>
      <c r="O25" s="79" t="s">
        <v>19</v>
      </c>
      <c r="P25" s="56">
        <f t="shared" si="3"/>
        <v>0</v>
      </c>
      <c r="Q25" s="57">
        <f t="shared" si="4"/>
        <v>0</v>
      </c>
      <c r="R25" s="57">
        <f t="shared" si="5"/>
        <v>0</v>
      </c>
      <c r="S25" s="57">
        <f t="shared" si="6"/>
        <v>0</v>
      </c>
      <c r="T25" s="58">
        <f t="shared" si="7"/>
        <v>0</v>
      </c>
      <c r="U25" s="59">
        <f t="shared" si="8"/>
        <v>0</v>
      </c>
      <c r="V25" s="60">
        <f t="shared" si="9"/>
        <v>0</v>
      </c>
      <c r="W25" s="81">
        <f t="shared" si="10"/>
        <v>0</v>
      </c>
      <c r="X25" s="60">
        <f t="shared" si="11"/>
        <v>0</v>
      </c>
      <c r="Y25" s="61">
        <f t="shared" si="12"/>
        <v>0</v>
      </c>
      <c r="Z25" s="60">
        <f t="shared" si="13"/>
        <v>0</v>
      </c>
      <c r="AA25" s="60">
        <f t="shared" si="14"/>
        <v>0</v>
      </c>
      <c r="AB25" s="61">
        <f t="shared" si="15"/>
        <v>0</v>
      </c>
      <c r="AC25" s="62">
        <f t="shared" si="16"/>
        <v>0</v>
      </c>
      <c r="AD25" s="82">
        <f t="shared" si="17"/>
        <v>0</v>
      </c>
      <c r="AE25" s="87"/>
    </row>
    <row r="26" spans="1:31" ht="16.5">
      <c r="A26" s="46"/>
      <c r="B26" s="47"/>
      <c r="C26" s="47"/>
      <c r="D26" s="48"/>
      <c r="E26" s="49"/>
      <c r="F26" s="49"/>
      <c r="G26" s="50"/>
      <c r="H26" s="50"/>
      <c r="I26" s="51"/>
      <c r="J26" s="51"/>
      <c r="K26" s="52">
        <f t="shared" si="0"/>
        <v>0</v>
      </c>
      <c r="L26" s="53" t="str">
        <f t="shared" si="1"/>
        <v/>
      </c>
      <c r="M26" s="105" t="str">
        <f t="shared" si="2"/>
        <v/>
      </c>
      <c r="N26" s="55"/>
      <c r="O26" s="79" t="s">
        <v>19</v>
      </c>
      <c r="P26" s="56">
        <f t="shared" si="3"/>
        <v>0</v>
      </c>
      <c r="Q26" s="57">
        <f t="shared" si="4"/>
        <v>0</v>
      </c>
      <c r="R26" s="57">
        <f t="shared" si="5"/>
        <v>0</v>
      </c>
      <c r="S26" s="57">
        <f t="shared" si="6"/>
        <v>0</v>
      </c>
      <c r="T26" s="58">
        <f t="shared" si="7"/>
        <v>0</v>
      </c>
      <c r="U26" s="59">
        <f t="shared" si="8"/>
        <v>0</v>
      </c>
      <c r="V26" s="60">
        <f t="shared" si="9"/>
        <v>0</v>
      </c>
      <c r="W26" s="81">
        <f t="shared" si="10"/>
        <v>0</v>
      </c>
      <c r="X26" s="60">
        <f t="shared" si="11"/>
        <v>0</v>
      </c>
      <c r="Y26" s="61">
        <f t="shared" si="12"/>
        <v>0</v>
      </c>
      <c r="Z26" s="60">
        <f t="shared" si="13"/>
        <v>0</v>
      </c>
      <c r="AA26" s="60">
        <f t="shared" si="14"/>
        <v>0</v>
      </c>
      <c r="AB26" s="61">
        <f t="shared" si="15"/>
        <v>0</v>
      </c>
      <c r="AC26" s="62">
        <f t="shared" si="16"/>
        <v>0</v>
      </c>
      <c r="AD26" s="82">
        <f t="shared" si="17"/>
        <v>0</v>
      </c>
      <c r="AE26" s="87"/>
    </row>
    <row r="27" spans="1:31" ht="16.5">
      <c r="A27" s="46"/>
      <c r="B27" s="47"/>
      <c r="C27" s="47"/>
      <c r="D27" s="48"/>
      <c r="E27" s="49"/>
      <c r="F27" s="49"/>
      <c r="G27" s="50"/>
      <c r="H27" s="50"/>
      <c r="I27" s="51"/>
      <c r="J27" s="51"/>
      <c r="K27" s="52">
        <f t="shared" si="0"/>
        <v>0</v>
      </c>
      <c r="L27" s="53" t="str">
        <f t="shared" si="1"/>
        <v/>
      </c>
      <c r="M27" s="105" t="str">
        <f t="shared" si="2"/>
        <v/>
      </c>
      <c r="N27" s="55"/>
      <c r="O27" s="79" t="s">
        <v>19</v>
      </c>
      <c r="P27" s="56">
        <f t="shared" si="3"/>
        <v>0</v>
      </c>
      <c r="Q27" s="57">
        <f t="shared" si="4"/>
        <v>0</v>
      </c>
      <c r="R27" s="57">
        <f t="shared" si="5"/>
        <v>0</v>
      </c>
      <c r="S27" s="57">
        <f t="shared" si="6"/>
        <v>0</v>
      </c>
      <c r="T27" s="58">
        <f t="shared" si="7"/>
        <v>0</v>
      </c>
      <c r="U27" s="59">
        <f t="shared" si="8"/>
        <v>0</v>
      </c>
      <c r="V27" s="60">
        <f t="shared" si="9"/>
        <v>0</v>
      </c>
      <c r="W27" s="81">
        <f t="shared" si="10"/>
        <v>0</v>
      </c>
      <c r="X27" s="60">
        <f t="shared" si="11"/>
        <v>0</v>
      </c>
      <c r="Y27" s="61">
        <f t="shared" si="12"/>
        <v>0</v>
      </c>
      <c r="Z27" s="60">
        <f t="shared" si="13"/>
        <v>0</v>
      </c>
      <c r="AA27" s="60">
        <f t="shared" si="14"/>
        <v>0</v>
      </c>
      <c r="AB27" s="61">
        <f t="shared" si="15"/>
        <v>0</v>
      </c>
      <c r="AC27" s="62">
        <f t="shared" si="16"/>
        <v>0</v>
      </c>
      <c r="AD27" s="82">
        <f t="shared" si="17"/>
        <v>0</v>
      </c>
      <c r="AE27" s="87"/>
    </row>
    <row r="28" spans="1:31" ht="16.5">
      <c r="A28" s="46"/>
      <c r="B28" s="47"/>
      <c r="C28" s="47"/>
      <c r="D28" s="48"/>
      <c r="E28" s="49"/>
      <c r="F28" s="49"/>
      <c r="G28" s="50"/>
      <c r="H28" s="50"/>
      <c r="I28" s="51"/>
      <c r="J28" s="51"/>
      <c r="K28" s="52">
        <f t="shared" si="0"/>
        <v>0</v>
      </c>
      <c r="L28" s="53" t="str">
        <f t="shared" si="1"/>
        <v/>
      </c>
      <c r="M28" s="105" t="str">
        <f t="shared" si="2"/>
        <v/>
      </c>
      <c r="N28" s="55"/>
      <c r="O28" s="79" t="s">
        <v>19</v>
      </c>
      <c r="P28" s="56">
        <f t="shared" si="3"/>
        <v>0</v>
      </c>
      <c r="Q28" s="57">
        <f t="shared" si="4"/>
        <v>0</v>
      </c>
      <c r="R28" s="57">
        <f t="shared" si="5"/>
        <v>0</v>
      </c>
      <c r="S28" s="57">
        <f t="shared" si="6"/>
        <v>0</v>
      </c>
      <c r="T28" s="58">
        <f t="shared" si="7"/>
        <v>0</v>
      </c>
      <c r="U28" s="59">
        <f t="shared" si="8"/>
        <v>0</v>
      </c>
      <c r="V28" s="60">
        <f t="shared" si="9"/>
        <v>0</v>
      </c>
      <c r="W28" s="81">
        <f t="shared" si="10"/>
        <v>0</v>
      </c>
      <c r="X28" s="60">
        <f t="shared" si="11"/>
        <v>0</v>
      </c>
      <c r="Y28" s="61">
        <f t="shared" si="12"/>
        <v>0</v>
      </c>
      <c r="Z28" s="60">
        <f t="shared" si="13"/>
        <v>0</v>
      </c>
      <c r="AA28" s="60">
        <f t="shared" si="14"/>
        <v>0</v>
      </c>
      <c r="AB28" s="61">
        <f t="shared" si="15"/>
        <v>0</v>
      </c>
      <c r="AC28" s="62">
        <f t="shared" si="16"/>
        <v>0</v>
      </c>
      <c r="AD28" s="82">
        <f t="shared" si="17"/>
        <v>0</v>
      </c>
      <c r="AE28" s="87"/>
    </row>
    <row r="29" spans="1:31" ht="16.5">
      <c r="A29" s="46"/>
      <c r="B29" s="47"/>
      <c r="C29" s="47"/>
      <c r="D29" s="48"/>
      <c r="E29" s="49"/>
      <c r="F29" s="49"/>
      <c r="G29" s="50"/>
      <c r="H29" s="50"/>
      <c r="I29" s="51"/>
      <c r="J29" s="51"/>
      <c r="K29" s="52">
        <f t="shared" si="0"/>
        <v>0</v>
      </c>
      <c r="L29" s="53" t="str">
        <f t="shared" si="1"/>
        <v/>
      </c>
      <c r="M29" s="105" t="str">
        <f t="shared" si="2"/>
        <v/>
      </c>
      <c r="N29" s="55"/>
      <c r="O29" s="79" t="s">
        <v>19</v>
      </c>
      <c r="P29" s="56">
        <f t="shared" si="3"/>
        <v>0</v>
      </c>
      <c r="Q29" s="57">
        <f t="shared" si="4"/>
        <v>0</v>
      </c>
      <c r="R29" s="57">
        <f t="shared" si="5"/>
        <v>0</v>
      </c>
      <c r="S29" s="57">
        <f t="shared" si="6"/>
        <v>0</v>
      </c>
      <c r="T29" s="58">
        <f t="shared" si="7"/>
        <v>0</v>
      </c>
      <c r="U29" s="59">
        <f t="shared" si="8"/>
        <v>0</v>
      </c>
      <c r="V29" s="60">
        <f t="shared" si="9"/>
        <v>0</v>
      </c>
      <c r="W29" s="81">
        <f t="shared" si="10"/>
        <v>0</v>
      </c>
      <c r="X29" s="60">
        <f t="shared" si="11"/>
        <v>0</v>
      </c>
      <c r="Y29" s="61">
        <f t="shared" si="12"/>
        <v>0</v>
      </c>
      <c r="Z29" s="60">
        <f t="shared" si="13"/>
        <v>0</v>
      </c>
      <c r="AA29" s="60">
        <f t="shared" si="14"/>
        <v>0</v>
      </c>
      <c r="AB29" s="61">
        <f t="shared" si="15"/>
        <v>0</v>
      </c>
      <c r="AC29" s="62">
        <f t="shared" si="16"/>
        <v>0</v>
      </c>
      <c r="AD29" s="82">
        <f t="shared" si="17"/>
        <v>0</v>
      </c>
      <c r="AE29" s="87"/>
    </row>
    <row r="30" spans="1:31" ht="16.5">
      <c r="A30" s="46"/>
      <c r="B30" s="47"/>
      <c r="C30" s="47"/>
      <c r="D30" s="48"/>
      <c r="E30" s="49"/>
      <c r="F30" s="49"/>
      <c r="G30" s="50"/>
      <c r="H30" s="50"/>
      <c r="I30" s="51"/>
      <c r="J30" s="51"/>
      <c r="K30" s="52">
        <f t="shared" si="0"/>
        <v>0</v>
      </c>
      <c r="L30" s="53" t="str">
        <f t="shared" si="1"/>
        <v/>
      </c>
      <c r="M30" s="105" t="str">
        <f t="shared" si="2"/>
        <v/>
      </c>
      <c r="N30" s="55"/>
      <c r="O30" s="79" t="s">
        <v>19</v>
      </c>
      <c r="P30" s="56">
        <f t="shared" si="3"/>
        <v>0</v>
      </c>
      <c r="Q30" s="57">
        <f t="shared" si="4"/>
        <v>0</v>
      </c>
      <c r="R30" s="57">
        <f t="shared" si="5"/>
        <v>0</v>
      </c>
      <c r="S30" s="57">
        <f t="shared" si="6"/>
        <v>0</v>
      </c>
      <c r="T30" s="58">
        <f t="shared" si="7"/>
        <v>0</v>
      </c>
      <c r="U30" s="59">
        <f t="shared" si="8"/>
        <v>0</v>
      </c>
      <c r="V30" s="60">
        <f t="shared" si="9"/>
        <v>0</v>
      </c>
      <c r="W30" s="81">
        <f t="shared" si="10"/>
        <v>0</v>
      </c>
      <c r="X30" s="60">
        <f t="shared" si="11"/>
        <v>0</v>
      </c>
      <c r="Y30" s="61">
        <f t="shared" si="12"/>
        <v>0</v>
      </c>
      <c r="Z30" s="60">
        <f t="shared" si="13"/>
        <v>0</v>
      </c>
      <c r="AA30" s="60">
        <f t="shared" si="14"/>
        <v>0</v>
      </c>
      <c r="AB30" s="61">
        <f t="shared" si="15"/>
        <v>0</v>
      </c>
      <c r="AC30" s="62">
        <f t="shared" si="16"/>
        <v>0</v>
      </c>
      <c r="AD30" s="82">
        <f t="shared" si="17"/>
        <v>0</v>
      </c>
      <c r="AE30" s="87"/>
    </row>
    <row r="31" spans="1:31" ht="16.5">
      <c r="A31" s="46"/>
      <c r="B31" s="47"/>
      <c r="C31" s="47"/>
      <c r="D31" s="48"/>
      <c r="E31" s="49"/>
      <c r="F31" s="49"/>
      <c r="G31" s="50"/>
      <c r="H31" s="50"/>
      <c r="I31" s="51"/>
      <c r="J31" s="51"/>
      <c r="K31" s="52">
        <f t="shared" si="0"/>
        <v>0</v>
      </c>
      <c r="L31" s="53" t="str">
        <f t="shared" si="1"/>
        <v/>
      </c>
      <c r="M31" s="105" t="str">
        <f t="shared" si="2"/>
        <v/>
      </c>
      <c r="N31" s="55"/>
      <c r="O31" s="79" t="s">
        <v>19</v>
      </c>
      <c r="P31" s="56">
        <f t="shared" si="3"/>
        <v>0</v>
      </c>
      <c r="Q31" s="57">
        <f t="shared" si="4"/>
        <v>0</v>
      </c>
      <c r="R31" s="57">
        <f t="shared" si="5"/>
        <v>0</v>
      </c>
      <c r="S31" s="57">
        <f t="shared" si="6"/>
        <v>0</v>
      </c>
      <c r="T31" s="58">
        <f t="shared" si="7"/>
        <v>0</v>
      </c>
      <c r="U31" s="59">
        <f t="shared" si="8"/>
        <v>0</v>
      </c>
      <c r="V31" s="60">
        <f t="shared" si="9"/>
        <v>0</v>
      </c>
      <c r="W31" s="81">
        <f t="shared" si="10"/>
        <v>0</v>
      </c>
      <c r="X31" s="60">
        <f t="shared" si="11"/>
        <v>0</v>
      </c>
      <c r="Y31" s="61">
        <f t="shared" si="12"/>
        <v>0</v>
      </c>
      <c r="Z31" s="60">
        <f t="shared" si="13"/>
        <v>0</v>
      </c>
      <c r="AA31" s="60">
        <f t="shared" si="14"/>
        <v>0</v>
      </c>
      <c r="AB31" s="61">
        <f t="shared" si="15"/>
        <v>0</v>
      </c>
      <c r="AC31" s="62">
        <f t="shared" si="16"/>
        <v>0</v>
      </c>
      <c r="AD31" s="82">
        <f t="shared" si="17"/>
        <v>0</v>
      </c>
      <c r="AE31" s="87"/>
    </row>
    <row r="32" spans="1:31" ht="16.5">
      <c r="A32" s="46"/>
      <c r="B32" s="47"/>
      <c r="C32" s="47"/>
      <c r="D32" s="48"/>
      <c r="E32" s="49"/>
      <c r="F32" s="49"/>
      <c r="G32" s="50"/>
      <c r="H32" s="50"/>
      <c r="I32" s="51"/>
      <c r="J32" s="51"/>
      <c r="K32" s="52">
        <f t="shared" si="0"/>
        <v>0</v>
      </c>
      <c r="L32" s="53" t="str">
        <f t="shared" si="1"/>
        <v/>
      </c>
      <c r="M32" s="105" t="str">
        <f t="shared" si="2"/>
        <v/>
      </c>
      <c r="N32" s="55"/>
      <c r="O32" s="79" t="s">
        <v>19</v>
      </c>
      <c r="P32" s="56">
        <f t="shared" si="3"/>
        <v>0</v>
      </c>
      <c r="Q32" s="57">
        <f t="shared" si="4"/>
        <v>0</v>
      </c>
      <c r="R32" s="57">
        <f t="shared" si="5"/>
        <v>0</v>
      </c>
      <c r="S32" s="57">
        <f t="shared" si="6"/>
        <v>0</v>
      </c>
      <c r="T32" s="58">
        <f t="shared" si="7"/>
        <v>0</v>
      </c>
      <c r="U32" s="59">
        <f t="shared" si="8"/>
        <v>0</v>
      </c>
      <c r="V32" s="60">
        <f t="shared" si="9"/>
        <v>0</v>
      </c>
      <c r="W32" s="81">
        <f t="shared" si="10"/>
        <v>0</v>
      </c>
      <c r="X32" s="60">
        <f t="shared" si="11"/>
        <v>0</v>
      </c>
      <c r="Y32" s="61">
        <f t="shared" si="12"/>
        <v>0</v>
      </c>
      <c r="Z32" s="60">
        <f t="shared" si="13"/>
        <v>0</v>
      </c>
      <c r="AA32" s="60">
        <f t="shared" si="14"/>
        <v>0</v>
      </c>
      <c r="AB32" s="61">
        <f t="shared" si="15"/>
        <v>0</v>
      </c>
      <c r="AC32" s="62">
        <f t="shared" si="16"/>
        <v>0</v>
      </c>
      <c r="AD32" s="82">
        <f t="shared" si="17"/>
        <v>0</v>
      </c>
      <c r="AE32" s="87"/>
    </row>
    <row r="33" spans="1:31" ht="16.5">
      <c r="A33" s="46"/>
      <c r="B33" s="47"/>
      <c r="C33" s="47"/>
      <c r="D33" s="48"/>
      <c r="E33" s="49"/>
      <c r="F33" s="49"/>
      <c r="G33" s="50"/>
      <c r="H33" s="50"/>
      <c r="I33" s="51"/>
      <c r="J33" s="51"/>
      <c r="K33" s="52">
        <f t="shared" si="0"/>
        <v>0</v>
      </c>
      <c r="L33" s="53" t="str">
        <f t="shared" si="1"/>
        <v/>
      </c>
      <c r="M33" s="105" t="str">
        <f t="shared" si="2"/>
        <v/>
      </c>
      <c r="N33" s="55"/>
      <c r="O33" s="79" t="s">
        <v>19</v>
      </c>
      <c r="P33" s="56">
        <f t="shared" si="3"/>
        <v>0</v>
      </c>
      <c r="Q33" s="57">
        <f t="shared" si="4"/>
        <v>0</v>
      </c>
      <c r="R33" s="57">
        <f t="shared" si="5"/>
        <v>0</v>
      </c>
      <c r="S33" s="57">
        <f t="shared" si="6"/>
        <v>0</v>
      </c>
      <c r="T33" s="58">
        <f t="shared" si="7"/>
        <v>0</v>
      </c>
      <c r="U33" s="59">
        <f t="shared" si="8"/>
        <v>0</v>
      </c>
      <c r="V33" s="60">
        <f t="shared" si="9"/>
        <v>0</v>
      </c>
      <c r="W33" s="81">
        <f t="shared" si="10"/>
        <v>0</v>
      </c>
      <c r="X33" s="60">
        <f t="shared" si="11"/>
        <v>0</v>
      </c>
      <c r="Y33" s="61">
        <f t="shared" si="12"/>
        <v>0</v>
      </c>
      <c r="Z33" s="60">
        <f t="shared" si="13"/>
        <v>0</v>
      </c>
      <c r="AA33" s="60">
        <f t="shared" si="14"/>
        <v>0</v>
      </c>
      <c r="AB33" s="61">
        <f t="shared" si="15"/>
        <v>0</v>
      </c>
      <c r="AC33" s="62">
        <f t="shared" si="16"/>
        <v>0</v>
      </c>
      <c r="AD33" s="82">
        <f t="shared" si="17"/>
        <v>0</v>
      </c>
      <c r="AE33" s="87"/>
    </row>
    <row r="34" spans="1:31" ht="16.5">
      <c r="A34" s="46"/>
      <c r="B34" s="47"/>
      <c r="C34" s="47"/>
      <c r="D34" s="48"/>
      <c r="E34" s="49"/>
      <c r="F34" s="49"/>
      <c r="G34" s="50"/>
      <c r="H34" s="50"/>
      <c r="I34" s="51"/>
      <c r="J34" s="51"/>
      <c r="K34" s="52">
        <f t="shared" si="0"/>
        <v>0</v>
      </c>
      <c r="L34" s="53" t="str">
        <f t="shared" si="1"/>
        <v/>
      </c>
      <c r="M34" s="105" t="str">
        <f t="shared" si="2"/>
        <v/>
      </c>
      <c r="N34" s="55"/>
      <c r="O34" s="79" t="s">
        <v>19</v>
      </c>
      <c r="P34" s="56">
        <f t="shared" si="3"/>
        <v>0</v>
      </c>
      <c r="Q34" s="57">
        <f t="shared" si="4"/>
        <v>0</v>
      </c>
      <c r="R34" s="57">
        <f t="shared" si="5"/>
        <v>0</v>
      </c>
      <c r="S34" s="57">
        <f t="shared" si="6"/>
        <v>0</v>
      </c>
      <c r="T34" s="58">
        <f t="shared" si="7"/>
        <v>0</v>
      </c>
      <c r="U34" s="59">
        <f t="shared" si="8"/>
        <v>0</v>
      </c>
      <c r="V34" s="60">
        <f t="shared" si="9"/>
        <v>0</v>
      </c>
      <c r="W34" s="81">
        <f t="shared" si="10"/>
        <v>0</v>
      </c>
      <c r="X34" s="60">
        <f t="shared" si="11"/>
        <v>0</v>
      </c>
      <c r="Y34" s="61">
        <f t="shared" si="12"/>
        <v>0</v>
      </c>
      <c r="Z34" s="60">
        <f t="shared" si="13"/>
        <v>0</v>
      </c>
      <c r="AA34" s="60">
        <f t="shared" si="14"/>
        <v>0</v>
      </c>
      <c r="AB34" s="61">
        <f t="shared" si="15"/>
        <v>0</v>
      </c>
      <c r="AC34" s="62">
        <f t="shared" si="16"/>
        <v>0</v>
      </c>
      <c r="AD34" s="82">
        <f t="shared" si="17"/>
        <v>0</v>
      </c>
      <c r="AE34" s="87"/>
    </row>
    <row r="35" spans="1:31" ht="16.5">
      <c r="A35" s="46"/>
      <c r="B35" s="47"/>
      <c r="C35" s="47"/>
      <c r="D35" s="48"/>
      <c r="E35" s="49"/>
      <c r="F35" s="49"/>
      <c r="G35" s="50"/>
      <c r="H35" s="50"/>
      <c r="I35" s="51"/>
      <c r="J35" s="51"/>
      <c r="K35" s="52">
        <f t="shared" si="0"/>
        <v>0</v>
      </c>
      <c r="L35" s="53" t="str">
        <f t="shared" si="1"/>
        <v/>
      </c>
      <c r="M35" s="105" t="str">
        <f t="shared" si="2"/>
        <v/>
      </c>
      <c r="N35" s="55"/>
      <c r="O35" s="79" t="s">
        <v>19</v>
      </c>
      <c r="P35" s="56">
        <f t="shared" si="3"/>
        <v>0</v>
      </c>
      <c r="Q35" s="57">
        <f t="shared" si="4"/>
        <v>0</v>
      </c>
      <c r="R35" s="57">
        <f t="shared" si="5"/>
        <v>0</v>
      </c>
      <c r="S35" s="57">
        <f t="shared" si="6"/>
        <v>0</v>
      </c>
      <c r="T35" s="58">
        <f t="shared" si="7"/>
        <v>0</v>
      </c>
      <c r="U35" s="59">
        <f t="shared" si="8"/>
        <v>0</v>
      </c>
      <c r="V35" s="60">
        <f t="shared" si="9"/>
        <v>0</v>
      </c>
      <c r="W35" s="81">
        <f t="shared" si="10"/>
        <v>0</v>
      </c>
      <c r="X35" s="60">
        <f t="shared" si="11"/>
        <v>0</v>
      </c>
      <c r="Y35" s="61">
        <f t="shared" si="12"/>
        <v>0</v>
      </c>
      <c r="Z35" s="60">
        <f t="shared" si="13"/>
        <v>0</v>
      </c>
      <c r="AA35" s="60">
        <f t="shared" si="14"/>
        <v>0</v>
      </c>
      <c r="AB35" s="61">
        <f t="shared" si="15"/>
        <v>0</v>
      </c>
      <c r="AC35" s="62">
        <f t="shared" si="16"/>
        <v>0</v>
      </c>
      <c r="AD35" s="82">
        <f t="shared" si="17"/>
        <v>0</v>
      </c>
      <c r="AE35" s="87"/>
    </row>
    <row r="36" spans="1:31" ht="16.5">
      <c r="A36" s="46"/>
      <c r="B36" s="47"/>
      <c r="C36" s="47"/>
      <c r="D36" s="48"/>
      <c r="E36" s="49"/>
      <c r="F36" s="49"/>
      <c r="G36" s="50"/>
      <c r="H36" s="50"/>
      <c r="I36" s="51"/>
      <c r="J36" s="51"/>
      <c r="K36" s="52">
        <f t="shared" si="0"/>
        <v>0</v>
      </c>
      <c r="L36" s="53" t="str">
        <f t="shared" si="1"/>
        <v/>
      </c>
      <c r="M36" s="105" t="str">
        <f t="shared" si="2"/>
        <v/>
      </c>
      <c r="N36" s="55"/>
      <c r="O36" s="79" t="s">
        <v>19</v>
      </c>
      <c r="P36" s="56">
        <f t="shared" si="3"/>
        <v>0</v>
      </c>
      <c r="Q36" s="57">
        <f t="shared" si="4"/>
        <v>0</v>
      </c>
      <c r="R36" s="57">
        <f t="shared" si="5"/>
        <v>0</v>
      </c>
      <c r="S36" s="57">
        <f t="shared" si="6"/>
        <v>0</v>
      </c>
      <c r="T36" s="58">
        <f t="shared" si="7"/>
        <v>0</v>
      </c>
      <c r="U36" s="59">
        <f t="shared" si="8"/>
        <v>0</v>
      </c>
      <c r="V36" s="60">
        <f t="shared" si="9"/>
        <v>0</v>
      </c>
      <c r="W36" s="81">
        <f t="shared" si="10"/>
        <v>0</v>
      </c>
      <c r="X36" s="60">
        <f t="shared" si="11"/>
        <v>0</v>
      </c>
      <c r="Y36" s="61">
        <f t="shared" si="12"/>
        <v>0</v>
      </c>
      <c r="Z36" s="60">
        <f t="shared" si="13"/>
        <v>0</v>
      </c>
      <c r="AA36" s="60">
        <f t="shared" si="14"/>
        <v>0</v>
      </c>
      <c r="AB36" s="61">
        <f t="shared" si="15"/>
        <v>0</v>
      </c>
      <c r="AC36" s="62">
        <f t="shared" si="16"/>
        <v>0</v>
      </c>
      <c r="AD36" s="82">
        <f t="shared" si="17"/>
        <v>0</v>
      </c>
      <c r="AE36" s="87"/>
    </row>
    <row r="37" spans="1:31" ht="16.5">
      <c r="A37" s="46"/>
      <c r="B37" s="47"/>
      <c r="C37" s="47"/>
      <c r="D37" s="48"/>
      <c r="E37" s="49"/>
      <c r="F37" s="49"/>
      <c r="G37" s="50"/>
      <c r="H37" s="50"/>
      <c r="I37" s="51"/>
      <c r="J37" s="51"/>
      <c r="K37" s="52">
        <f t="shared" si="0"/>
        <v>0</v>
      </c>
      <c r="L37" s="53" t="str">
        <f t="shared" si="1"/>
        <v/>
      </c>
      <c r="M37" s="105" t="str">
        <f t="shared" si="2"/>
        <v/>
      </c>
      <c r="N37" s="55"/>
      <c r="O37" s="79" t="s">
        <v>19</v>
      </c>
      <c r="P37" s="56">
        <f t="shared" si="3"/>
        <v>0</v>
      </c>
      <c r="Q37" s="57">
        <f t="shared" si="4"/>
        <v>0</v>
      </c>
      <c r="R37" s="57">
        <f t="shared" si="5"/>
        <v>0</v>
      </c>
      <c r="S37" s="57">
        <f t="shared" si="6"/>
        <v>0</v>
      </c>
      <c r="T37" s="58">
        <f t="shared" si="7"/>
        <v>0</v>
      </c>
      <c r="U37" s="59">
        <f t="shared" si="8"/>
        <v>0</v>
      </c>
      <c r="V37" s="60">
        <f t="shared" si="9"/>
        <v>0</v>
      </c>
      <c r="W37" s="81">
        <f t="shared" si="10"/>
        <v>0</v>
      </c>
      <c r="X37" s="60">
        <f t="shared" si="11"/>
        <v>0</v>
      </c>
      <c r="Y37" s="61">
        <f t="shared" si="12"/>
        <v>0</v>
      </c>
      <c r="Z37" s="60">
        <f t="shared" si="13"/>
        <v>0</v>
      </c>
      <c r="AA37" s="60">
        <f t="shared" si="14"/>
        <v>0</v>
      </c>
      <c r="AB37" s="61">
        <f t="shared" si="15"/>
        <v>0</v>
      </c>
      <c r="AC37" s="62">
        <f t="shared" si="16"/>
        <v>0</v>
      </c>
      <c r="AD37" s="82">
        <f t="shared" si="17"/>
        <v>0</v>
      </c>
      <c r="AE37" s="87"/>
    </row>
    <row r="38" spans="1:31" ht="16.5">
      <c r="A38" s="46"/>
      <c r="B38" s="47"/>
      <c r="C38" s="47"/>
      <c r="D38" s="48"/>
      <c r="E38" s="49"/>
      <c r="F38" s="49"/>
      <c r="G38" s="50"/>
      <c r="H38" s="50"/>
      <c r="I38" s="51"/>
      <c r="J38" s="51"/>
      <c r="K38" s="52">
        <f t="shared" si="0"/>
        <v>0</v>
      </c>
      <c r="L38" s="53" t="str">
        <f t="shared" si="1"/>
        <v/>
      </c>
      <c r="M38" s="105" t="str">
        <f t="shared" si="2"/>
        <v/>
      </c>
      <c r="N38" s="55"/>
      <c r="O38" s="79" t="s">
        <v>19</v>
      </c>
      <c r="P38" s="56">
        <f t="shared" si="3"/>
        <v>0</v>
      </c>
      <c r="Q38" s="57">
        <f t="shared" si="4"/>
        <v>0</v>
      </c>
      <c r="R38" s="57">
        <f t="shared" si="5"/>
        <v>0</v>
      </c>
      <c r="S38" s="57">
        <f t="shared" si="6"/>
        <v>0</v>
      </c>
      <c r="T38" s="58">
        <f t="shared" si="7"/>
        <v>0</v>
      </c>
      <c r="U38" s="59">
        <f t="shared" si="8"/>
        <v>0</v>
      </c>
      <c r="V38" s="60">
        <f t="shared" si="9"/>
        <v>0</v>
      </c>
      <c r="W38" s="81">
        <f t="shared" si="10"/>
        <v>0</v>
      </c>
      <c r="X38" s="60">
        <f t="shared" si="11"/>
        <v>0</v>
      </c>
      <c r="Y38" s="61">
        <f t="shared" si="12"/>
        <v>0</v>
      </c>
      <c r="Z38" s="60">
        <f t="shared" si="13"/>
        <v>0</v>
      </c>
      <c r="AA38" s="60">
        <f t="shared" si="14"/>
        <v>0</v>
      </c>
      <c r="AB38" s="61">
        <f t="shared" si="15"/>
        <v>0</v>
      </c>
      <c r="AC38" s="62">
        <f t="shared" si="16"/>
        <v>0</v>
      </c>
      <c r="AD38" s="82">
        <f t="shared" si="17"/>
        <v>0</v>
      </c>
      <c r="AE38" s="87"/>
    </row>
    <row r="39" spans="1:31" ht="16.5">
      <c r="A39" s="46"/>
      <c r="B39" s="47"/>
      <c r="C39" s="47"/>
      <c r="D39" s="48"/>
      <c r="E39" s="49"/>
      <c r="F39" s="49"/>
      <c r="G39" s="50"/>
      <c r="H39" s="50"/>
      <c r="I39" s="51"/>
      <c r="J39" s="51"/>
      <c r="K39" s="52">
        <f t="shared" si="0"/>
        <v>0</v>
      </c>
      <c r="L39" s="53" t="str">
        <f t="shared" si="1"/>
        <v/>
      </c>
      <c r="M39" s="105" t="str">
        <f t="shared" si="2"/>
        <v/>
      </c>
      <c r="N39" s="55"/>
      <c r="O39" s="79" t="s">
        <v>19</v>
      </c>
      <c r="P39" s="56">
        <f t="shared" si="3"/>
        <v>0</v>
      </c>
      <c r="Q39" s="57">
        <f t="shared" si="4"/>
        <v>0</v>
      </c>
      <c r="R39" s="57">
        <f t="shared" si="5"/>
        <v>0</v>
      </c>
      <c r="S39" s="57">
        <f t="shared" si="6"/>
        <v>0</v>
      </c>
      <c r="T39" s="58">
        <f t="shared" si="7"/>
        <v>0</v>
      </c>
      <c r="U39" s="59">
        <f t="shared" si="8"/>
        <v>0</v>
      </c>
      <c r="V39" s="60">
        <f t="shared" si="9"/>
        <v>0</v>
      </c>
      <c r="W39" s="81">
        <f t="shared" si="10"/>
        <v>0</v>
      </c>
      <c r="X39" s="60">
        <f t="shared" si="11"/>
        <v>0</v>
      </c>
      <c r="Y39" s="61">
        <f t="shared" si="12"/>
        <v>0</v>
      </c>
      <c r="Z39" s="60">
        <f t="shared" si="13"/>
        <v>0</v>
      </c>
      <c r="AA39" s="60">
        <f t="shared" si="14"/>
        <v>0</v>
      </c>
      <c r="AB39" s="61">
        <f t="shared" si="15"/>
        <v>0</v>
      </c>
      <c r="AC39" s="62">
        <f t="shared" si="16"/>
        <v>0</v>
      </c>
      <c r="AD39" s="82">
        <f t="shared" si="17"/>
        <v>0</v>
      </c>
      <c r="AE39" s="87"/>
    </row>
    <row r="40" spans="1:31" ht="16.5">
      <c r="A40" s="46"/>
      <c r="B40" s="47"/>
      <c r="C40" s="47"/>
      <c r="D40" s="48"/>
      <c r="E40" s="49"/>
      <c r="F40" s="49"/>
      <c r="G40" s="50"/>
      <c r="H40" s="50"/>
      <c r="I40" s="51"/>
      <c r="J40" s="51"/>
      <c r="K40" s="52">
        <f t="shared" si="0"/>
        <v>0</v>
      </c>
      <c r="L40" s="53" t="str">
        <f t="shared" si="1"/>
        <v/>
      </c>
      <c r="M40" s="105" t="str">
        <f t="shared" si="2"/>
        <v/>
      </c>
      <c r="N40" s="55"/>
      <c r="O40" s="79" t="s">
        <v>19</v>
      </c>
      <c r="P40" s="56">
        <f t="shared" si="3"/>
        <v>0</v>
      </c>
      <c r="Q40" s="57">
        <f t="shared" si="4"/>
        <v>0</v>
      </c>
      <c r="R40" s="57">
        <f t="shared" si="5"/>
        <v>0</v>
      </c>
      <c r="S40" s="57">
        <f t="shared" si="6"/>
        <v>0</v>
      </c>
      <c r="T40" s="58">
        <f t="shared" si="7"/>
        <v>0</v>
      </c>
      <c r="U40" s="59">
        <f t="shared" si="8"/>
        <v>0</v>
      </c>
      <c r="V40" s="60">
        <f t="shared" si="9"/>
        <v>0</v>
      </c>
      <c r="W40" s="81">
        <f t="shared" si="10"/>
        <v>0</v>
      </c>
      <c r="X40" s="60">
        <f t="shared" si="11"/>
        <v>0</v>
      </c>
      <c r="Y40" s="61">
        <f t="shared" si="12"/>
        <v>0</v>
      </c>
      <c r="Z40" s="60">
        <f t="shared" si="13"/>
        <v>0</v>
      </c>
      <c r="AA40" s="60">
        <f t="shared" si="14"/>
        <v>0</v>
      </c>
      <c r="AB40" s="61">
        <f t="shared" si="15"/>
        <v>0</v>
      </c>
      <c r="AC40" s="62">
        <f t="shared" si="16"/>
        <v>0</v>
      </c>
      <c r="AD40" s="82">
        <f t="shared" si="17"/>
        <v>0</v>
      </c>
      <c r="AE40" s="87"/>
    </row>
    <row r="41" spans="1:31" ht="16.5">
      <c r="A41" s="46"/>
      <c r="B41" s="47"/>
      <c r="C41" s="47"/>
      <c r="D41" s="48"/>
      <c r="E41" s="49"/>
      <c r="F41" s="49"/>
      <c r="G41" s="50"/>
      <c r="H41" s="50"/>
      <c r="I41" s="51"/>
      <c r="J41" s="51"/>
      <c r="K41" s="52">
        <f t="shared" si="0"/>
        <v>0</v>
      </c>
      <c r="L41" s="53" t="str">
        <f t="shared" si="1"/>
        <v/>
      </c>
      <c r="M41" s="105" t="str">
        <f t="shared" si="2"/>
        <v/>
      </c>
      <c r="N41" s="55"/>
      <c r="O41" s="79" t="s">
        <v>19</v>
      </c>
      <c r="P41" s="56">
        <f t="shared" si="3"/>
        <v>0</v>
      </c>
      <c r="Q41" s="57">
        <f t="shared" si="4"/>
        <v>0</v>
      </c>
      <c r="R41" s="57">
        <f t="shared" si="5"/>
        <v>0</v>
      </c>
      <c r="S41" s="57">
        <f t="shared" si="6"/>
        <v>0</v>
      </c>
      <c r="T41" s="58">
        <f t="shared" si="7"/>
        <v>0</v>
      </c>
      <c r="U41" s="59">
        <f t="shared" si="8"/>
        <v>0</v>
      </c>
      <c r="V41" s="60">
        <f t="shared" si="9"/>
        <v>0</v>
      </c>
      <c r="W41" s="81">
        <f t="shared" si="10"/>
        <v>0</v>
      </c>
      <c r="X41" s="60">
        <f t="shared" si="11"/>
        <v>0</v>
      </c>
      <c r="Y41" s="61">
        <f t="shared" si="12"/>
        <v>0</v>
      </c>
      <c r="Z41" s="60">
        <f t="shared" si="13"/>
        <v>0</v>
      </c>
      <c r="AA41" s="60">
        <f t="shared" si="14"/>
        <v>0</v>
      </c>
      <c r="AB41" s="61">
        <f t="shared" si="15"/>
        <v>0</v>
      </c>
      <c r="AC41" s="62">
        <f t="shared" si="16"/>
        <v>0</v>
      </c>
      <c r="AD41" s="82">
        <f t="shared" si="17"/>
        <v>0</v>
      </c>
      <c r="AE41" s="87"/>
    </row>
    <row r="42" spans="1:31" ht="16.5">
      <c r="A42" s="46"/>
      <c r="B42" s="47"/>
      <c r="C42" s="47"/>
      <c r="D42" s="48"/>
      <c r="E42" s="49"/>
      <c r="F42" s="49"/>
      <c r="G42" s="50"/>
      <c r="H42" s="50"/>
      <c r="I42" s="51"/>
      <c r="J42" s="51"/>
      <c r="K42" s="52">
        <f t="shared" si="0"/>
        <v>0</v>
      </c>
      <c r="L42" s="53" t="str">
        <f t="shared" si="1"/>
        <v/>
      </c>
      <c r="M42" s="105" t="str">
        <f t="shared" si="2"/>
        <v/>
      </c>
      <c r="N42" s="55"/>
      <c r="O42" s="79" t="s">
        <v>19</v>
      </c>
      <c r="P42" s="56">
        <f t="shared" si="3"/>
        <v>0</v>
      </c>
      <c r="Q42" s="57">
        <f t="shared" si="4"/>
        <v>0</v>
      </c>
      <c r="R42" s="57">
        <f t="shared" si="5"/>
        <v>0</v>
      </c>
      <c r="S42" s="57">
        <f t="shared" si="6"/>
        <v>0</v>
      </c>
      <c r="T42" s="58">
        <f t="shared" si="7"/>
        <v>0</v>
      </c>
      <c r="U42" s="59">
        <f t="shared" si="8"/>
        <v>0</v>
      </c>
      <c r="V42" s="60">
        <f t="shared" si="9"/>
        <v>0</v>
      </c>
      <c r="W42" s="81">
        <f t="shared" si="10"/>
        <v>0</v>
      </c>
      <c r="X42" s="60">
        <f t="shared" si="11"/>
        <v>0</v>
      </c>
      <c r="Y42" s="61">
        <f t="shared" si="12"/>
        <v>0</v>
      </c>
      <c r="Z42" s="60">
        <f t="shared" si="13"/>
        <v>0</v>
      </c>
      <c r="AA42" s="60">
        <f t="shared" si="14"/>
        <v>0</v>
      </c>
      <c r="AB42" s="61">
        <f t="shared" si="15"/>
        <v>0</v>
      </c>
      <c r="AC42" s="62">
        <f t="shared" si="16"/>
        <v>0</v>
      </c>
      <c r="AD42" s="82">
        <f t="shared" si="17"/>
        <v>0</v>
      </c>
      <c r="AE42" s="87"/>
    </row>
    <row r="43" spans="1:31" ht="16.5">
      <c r="A43" s="46"/>
      <c r="B43" s="47"/>
      <c r="C43" s="47"/>
      <c r="D43" s="48"/>
      <c r="E43" s="49"/>
      <c r="F43" s="49"/>
      <c r="G43" s="50"/>
      <c r="H43" s="50"/>
      <c r="I43" s="51"/>
      <c r="J43" s="51"/>
      <c r="K43" s="52">
        <f t="shared" si="0"/>
        <v>0</v>
      </c>
      <c r="L43" s="53" t="str">
        <f t="shared" si="1"/>
        <v/>
      </c>
      <c r="M43" s="105" t="str">
        <f t="shared" si="2"/>
        <v/>
      </c>
      <c r="N43" s="55"/>
      <c r="O43" s="79" t="s">
        <v>19</v>
      </c>
      <c r="P43" s="56">
        <f t="shared" si="3"/>
        <v>0</v>
      </c>
      <c r="Q43" s="57">
        <f t="shared" si="4"/>
        <v>0</v>
      </c>
      <c r="R43" s="57">
        <f t="shared" si="5"/>
        <v>0</v>
      </c>
      <c r="S43" s="57">
        <f t="shared" si="6"/>
        <v>0</v>
      </c>
      <c r="T43" s="58">
        <f t="shared" si="7"/>
        <v>0</v>
      </c>
      <c r="U43" s="59">
        <f t="shared" si="8"/>
        <v>0</v>
      </c>
      <c r="V43" s="60">
        <f t="shared" si="9"/>
        <v>0</v>
      </c>
      <c r="W43" s="81">
        <f t="shared" si="10"/>
        <v>0</v>
      </c>
      <c r="X43" s="60">
        <f t="shared" si="11"/>
        <v>0</v>
      </c>
      <c r="Y43" s="61">
        <f t="shared" si="12"/>
        <v>0</v>
      </c>
      <c r="Z43" s="60">
        <f t="shared" si="13"/>
        <v>0</v>
      </c>
      <c r="AA43" s="60">
        <f t="shared" si="14"/>
        <v>0</v>
      </c>
      <c r="AB43" s="61">
        <f t="shared" si="15"/>
        <v>0</v>
      </c>
      <c r="AC43" s="62">
        <f t="shared" si="16"/>
        <v>0</v>
      </c>
      <c r="AD43" s="82">
        <f t="shared" si="17"/>
        <v>0</v>
      </c>
      <c r="AE43" s="87"/>
    </row>
    <row r="44" spans="1:31" ht="16.5">
      <c r="A44" s="46"/>
      <c r="B44" s="47"/>
      <c r="C44" s="47"/>
      <c r="D44" s="48"/>
      <c r="E44" s="49"/>
      <c r="F44" s="49"/>
      <c r="G44" s="50"/>
      <c r="H44" s="50"/>
      <c r="I44" s="51"/>
      <c r="J44" s="51"/>
      <c r="K44" s="52">
        <f t="shared" si="0"/>
        <v>0</v>
      </c>
      <c r="L44" s="53" t="str">
        <f t="shared" si="1"/>
        <v/>
      </c>
      <c r="M44" s="105" t="str">
        <f t="shared" si="2"/>
        <v/>
      </c>
      <c r="N44" s="55"/>
      <c r="O44" s="79" t="s">
        <v>19</v>
      </c>
      <c r="P44" s="56">
        <f t="shared" si="3"/>
        <v>0</v>
      </c>
      <c r="Q44" s="57">
        <f t="shared" si="4"/>
        <v>0</v>
      </c>
      <c r="R44" s="57">
        <f t="shared" si="5"/>
        <v>0</v>
      </c>
      <c r="S44" s="57">
        <f t="shared" si="6"/>
        <v>0</v>
      </c>
      <c r="T44" s="58">
        <f t="shared" si="7"/>
        <v>0</v>
      </c>
      <c r="U44" s="59">
        <f t="shared" si="8"/>
        <v>0</v>
      </c>
      <c r="V44" s="60">
        <f t="shared" si="9"/>
        <v>0</v>
      </c>
      <c r="W44" s="81">
        <f t="shared" si="10"/>
        <v>0</v>
      </c>
      <c r="X44" s="60">
        <f t="shared" si="11"/>
        <v>0</v>
      </c>
      <c r="Y44" s="61">
        <f t="shared" si="12"/>
        <v>0</v>
      </c>
      <c r="Z44" s="60">
        <f t="shared" si="13"/>
        <v>0</v>
      </c>
      <c r="AA44" s="60">
        <f t="shared" si="14"/>
        <v>0</v>
      </c>
      <c r="AB44" s="61">
        <f t="shared" si="15"/>
        <v>0</v>
      </c>
      <c r="AC44" s="62">
        <f t="shared" si="16"/>
        <v>0</v>
      </c>
      <c r="AD44" s="82">
        <f t="shared" si="17"/>
        <v>0</v>
      </c>
      <c r="AE44" s="87"/>
    </row>
    <row r="45" spans="1:31" ht="16.5">
      <c r="A45" s="46"/>
      <c r="B45" s="47"/>
      <c r="C45" s="47"/>
      <c r="D45" s="48"/>
      <c r="E45" s="49"/>
      <c r="F45" s="49"/>
      <c r="G45" s="50"/>
      <c r="H45" s="50"/>
      <c r="I45" s="51"/>
      <c r="J45" s="51"/>
      <c r="K45" s="52">
        <f t="shared" si="0"/>
        <v>0</v>
      </c>
      <c r="L45" s="53" t="str">
        <f t="shared" si="1"/>
        <v/>
      </c>
      <c r="M45" s="105" t="str">
        <f t="shared" si="2"/>
        <v/>
      </c>
      <c r="N45" s="55"/>
      <c r="O45" s="79" t="s">
        <v>19</v>
      </c>
      <c r="P45" s="56">
        <f t="shared" si="3"/>
        <v>0</v>
      </c>
      <c r="Q45" s="57">
        <f t="shared" si="4"/>
        <v>0</v>
      </c>
      <c r="R45" s="57">
        <f t="shared" si="5"/>
        <v>0</v>
      </c>
      <c r="S45" s="57">
        <f t="shared" si="6"/>
        <v>0</v>
      </c>
      <c r="T45" s="58">
        <f t="shared" si="7"/>
        <v>0</v>
      </c>
      <c r="U45" s="59">
        <f t="shared" si="8"/>
        <v>0</v>
      </c>
      <c r="V45" s="60">
        <f t="shared" si="9"/>
        <v>0</v>
      </c>
      <c r="W45" s="81">
        <f t="shared" si="10"/>
        <v>0</v>
      </c>
      <c r="X45" s="60">
        <f t="shared" si="11"/>
        <v>0</v>
      </c>
      <c r="Y45" s="61">
        <f t="shared" si="12"/>
        <v>0</v>
      </c>
      <c r="Z45" s="60">
        <f t="shared" si="13"/>
        <v>0</v>
      </c>
      <c r="AA45" s="60">
        <f t="shared" si="14"/>
        <v>0</v>
      </c>
      <c r="AB45" s="61">
        <f t="shared" si="15"/>
        <v>0</v>
      </c>
      <c r="AC45" s="62">
        <f t="shared" si="16"/>
        <v>0</v>
      </c>
      <c r="AD45" s="82">
        <f t="shared" si="17"/>
        <v>0</v>
      </c>
      <c r="AE45" s="87"/>
    </row>
    <row r="46" spans="1:31" ht="16.5">
      <c r="A46" s="46"/>
      <c r="B46" s="47"/>
      <c r="C46" s="47"/>
      <c r="D46" s="48"/>
      <c r="E46" s="49"/>
      <c r="F46" s="49"/>
      <c r="G46" s="50"/>
      <c r="H46" s="50"/>
      <c r="I46" s="51"/>
      <c r="J46" s="51"/>
      <c r="K46" s="52">
        <f t="shared" si="0"/>
        <v>0</v>
      </c>
      <c r="L46" s="53" t="str">
        <f t="shared" si="1"/>
        <v/>
      </c>
      <c r="M46" s="105" t="str">
        <f t="shared" si="2"/>
        <v/>
      </c>
      <c r="N46" s="55"/>
      <c r="O46" s="79" t="s">
        <v>19</v>
      </c>
      <c r="P46" s="56">
        <f t="shared" si="3"/>
        <v>0</v>
      </c>
      <c r="Q46" s="57">
        <f t="shared" si="4"/>
        <v>0</v>
      </c>
      <c r="R46" s="57">
        <f t="shared" si="5"/>
        <v>0</v>
      </c>
      <c r="S46" s="57">
        <f t="shared" si="6"/>
        <v>0</v>
      </c>
      <c r="T46" s="58">
        <f t="shared" si="7"/>
        <v>0</v>
      </c>
      <c r="U46" s="59">
        <f t="shared" si="8"/>
        <v>0</v>
      </c>
      <c r="V46" s="60">
        <f t="shared" si="9"/>
        <v>0</v>
      </c>
      <c r="W46" s="81">
        <f t="shared" si="10"/>
        <v>0</v>
      </c>
      <c r="X46" s="60">
        <f t="shared" si="11"/>
        <v>0</v>
      </c>
      <c r="Y46" s="61">
        <f t="shared" si="12"/>
        <v>0</v>
      </c>
      <c r="Z46" s="60">
        <f t="shared" si="13"/>
        <v>0</v>
      </c>
      <c r="AA46" s="60">
        <f t="shared" si="14"/>
        <v>0</v>
      </c>
      <c r="AB46" s="61">
        <f t="shared" si="15"/>
        <v>0</v>
      </c>
      <c r="AC46" s="62">
        <f t="shared" si="16"/>
        <v>0</v>
      </c>
      <c r="AD46" s="82">
        <f t="shared" si="17"/>
        <v>0</v>
      </c>
      <c r="AE46" s="87"/>
    </row>
    <row r="47" spans="1:31" ht="16.5">
      <c r="A47" s="46"/>
      <c r="B47" s="47"/>
      <c r="C47" s="47"/>
      <c r="D47" s="48"/>
      <c r="E47" s="49"/>
      <c r="F47" s="49"/>
      <c r="G47" s="50"/>
      <c r="H47" s="50"/>
      <c r="I47" s="51"/>
      <c r="J47" s="51"/>
      <c r="K47" s="52">
        <f t="shared" si="0"/>
        <v>0</v>
      </c>
      <c r="L47" s="53" t="str">
        <f t="shared" si="1"/>
        <v/>
      </c>
      <c r="M47" s="105" t="str">
        <f t="shared" si="2"/>
        <v/>
      </c>
      <c r="N47" s="55"/>
      <c r="O47" s="79" t="s">
        <v>19</v>
      </c>
      <c r="P47" s="56">
        <f t="shared" si="3"/>
        <v>0</v>
      </c>
      <c r="Q47" s="57">
        <f t="shared" si="4"/>
        <v>0</v>
      </c>
      <c r="R47" s="57">
        <f t="shared" si="5"/>
        <v>0</v>
      </c>
      <c r="S47" s="57">
        <f t="shared" si="6"/>
        <v>0</v>
      </c>
      <c r="T47" s="58">
        <f t="shared" si="7"/>
        <v>0</v>
      </c>
      <c r="U47" s="59">
        <f t="shared" si="8"/>
        <v>0</v>
      </c>
      <c r="V47" s="60">
        <f t="shared" si="9"/>
        <v>0</v>
      </c>
      <c r="W47" s="81">
        <f t="shared" si="10"/>
        <v>0</v>
      </c>
      <c r="X47" s="60">
        <f t="shared" si="11"/>
        <v>0</v>
      </c>
      <c r="Y47" s="61">
        <f t="shared" si="12"/>
        <v>0</v>
      </c>
      <c r="Z47" s="60">
        <f t="shared" si="13"/>
        <v>0</v>
      </c>
      <c r="AA47" s="60">
        <f t="shared" si="14"/>
        <v>0</v>
      </c>
      <c r="AB47" s="61">
        <f t="shared" si="15"/>
        <v>0</v>
      </c>
      <c r="AC47" s="62">
        <f t="shared" si="16"/>
        <v>0</v>
      </c>
      <c r="AD47" s="82">
        <f t="shared" si="17"/>
        <v>0</v>
      </c>
      <c r="AE47" s="87"/>
    </row>
    <row r="48" spans="1:31" ht="16.5">
      <c r="A48" s="46"/>
      <c r="B48" s="47"/>
      <c r="C48" s="47"/>
      <c r="D48" s="48"/>
      <c r="E48" s="49"/>
      <c r="F48" s="49"/>
      <c r="G48" s="50"/>
      <c r="H48" s="50"/>
      <c r="I48" s="51"/>
      <c r="J48" s="51"/>
      <c r="K48" s="52">
        <f t="shared" si="0"/>
        <v>0</v>
      </c>
      <c r="L48" s="53" t="str">
        <f t="shared" si="1"/>
        <v/>
      </c>
      <c r="M48" s="105" t="str">
        <f t="shared" si="2"/>
        <v/>
      </c>
      <c r="N48" s="55"/>
      <c r="O48" s="79" t="s">
        <v>19</v>
      </c>
      <c r="P48" s="56">
        <f t="shared" si="3"/>
        <v>0</v>
      </c>
      <c r="Q48" s="57">
        <f t="shared" si="4"/>
        <v>0</v>
      </c>
      <c r="R48" s="57">
        <f t="shared" si="5"/>
        <v>0</v>
      </c>
      <c r="S48" s="57">
        <f t="shared" si="6"/>
        <v>0</v>
      </c>
      <c r="T48" s="58">
        <f t="shared" si="7"/>
        <v>0</v>
      </c>
      <c r="U48" s="59">
        <f t="shared" si="8"/>
        <v>0</v>
      </c>
      <c r="V48" s="60">
        <f t="shared" si="9"/>
        <v>0</v>
      </c>
      <c r="W48" s="81">
        <f t="shared" si="10"/>
        <v>0</v>
      </c>
      <c r="X48" s="60">
        <f t="shared" si="11"/>
        <v>0</v>
      </c>
      <c r="Y48" s="61">
        <f t="shared" si="12"/>
        <v>0</v>
      </c>
      <c r="Z48" s="60">
        <f t="shared" si="13"/>
        <v>0</v>
      </c>
      <c r="AA48" s="60">
        <f t="shared" si="14"/>
        <v>0</v>
      </c>
      <c r="AB48" s="61">
        <f t="shared" si="15"/>
        <v>0</v>
      </c>
      <c r="AC48" s="62">
        <f t="shared" si="16"/>
        <v>0</v>
      </c>
      <c r="AD48" s="82">
        <f t="shared" si="17"/>
        <v>0</v>
      </c>
      <c r="AE48" s="87"/>
    </row>
    <row r="49" spans="1:31" ht="16.5">
      <c r="A49" s="46"/>
      <c r="B49" s="47"/>
      <c r="C49" s="47"/>
      <c r="D49" s="48"/>
      <c r="E49" s="49"/>
      <c r="F49" s="49"/>
      <c r="G49" s="50"/>
      <c r="H49" s="50"/>
      <c r="I49" s="51"/>
      <c r="J49" s="51"/>
      <c r="K49" s="52">
        <f t="shared" si="0"/>
        <v>0</v>
      </c>
      <c r="L49" s="53" t="str">
        <f t="shared" si="1"/>
        <v/>
      </c>
      <c r="M49" s="105" t="str">
        <f t="shared" si="2"/>
        <v/>
      </c>
      <c r="N49" s="55"/>
      <c r="O49" s="79" t="s">
        <v>19</v>
      </c>
      <c r="P49" s="56">
        <f t="shared" si="3"/>
        <v>0</v>
      </c>
      <c r="Q49" s="57">
        <f t="shared" si="4"/>
        <v>0</v>
      </c>
      <c r="R49" s="57">
        <f t="shared" si="5"/>
        <v>0</v>
      </c>
      <c r="S49" s="57">
        <f t="shared" si="6"/>
        <v>0</v>
      </c>
      <c r="T49" s="58">
        <f t="shared" si="7"/>
        <v>0</v>
      </c>
      <c r="U49" s="59">
        <f t="shared" si="8"/>
        <v>0</v>
      </c>
      <c r="V49" s="60">
        <f t="shared" si="9"/>
        <v>0</v>
      </c>
      <c r="W49" s="81">
        <f t="shared" si="10"/>
        <v>0</v>
      </c>
      <c r="X49" s="60">
        <f t="shared" si="11"/>
        <v>0</v>
      </c>
      <c r="Y49" s="61">
        <f t="shared" si="12"/>
        <v>0</v>
      </c>
      <c r="Z49" s="60">
        <f t="shared" si="13"/>
        <v>0</v>
      </c>
      <c r="AA49" s="60">
        <f t="shared" si="14"/>
        <v>0</v>
      </c>
      <c r="AB49" s="61">
        <f t="shared" si="15"/>
        <v>0</v>
      </c>
      <c r="AC49" s="62">
        <f t="shared" si="16"/>
        <v>0</v>
      </c>
      <c r="AD49" s="82">
        <f t="shared" si="17"/>
        <v>0</v>
      </c>
      <c r="AE49" s="87"/>
    </row>
    <row r="50" spans="1:31" ht="16.5">
      <c r="A50" s="46"/>
      <c r="B50" s="47"/>
      <c r="C50" s="47"/>
      <c r="D50" s="48"/>
      <c r="E50" s="49"/>
      <c r="F50" s="49"/>
      <c r="G50" s="50"/>
      <c r="H50" s="50"/>
      <c r="I50" s="51"/>
      <c r="J50" s="51"/>
      <c r="K50" s="52">
        <f t="shared" si="0"/>
        <v>0</v>
      </c>
      <c r="L50" s="53" t="str">
        <f t="shared" si="1"/>
        <v/>
      </c>
      <c r="M50" s="105" t="str">
        <f t="shared" si="2"/>
        <v/>
      </c>
      <c r="N50" s="55"/>
      <c r="O50" s="79" t="s">
        <v>19</v>
      </c>
      <c r="P50" s="56">
        <f t="shared" si="3"/>
        <v>0</v>
      </c>
      <c r="Q50" s="57">
        <f t="shared" si="4"/>
        <v>0</v>
      </c>
      <c r="R50" s="57">
        <f t="shared" si="5"/>
        <v>0</v>
      </c>
      <c r="S50" s="57">
        <f t="shared" si="6"/>
        <v>0</v>
      </c>
      <c r="T50" s="58">
        <f t="shared" si="7"/>
        <v>0</v>
      </c>
      <c r="U50" s="59">
        <f t="shared" si="8"/>
        <v>0</v>
      </c>
      <c r="V50" s="60">
        <f t="shared" si="9"/>
        <v>0</v>
      </c>
      <c r="W50" s="81">
        <f t="shared" si="10"/>
        <v>0</v>
      </c>
      <c r="X50" s="60">
        <f t="shared" si="11"/>
        <v>0</v>
      </c>
      <c r="Y50" s="61">
        <f t="shared" si="12"/>
        <v>0</v>
      </c>
      <c r="Z50" s="60">
        <f t="shared" si="13"/>
        <v>0</v>
      </c>
      <c r="AA50" s="60">
        <f t="shared" si="14"/>
        <v>0</v>
      </c>
      <c r="AB50" s="61">
        <f t="shared" si="15"/>
        <v>0</v>
      </c>
      <c r="AC50" s="62">
        <f t="shared" si="16"/>
        <v>0</v>
      </c>
      <c r="AD50" s="82">
        <f t="shared" si="17"/>
        <v>0</v>
      </c>
      <c r="AE50" s="87"/>
    </row>
    <row r="51" spans="1:31" ht="16.5">
      <c r="A51" s="46"/>
      <c r="B51" s="47"/>
      <c r="C51" s="47"/>
      <c r="D51" s="48"/>
      <c r="E51" s="49"/>
      <c r="F51" s="49"/>
      <c r="G51" s="50"/>
      <c r="H51" s="50"/>
      <c r="I51" s="51"/>
      <c r="J51" s="51"/>
      <c r="K51" s="52">
        <f t="shared" si="0"/>
        <v>0</v>
      </c>
      <c r="L51" s="53" t="str">
        <f t="shared" si="1"/>
        <v/>
      </c>
      <c r="M51" s="105" t="str">
        <f t="shared" si="2"/>
        <v/>
      </c>
      <c r="N51" s="55"/>
      <c r="O51" s="79" t="s">
        <v>19</v>
      </c>
      <c r="P51" s="56">
        <f t="shared" si="3"/>
        <v>0</v>
      </c>
      <c r="Q51" s="57">
        <f t="shared" si="4"/>
        <v>0</v>
      </c>
      <c r="R51" s="57">
        <f t="shared" si="5"/>
        <v>0</v>
      </c>
      <c r="S51" s="57">
        <f t="shared" si="6"/>
        <v>0</v>
      </c>
      <c r="T51" s="58">
        <f t="shared" si="7"/>
        <v>0</v>
      </c>
      <c r="U51" s="59">
        <f t="shared" si="8"/>
        <v>0</v>
      </c>
      <c r="V51" s="60">
        <f t="shared" si="9"/>
        <v>0</v>
      </c>
      <c r="W51" s="81">
        <f t="shared" si="10"/>
        <v>0</v>
      </c>
      <c r="X51" s="60">
        <f t="shared" si="11"/>
        <v>0</v>
      </c>
      <c r="Y51" s="61">
        <f t="shared" si="12"/>
        <v>0</v>
      </c>
      <c r="Z51" s="60">
        <f t="shared" si="13"/>
        <v>0</v>
      </c>
      <c r="AA51" s="60">
        <f t="shared" si="14"/>
        <v>0</v>
      </c>
      <c r="AB51" s="61">
        <f t="shared" si="15"/>
        <v>0</v>
      </c>
      <c r="AC51" s="62">
        <f t="shared" si="16"/>
        <v>0</v>
      </c>
      <c r="AD51" s="82">
        <f t="shared" si="17"/>
        <v>0</v>
      </c>
      <c r="AE51" s="87"/>
    </row>
    <row r="52" spans="1:31" ht="16.5">
      <c r="A52" s="46"/>
      <c r="B52" s="47"/>
      <c r="C52" s="47"/>
      <c r="D52" s="48"/>
      <c r="E52" s="49"/>
      <c r="F52" s="49"/>
      <c r="G52" s="50"/>
      <c r="H52" s="50"/>
      <c r="I52" s="51"/>
      <c r="J52" s="51"/>
      <c r="K52" s="52">
        <f t="shared" si="0"/>
        <v>0</v>
      </c>
      <c r="L52" s="53" t="str">
        <f t="shared" si="1"/>
        <v/>
      </c>
      <c r="M52" s="105" t="str">
        <f t="shared" si="2"/>
        <v/>
      </c>
      <c r="N52" s="55"/>
      <c r="O52" s="79" t="s">
        <v>19</v>
      </c>
      <c r="P52" s="56">
        <f t="shared" si="3"/>
        <v>0</v>
      </c>
      <c r="Q52" s="57">
        <f t="shared" si="4"/>
        <v>0</v>
      </c>
      <c r="R52" s="57">
        <f t="shared" si="5"/>
        <v>0</v>
      </c>
      <c r="S52" s="57">
        <f t="shared" si="6"/>
        <v>0</v>
      </c>
      <c r="T52" s="58">
        <f t="shared" si="7"/>
        <v>0</v>
      </c>
      <c r="U52" s="59">
        <f t="shared" si="8"/>
        <v>0</v>
      </c>
      <c r="V52" s="60">
        <f t="shared" si="9"/>
        <v>0</v>
      </c>
      <c r="W52" s="81">
        <f t="shared" si="10"/>
        <v>0</v>
      </c>
      <c r="X52" s="60">
        <f t="shared" si="11"/>
        <v>0</v>
      </c>
      <c r="Y52" s="61">
        <f t="shared" si="12"/>
        <v>0</v>
      </c>
      <c r="Z52" s="60">
        <f t="shared" si="13"/>
        <v>0</v>
      </c>
      <c r="AA52" s="60">
        <f t="shared" si="14"/>
        <v>0</v>
      </c>
      <c r="AB52" s="61">
        <f t="shared" si="15"/>
        <v>0</v>
      </c>
      <c r="AC52" s="62">
        <f t="shared" si="16"/>
        <v>0</v>
      </c>
      <c r="AD52" s="82">
        <f t="shared" si="17"/>
        <v>0</v>
      </c>
      <c r="AE52" s="87"/>
    </row>
    <row r="53" spans="1:31" ht="16.5">
      <c r="A53" s="46"/>
      <c r="B53" s="47"/>
      <c r="C53" s="47"/>
      <c r="D53" s="48"/>
      <c r="E53" s="49"/>
      <c r="F53" s="49"/>
      <c r="G53" s="50"/>
      <c r="H53" s="50"/>
      <c r="I53" s="51"/>
      <c r="J53" s="51"/>
      <c r="K53" s="52">
        <f t="shared" si="0"/>
        <v>0</v>
      </c>
      <c r="L53" s="53" t="str">
        <f t="shared" si="1"/>
        <v/>
      </c>
      <c r="M53" s="105" t="str">
        <f t="shared" si="2"/>
        <v/>
      </c>
      <c r="N53" s="55"/>
      <c r="O53" s="79" t="s">
        <v>19</v>
      </c>
      <c r="P53" s="56">
        <f t="shared" si="3"/>
        <v>0</v>
      </c>
      <c r="Q53" s="57">
        <f t="shared" si="4"/>
        <v>0</v>
      </c>
      <c r="R53" s="57">
        <f t="shared" si="5"/>
        <v>0</v>
      </c>
      <c r="S53" s="57">
        <f t="shared" si="6"/>
        <v>0</v>
      </c>
      <c r="T53" s="58">
        <f t="shared" si="7"/>
        <v>0</v>
      </c>
      <c r="U53" s="59">
        <f t="shared" si="8"/>
        <v>0</v>
      </c>
      <c r="V53" s="60">
        <f t="shared" si="9"/>
        <v>0</v>
      </c>
      <c r="W53" s="81">
        <f t="shared" si="10"/>
        <v>0</v>
      </c>
      <c r="X53" s="60">
        <f t="shared" si="11"/>
        <v>0</v>
      </c>
      <c r="Y53" s="61">
        <f t="shared" si="12"/>
        <v>0</v>
      </c>
      <c r="Z53" s="60">
        <f t="shared" si="13"/>
        <v>0</v>
      </c>
      <c r="AA53" s="60">
        <f t="shared" si="14"/>
        <v>0</v>
      </c>
      <c r="AB53" s="61">
        <f t="shared" si="15"/>
        <v>0</v>
      </c>
      <c r="AC53" s="62">
        <f t="shared" si="16"/>
        <v>0</v>
      </c>
      <c r="AD53" s="82">
        <f t="shared" si="17"/>
        <v>0</v>
      </c>
      <c r="AE53" s="87"/>
    </row>
    <row r="54" spans="1:31" ht="16.5">
      <c r="A54" s="46"/>
      <c r="B54" s="47"/>
      <c r="C54" s="47"/>
      <c r="D54" s="48"/>
      <c r="E54" s="49"/>
      <c r="F54" s="49"/>
      <c r="G54" s="50"/>
      <c r="H54" s="50"/>
      <c r="I54" s="51"/>
      <c r="J54" s="51"/>
      <c r="K54" s="52">
        <f t="shared" si="0"/>
        <v>0</v>
      </c>
      <c r="L54" s="53" t="str">
        <f t="shared" si="1"/>
        <v/>
      </c>
      <c r="M54" s="105" t="str">
        <f t="shared" si="2"/>
        <v/>
      </c>
      <c r="N54" s="55"/>
      <c r="O54" s="79" t="s">
        <v>19</v>
      </c>
      <c r="P54" s="56">
        <f t="shared" si="3"/>
        <v>0</v>
      </c>
      <c r="Q54" s="57">
        <f t="shared" si="4"/>
        <v>0</v>
      </c>
      <c r="R54" s="57">
        <f t="shared" si="5"/>
        <v>0</v>
      </c>
      <c r="S54" s="57">
        <f t="shared" si="6"/>
        <v>0</v>
      </c>
      <c r="T54" s="58">
        <f t="shared" si="7"/>
        <v>0</v>
      </c>
      <c r="U54" s="59">
        <f t="shared" si="8"/>
        <v>0</v>
      </c>
      <c r="V54" s="60">
        <f t="shared" si="9"/>
        <v>0</v>
      </c>
      <c r="W54" s="81">
        <f t="shared" si="10"/>
        <v>0</v>
      </c>
      <c r="X54" s="60">
        <f t="shared" si="11"/>
        <v>0</v>
      </c>
      <c r="Y54" s="61">
        <f t="shared" si="12"/>
        <v>0</v>
      </c>
      <c r="Z54" s="60">
        <f t="shared" si="13"/>
        <v>0</v>
      </c>
      <c r="AA54" s="60">
        <f t="shared" si="14"/>
        <v>0</v>
      </c>
      <c r="AB54" s="61">
        <f t="shared" si="15"/>
        <v>0</v>
      </c>
      <c r="AC54" s="62">
        <f t="shared" si="16"/>
        <v>0</v>
      </c>
      <c r="AD54" s="82">
        <f t="shared" si="17"/>
        <v>0</v>
      </c>
      <c r="AE54" s="87"/>
    </row>
    <row r="55" spans="1:31" ht="16.5">
      <c r="A55" s="46"/>
      <c r="B55" s="47"/>
      <c r="C55" s="47"/>
      <c r="D55" s="48"/>
      <c r="E55" s="49"/>
      <c r="F55" s="49"/>
      <c r="G55" s="50"/>
      <c r="H55" s="50"/>
      <c r="I55" s="51"/>
      <c r="J55" s="51"/>
      <c r="K55" s="52">
        <f t="shared" si="0"/>
        <v>0</v>
      </c>
      <c r="L55" s="53" t="str">
        <f t="shared" si="1"/>
        <v/>
      </c>
      <c r="M55" s="105" t="str">
        <f t="shared" si="2"/>
        <v/>
      </c>
      <c r="N55" s="55"/>
      <c r="O55" s="79" t="s">
        <v>19</v>
      </c>
      <c r="P55" s="56">
        <f t="shared" si="3"/>
        <v>0</v>
      </c>
      <c r="Q55" s="57">
        <f t="shared" si="4"/>
        <v>0</v>
      </c>
      <c r="R55" s="57">
        <f t="shared" si="5"/>
        <v>0</v>
      </c>
      <c r="S55" s="57">
        <f t="shared" si="6"/>
        <v>0</v>
      </c>
      <c r="T55" s="58">
        <f t="shared" si="7"/>
        <v>0</v>
      </c>
      <c r="U55" s="59">
        <f t="shared" si="8"/>
        <v>0</v>
      </c>
      <c r="V55" s="60">
        <f t="shared" si="9"/>
        <v>0</v>
      </c>
      <c r="W55" s="81">
        <f t="shared" si="10"/>
        <v>0</v>
      </c>
      <c r="X55" s="60">
        <f t="shared" si="11"/>
        <v>0</v>
      </c>
      <c r="Y55" s="61">
        <f t="shared" si="12"/>
        <v>0</v>
      </c>
      <c r="Z55" s="60">
        <f t="shared" si="13"/>
        <v>0</v>
      </c>
      <c r="AA55" s="60">
        <f t="shared" si="14"/>
        <v>0</v>
      </c>
      <c r="AB55" s="61">
        <f t="shared" si="15"/>
        <v>0</v>
      </c>
      <c r="AC55" s="62">
        <f t="shared" si="16"/>
        <v>0</v>
      </c>
      <c r="AD55" s="82">
        <f t="shared" si="17"/>
        <v>0</v>
      </c>
      <c r="AE55" s="87"/>
    </row>
    <row r="56" spans="1:31" ht="16.5">
      <c r="A56" s="46"/>
      <c r="B56" s="47"/>
      <c r="C56" s="47"/>
      <c r="D56" s="48"/>
      <c r="E56" s="49"/>
      <c r="F56" s="49"/>
      <c r="G56" s="50"/>
      <c r="H56" s="50"/>
      <c r="I56" s="51"/>
      <c r="J56" s="51"/>
      <c r="K56" s="52">
        <f t="shared" si="0"/>
        <v>0</v>
      </c>
      <c r="L56" s="53" t="str">
        <f t="shared" si="1"/>
        <v/>
      </c>
      <c r="M56" s="105" t="str">
        <f t="shared" si="2"/>
        <v/>
      </c>
      <c r="N56" s="55"/>
      <c r="O56" s="79" t="s">
        <v>19</v>
      </c>
      <c r="P56" s="56">
        <f t="shared" si="3"/>
        <v>0</v>
      </c>
      <c r="Q56" s="57">
        <f t="shared" si="4"/>
        <v>0</v>
      </c>
      <c r="R56" s="57">
        <f t="shared" si="5"/>
        <v>0</v>
      </c>
      <c r="S56" s="57">
        <f t="shared" si="6"/>
        <v>0</v>
      </c>
      <c r="T56" s="58">
        <f t="shared" si="7"/>
        <v>0</v>
      </c>
      <c r="U56" s="59">
        <f t="shared" si="8"/>
        <v>0</v>
      </c>
      <c r="V56" s="60">
        <f t="shared" si="9"/>
        <v>0</v>
      </c>
      <c r="W56" s="81">
        <f t="shared" si="10"/>
        <v>0</v>
      </c>
      <c r="X56" s="60">
        <f t="shared" si="11"/>
        <v>0</v>
      </c>
      <c r="Y56" s="61">
        <f t="shared" si="12"/>
        <v>0</v>
      </c>
      <c r="Z56" s="60">
        <f t="shared" si="13"/>
        <v>0</v>
      </c>
      <c r="AA56" s="60">
        <f t="shared" si="14"/>
        <v>0</v>
      </c>
      <c r="AB56" s="61">
        <f t="shared" si="15"/>
        <v>0</v>
      </c>
      <c r="AC56" s="62">
        <f t="shared" si="16"/>
        <v>0</v>
      </c>
      <c r="AD56" s="82">
        <f t="shared" si="17"/>
        <v>0</v>
      </c>
      <c r="AE56" s="87"/>
    </row>
    <row r="57" spans="1:31" ht="16.5">
      <c r="A57" s="46"/>
      <c r="B57" s="47"/>
      <c r="C57" s="47"/>
      <c r="D57" s="48"/>
      <c r="E57" s="49"/>
      <c r="F57" s="49"/>
      <c r="G57" s="50"/>
      <c r="H57" s="50"/>
      <c r="I57" s="51"/>
      <c r="J57" s="51"/>
      <c r="K57" s="52">
        <f t="shared" si="0"/>
        <v>0</v>
      </c>
      <c r="L57" s="53" t="str">
        <f t="shared" si="1"/>
        <v/>
      </c>
      <c r="M57" s="105" t="str">
        <f t="shared" si="2"/>
        <v/>
      </c>
      <c r="N57" s="55"/>
      <c r="O57" s="79" t="s">
        <v>19</v>
      </c>
      <c r="P57" s="56">
        <f t="shared" si="3"/>
        <v>0</v>
      </c>
      <c r="Q57" s="57">
        <f t="shared" si="4"/>
        <v>0</v>
      </c>
      <c r="R57" s="57">
        <f t="shared" si="5"/>
        <v>0</v>
      </c>
      <c r="S57" s="57">
        <f t="shared" si="6"/>
        <v>0</v>
      </c>
      <c r="T57" s="58">
        <f t="shared" si="7"/>
        <v>0</v>
      </c>
      <c r="U57" s="59">
        <f t="shared" si="8"/>
        <v>0</v>
      </c>
      <c r="V57" s="60">
        <f t="shared" si="9"/>
        <v>0</v>
      </c>
      <c r="W57" s="81">
        <f t="shared" si="10"/>
        <v>0</v>
      </c>
      <c r="X57" s="60">
        <f t="shared" si="11"/>
        <v>0</v>
      </c>
      <c r="Y57" s="61">
        <f t="shared" si="12"/>
        <v>0</v>
      </c>
      <c r="Z57" s="60">
        <f t="shared" si="13"/>
        <v>0</v>
      </c>
      <c r="AA57" s="60">
        <f t="shared" si="14"/>
        <v>0</v>
      </c>
      <c r="AB57" s="61">
        <f t="shared" si="15"/>
        <v>0</v>
      </c>
      <c r="AC57" s="62">
        <f t="shared" si="16"/>
        <v>0</v>
      </c>
      <c r="AD57" s="82">
        <f t="shared" si="17"/>
        <v>0</v>
      </c>
      <c r="AE57" s="87"/>
    </row>
    <row r="58" spans="1:31" ht="16.5">
      <c r="A58" s="46"/>
      <c r="B58" s="47"/>
      <c r="C58" s="47"/>
      <c r="D58" s="48"/>
      <c r="E58" s="49"/>
      <c r="F58" s="49"/>
      <c r="G58" s="50"/>
      <c r="H58" s="50"/>
      <c r="I58" s="51"/>
      <c r="J58" s="51"/>
      <c r="K58" s="52">
        <f t="shared" si="0"/>
        <v>0</v>
      </c>
      <c r="L58" s="53" t="str">
        <f t="shared" si="1"/>
        <v/>
      </c>
      <c r="M58" s="105" t="str">
        <f t="shared" si="2"/>
        <v/>
      </c>
      <c r="N58" s="55"/>
      <c r="O58" s="79" t="s">
        <v>19</v>
      </c>
      <c r="P58" s="56">
        <f t="shared" si="3"/>
        <v>0</v>
      </c>
      <c r="Q58" s="57">
        <f t="shared" si="4"/>
        <v>0</v>
      </c>
      <c r="R58" s="57">
        <f t="shared" si="5"/>
        <v>0</v>
      </c>
      <c r="S58" s="57">
        <f t="shared" si="6"/>
        <v>0</v>
      </c>
      <c r="T58" s="58">
        <f t="shared" si="7"/>
        <v>0</v>
      </c>
      <c r="U58" s="59">
        <f t="shared" si="8"/>
        <v>0</v>
      </c>
      <c r="V58" s="60">
        <f t="shared" si="9"/>
        <v>0</v>
      </c>
      <c r="W58" s="81">
        <f t="shared" si="10"/>
        <v>0</v>
      </c>
      <c r="X58" s="60">
        <f t="shared" si="11"/>
        <v>0</v>
      </c>
      <c r="Y58" s="61">
        <f t="shared" si="12"/>
        <v>0</v>
      </c>
      <c r="Z58" s="60">
        <f t="shared" si="13"/>
        <v>0</v>
      </c>
      <c r="AA58" s="60">
        <f t="shared" si="14"/>
        <v>0</v>
      </c>
      <c r="AB58" s="61">
        <f t="shared" si="15"/>
        <v>0</v>
      </c>
      <c r="AC58" s="62">
        <f t="shared" si="16"/>
        <v>0</v>
      </c>
      <c r="AD58" s="82">
        <f t="shared" si="17"/>
        <v>0</v>
      </c>
      <c r="AE58" s="87"/>
    </row>
    <row r="59" spans="1:31" ht="16.5">
      <c r="A59" s="46"/>
      <c r="B59" s="47"/>
      <c r="C59" s="47"/>
      <c r="D59" s="48"/>
      <c r="E59" s="49"/>
      <c r="F59" s="49"/>
      <c r="G59" s="50"/>
      <c r="H59" s="50"/>
      <c r="I59" s="51"/>
      <c r="J59" s="51"/>
      <c r="K59" s="52">
        <f t="shared" si="0"/>
        <v>0</v>
      </c>
      <c r="L59" s="53" t="str">
        <f t="shared" si="1"/>
        <v/>
      </c>
      <c r="M59" s="105" t="str">
        <f t="shared" si="2"/>
        <v/>
      </c>
      <c r="N59" s="55"/>
      <c r="O59" s="79" t="s">
        <v>19</v>
      </c>
      <c r="P59" s="56">
        <f t="shared" si="3"/>
        <v>0</v>
      </c>
      <c r="Q59" s="57">
        <f t="shared" si="4"/>
        <v>0</v>
      </c>
      <c r="R59" s="57">
        <f t="shared" si="5"/>
        <v>0</v>
      </c>
      <c r="S59" s="57">
        <f t="shared" si="6"/>
        <v>0</v>
      </c>
      <c r="T59" s="58">
        <f t="shared" si="7"/>
        <v>0</v>
      </c>
      <c r="U59" s="59">
        <f t="shared" si="8"/>
        <v>0</v>
      </c>
      <c r="V59" s="60">
        <f t="shared" si="9"/>
        <v>0</v>
      </c>
      <c r="W59" s="81">
        <f t="shared" si="10"/>
        <v>0</v>
      </c>
      <c r="X59" s="60">
        <f t="shared" si="11"/>
        <v>0</v>
      </c>
      <c r="Y59" s="61">
        <f t="shared" si="12"/>
        <v>0</v>
      </c>
      <c r="Z59" s="60">
        <f t="shared" si="13"/>
        <v>0</v>
      </c>
      <c r="AA59" s="60">
        <f t="shared" si="14"/>
        <v>0</v>
      </c>
      <c r="AB59" s="61">
        <f t="shared" si="15"/>
        <v>0</v>
      </c>
      <c r="AC59" s="62">
        <f t="shared" si="16"/>
        <v>0</v>
      </c>
      <c r="AD59" s="82">
        <f t="shared" si="17"/>
        <v>0</v>
      </c>
      <c r="AE59" s="87"/>
    </row>
    <row r="60" spans="1:31" ht="16.5">
      <c r="A60" s="46"/>
      <c r="B60" s="47"/>
      <c r="C60" s="47"/>
      <c r="D60" s="48"/>
      <c r="E60" s="49"/>
      <c r="F60" s="49"/>
      <c r="G60" s="50"/>
      <c r="H60" s="50"/>
      <c r="I60" s="51"/>
      <c r="J60" s="51"/>
      <c r="K60" s="52">
        <f t="shared" si="0"/>
        <v>0</v>
      </c>
      <c r="L60" s="53" t="str">
        <f t="shared" si="1"/>
        <v/>
      </c>
      <c r="M60" s="105" t="str">
        <f t="shared" si="2"/>
        <v/>
      </c>
      <c r="N60" s="55"/>
      <c r="O60" s="79" t="s">
        <v>19</v>
      </c>
      <c r="P60" s="56">
        <f t="shared" si="3"/>
        <v>0</v>
      </c>
      <c r="Q60" s="57">
        <f t="shared" si="4"/>
        <v>0</v>
      </c>
      <c r="R60" s="57">
        <f t="shared" si="5"/>
        <v>0</v>
      </c>
      <c r="S60" s="57">
        <f t="shared" si="6"/>
        <v>0</v>
      </c>
      <c r="T60" s="58">
        <f t="shared" si="7"/>
        <v>0</v>
      </c>
      <c r="U60" s="59">
        <f t="shared" si="8"/>
        <v>0</v>
      </c>
      <c r="V60" s="60">
        <f t="shared" si="9"/>
        <v>0</v>
      </c>
      <c r="W60" s="81">
        <f t="shared" si="10"/>
        <v>0</v>
      </c>
      <c r="X60" s="60">
        <f t="shared" si="11"/>
        <v>0</v>
      </c>
      <c r="Y60" s="61">
        <f t="shared" si="12"/>
        <v>0</v>
      </c>
      <c r="Z60" s="60">
        <f t="shared" si="13"/>
        <v>0</v>
      </c>
      <c r="AA60" s="60">
        <f t="shared" si="14"/>
        <v>0</v>
      </c>
      <c r="AB60" s="61">
        <f t="shared" si="15"/>
        <v>0</v>
      </c>
      <c r="AC60" s="62">
        <f t="shared" si="16"/>
        <v>0</v>
      </c>
      <c r="AD60" s="82">
        <f t="shared" si="17"/>
        <v>0</v>
      </c>
      <c r="AE60" s="87"/>
    </row>
    <row r="61" spans="1:31" ht="16.5">
      <c r="A61" s="46"/>
      <c r="B61" s="47"/>
      <c r="C61" s="47"/>
      <c r="D61" s="48"/>
      <c r="E61" s="49"/>
      <c r="F61" s="49"/>
      <c r="G61" s="50"/>
      <c r="H61" s="50"/>
      <c r="I61" s="51"/>
      <c r="J61" s="51"/>
      <c r="K61" s="52">
        <f t="shared" si="0"/>
        <v>0</v>
      </c>
      <c r="L61" s="53" t="str">
        <f t="shared" si="1"/>
        <v/>
      </c>
      <c r="M61" s="105" t="str">
        <f t="shared" si="2"/>
        <v/>
      </c>
      <c r="N61" s="55"/>
      <c r="O61" s="79" t="s">
        <v>19</v>
      </c>
      <c r="P61" s="56">
        <f t="shared" si="3"/>
        <v>0</v>
      </c>
      <c r="Q61" s="57">
        <f t="shared" si="4"/>
        <v>0</v>
      </c>
      <c r="R61" s="57">
        <f t="shared" si="5"/>
        <v>0</v>
      </c>
      <c r="S61" s="57">
        <f t="shared" si="6"/>
        <v>0</v>
      </c>
      <c r="T61" s="58">
        <f t="shared" si="7"/>
        <v>0</v>
      </c>
      <c r="U61" s="59">
        <f t="shared" si="8"/>
        <v>0</v>
      </c>
      <c r="V61" s="60">
        <f t="shared" si="9"/>
        <v>0</v>
      </c>
      <c r="W61" s="81">
        <f t="shared" si="10"/>
        <v>0</v>
      </c>
      <c r="X61" s="60">
        <f t="shared" si="11"/>
        <v>0</v>
      </c>
      <c r="Y61" s="61">
        <f t="shared" si="12"/>
        <v>0</v>
      </c>
      <c r="Z61" s="60">
        <f t="shared" si="13"/>
        <v>0</v>
      </c>
      <c r="AA61" s="60">
        <f t="shared" si="14"/>
        <v>0</v>
      </c>
      <c r="AB61" s="61">
        <f t="shared" si="15"/>
        <v>0</v>
      </c>
      <c r="AC61" s="62">
        <f t="shared" si="16"/>
        <v>0</v>
      </c>
      <c r="AD61" s="82">
        <f t="shared" si="17"/>
        <v>0</v>
      </c>
      <c r="AE61" s="87"/>
    </row>
    <row r="62" spans="1:31" ht="16.5">
      <c r="A62" s="46"/>
      <c r="B62" s="47"/>
      <c r="C62" s="47"/>
      <c r="D62" s="48"/>
      <c r="E62" s="49"/>
      <c r="F62" s="49"/>
      <c r="G62" s="50"/>
      <c r="H62" s="50"/>
      <c r="I62" s="51"/>
      <c r="J62" s="51"/>
      <c r="K62" s="52">
        <f t="shared" si="0"/>
        <v>0</v>
      </c>
      <c r="L62" s="53" t="str">
        <f t="shared" si="1"/>
        <v/>
      </c>
      <c r="M62" s="105" t="str">
        <f t="shared" si="2"/>
        <v/>
      </c>
      <c r="N62" s="55"/>
      <c r="O62" s="79" t="s">
        <v>19</v>
      </c>
      <c r="P62" s="56">
        <f t="shared" si="3"/>
        <v>0</v>
      </c>
      <c r="Q62" s="57">
        <f t="shared" si="4"/>
        <v>0</v>
      </c>
      <c r="R62" s="57">
        <f t="shared" si="5"/>
        <v>0</v>
      </c>
      <c r="S62" s="57">
        <f t="shared" si="6"/>
        <v>0</v>
      </c>
      <c r="T62" s="58">
        <f t="shared" si="7"/>
        <v>0</v>
      </c>
      <c r="U62" s="59">
        <f t="shared" si="8"/>
        <v>0</v>
      </c>
      <c r="V62" s="60">
        <f t="shared" si="9"/>
        <v>0</v>
      </c>
      <c r="W62" s="81">
        <f t="shared" si="10"/>
        <v>0</v>
      </c>
      <c r="X62" s="60">
        <f t="shared" si="11"/>
        <v>0</v>
      </c>
      <c r="Y62" s="61">
        <f t="shared" si="12"/>
        <v>0</v>
      </c>
      <c r="Z62" s="60">
        <f t="shared" si="13"/>
        <v>0</v>
      </c>
      <c r="AA62" s="60">
        <f t="shared" si="14"/>
        <v>0</v>
      </c>
      <c r="AB62" s="61">
        <f t="shared" si="15"/>
        <v>0</v>
      </c>
      <c r="AC62" s="62">
        <f t="shared" si="16"/>
        <v>0</v>
      </c>
      <c r="AD62" s="82">
        <f t="shared" si="17"/>
        <v>0</v>
      </c>
      <c r="AE62" s="87"/>
    </row>
    <row r="63" spans="1:31" ht="16.5">
      <c r="A63" s="46"/>
      <c r="B63" s="47"/>
      <c r="C63" s="47"/>
      <c r="D63" s="48"/>
      <c r="E63" s="49"/>
      <c r="F63" s="49"/>
      <c r="G63" s="50"/>
      <c r="H63" s="50"/>
      <c r="I63" s="51"/>
      <c r="J63" s="51"/>
      <c r="K63" s="52">
        <f t="shared" si="0"/>
        <v>0</v>
      </c>
      <c r="L63" s="53" t="str">
        <f t="shared" si="1"/>
        <v/>
      </c>
      <c r="M63" s="105" t="str">
        <f t="shared" si="2"/>
        <v/>
      </c>
      <c r="N63" s="55"/>
      <c r="O63" s="79" t="s">
        <v>19</v>
      </c>
      <c r="P63" s="56">
        <f t="shared" si="3"/>
        <v>0</v>
      </c>
      <c r="Q63" s="57">
        <f t="shared" si="4"/>
        <v>0</v>
      </c>
      <c r="R63" s="57">
        <f t="shared" si="5"/>
        <v>0</v>
      </c>
      <c r="S63" s="57">
        <f t="shared" si="6"/>
        <v>0</v>
      </c>
      <c r="T63" s="58">
        <f t="shared" si="7"/>
        <v>0</v>
      </c>
      <c r="U63" s="59">
        <f t="shared" si="8"/>
        <v>0</v>
      </c>
      <c r="V63" s="60">
        <f t="shared" si="9"/>
        <v>0</v>
      </c>
      <c r="W63" s="81">
        <f t="shared" si="10"/>
        <v>0</v>
      </c>
      <c r="X63" s="60">
        <f t="shared" si="11"/>
        <v>0</v>
      </c>
      <c r="Y63" s="61">
        <f t="shared" si="12"/>
        <v>0</v>
      </c>
      <c r="Z63" s="60">
        <f t="shared" si="13"/>
        <v>0</v>
      </c>
      <c r="AA63" s="60">
        <f t="shared" si="14"/>
        <v>0</v>
      </c>
      <c r="AB63" s="61">
        <f t="shared" si="15"/>
        <v>0</v>
      </c>
      <c r="AC63" s="62">
        <f t="shared" si="16"/>
        <v>0</v>
      </c>
      <c r="AD63" s="82">
        <f t="shared" si="17"/>
        <v>0</v>
      </c>
      <c r="AE63" s="87"/>
    </row>
    <row r="64" spans="1:31" ht="16.5">
      <c r="A64" s="46"/>
      <c r="B64" s="47"/>
      <c r="C64" s="47"/>
      <c r="D64" s="48"/>
      <c r="E64" s="49"/>
      <c r="F64" s="49"/>
      <c r="G64" s="50"/>
      <c r="H64" s="50"/>
      <c r="I64" s="51"/>
      <c r="J64" s="51"/>
      <c r="K64" s="52">
        <f t="shared" si="0"/>
        <v>0</v>
      </c>
      <c r="L64" s="53" t="str">
        <f t="shared" si="1"/>
        <v/>
      </c>
      <c r="M64" s="105" t="str">
        <f t="shared" si="2"/>
        <v/>
      </c>
      <c r="N64" s="55"/>
      <c r="O64" s="79" t="s">
        <v>19</v>
      </c>
      <c r="P64" s="56">
        <f t="shared" si="3"/>
        <v>0</v>
      </c>
      <c r="Q64" s="57">
        <f t="shared" si="4"/>
        <v>0</v>
      </c>
      <c r="R64" s="57">
        <f t="shared" si="5"/>
        <v>0</v>
      </c>
      <c r="S64" s="57">
        <f t="shared" si="6"/>
        <v>0</v>
      </c>
      <c r="T64" s="58">
        <f t="shared" si="7"/>
        <v>0</v>
      </c>
      <c r="U64" s="59">
        <f t="shared" si="8"/>
        <v>0</v>
      </c>
      <c r="V64" s="60">
        <f t="shared" si="9"/>
        <v>0</v>
      </c>
      <c r="W64" s="81">
        <f t="shared" si="10"/>
        <v>0</v>
      </c>
      <c r="X64" s="60">
        <f t="shared" si="11"/>
        <v>0</v>
      </c>
      <c r="Y64" s="61">
        <f t="shared" si="12"/>
        <v>0</v>
      </c>
      <c r="Z64" s="60">
        <f t="shared" si="13"/>
        <v>0</v>
      </c>
      <c r="AA64" s="60">
        <f t="shared" si="14"/>
        <v>0</v>
      </c>
      <c r="AB64" s="61">
        <f t="shared" si="15"/>
        <v>0</v>
      </c>
      <c r="AC64" s="62">
        <f t="shared" si="16"/>
        <v>0</v>
      </c>
      <c r="AD64" s="82">
        <f t="shared" si="17"/>
        <v>0</v>
      </c>
      <c r="AE64" s="87"/>
    </row>
    <row r="65" spans="1:31" ht="16.5">
      <c r="A65" s="46"/>
      <c r="B65" s="47"/>
      <c r="C65" s="47"/>
      <c r="D65" s="48"/>
      <c r="E65" s="49"/>
      <c r="F65" s="49"/>
      <c r="G65" s="50"/>
      <c r="H65" s="50"/>
      <c r="I65" s="51"/>
      <c r="J65" s="51"/>
      <c r="K65" s="52">
        <f t="shared" si="0"/>
        <v>0</v>
      </c>
      <c r="L65" s="53" t="str">
        <f t="shared" si="1"/>
        <v/>
      </c>
      <c r="M65" s="105" t="str">
        <f t="shared" si="2"/>
        <v/>
      </c>
      <c r="N65" s="55"/>
      <c r="O65" s="79" t="s">
        <v>19</v>
      </c>
      <c r="P65" s="56">
        <f t="shared" si="3"/>
        <v>0</v>
      </c>
      <c r="Q65" s="57">
        <f t="shared" si="4"/>
        <v>0</v>
      </c>
      <c r="R65" s="57">
        <f t="shared" si="5"/>
        <v>0</v>
      </c>
      <c r="S65" s="57">
        <f t="shared" si="6"/>
        <v>0</v>
      </c>
      <c r="T65" s="58">
        <f t="shared" si="7"/>
        <v>0</v>
      </c>
      <c r="U65" s="59">
        <f t="shared" si="8"/>
        <v>0</v>
      </c>
      <c r="V65" s="60">
        <f t="shared" si="9"/>
        <v>0</v>
      </c>
      <c r="W65" s="81">
        <f t="shared" si="10"/>
        <v>0</v>
      </c>
      <c r="X65" s="60">
        <f t="shared" si="11"/>
        <v>0</v>
      </c>
      <c r="Y65" s="61">
        <f t="shared" si="12"/>
        <v>0</v>
      </c>
      <c r="Z65" s="60">
        <f t="shared" si="13"/>
        <v>0</v>
      </c>
      <c r="AA65" s="60">
        <f t="shared" si="14"/>
        <v>0</v>
      </c>
      <c r="AB65" s="61">
        <f t="shared" si="15"/>
        <v>0</v>
      </c>
      <c r="AC65" s="62">
        <f t="shared" si="16"/>
        <v>0</v>
      </c>
      <c r="AD65" s="82">
        <f t="shared" si="17"/>
        <v>0</v>
      </c>
      <c r="AE65" s="87"/>
    </row>
    <row r="66" spans="1:31" ht="16.5">
      <c r="A66" s="46"/>
      <c r="B66" s="47"/>
      <c r="C66" s="47"/>
      <c r="D66" s="48"/>
      <c r="E66" s="49"/>
      <c r="F66" s="49"/>
      <c r="G66" s="50"/>
      <c r="H66" s="50"/>
      <c r="I66" s="51"/>
      <c r="J66" s="51"/>
      <c r="K66" s="52">
        <f t="shared" si="0"/>
        <v>0</v>
      </c>
      <c r="L66" s="53" t="str">
        <f t="shared" si="1"/>
        <v/>
      </c>
      <c r="M66" s="105" t="str">
        <f t="shared" si="2"/>
        <v/>
      </c>
      <c r="N66" s="55"/>
      <c r="O66" s="79" t="s">
        <v>19</v>
      </c>
      <c r="P66" s="56">
        <f t="shared" si="3"/>
        <v>0</v>
      </c>
      <c r="Q66" s="57">
        <f t="shared" si="4"/>
        <v>0</v>
      </c>
      <c r="R66" s="57">
        <f t="shared" si="5"/>
        <v>0</v>
      </c>
      <c r="S66" s="57">
        <f t="shared" si="6"/>
        <v>0</v>
      </c>
      <c r="T66" s="58">
        <f t="shared" si="7"/>
        <v>0</v>
      </c>
      <c r="U66" s="59">
        <f t="shared" si="8"/>
        <v>0</v>
      </c>
      <c r="V66" s="60">
        <f t="shared" si="9"/>
        <v>0</v>
      </c>
      <c r="W66" s="81">
        <f t="shared" si="10"/>
        <v>0</v>
      </c>
      <c r="X66" s="60">
        <f t="shared" si="11"/>
        <v>0</v>
      </c>
      <c r="Y66" s="61">
        <f t="shared" si="12"/>
        <v>0</v>
      </c>
      <c r="Z66" s="60">
        <f t="shared" si="13"/>
        <v>0</v>
      </c>
      <c r="AA66" s="60">
        <f t="shared" si="14"/>
        <v>0</v>
      </c>
      <c r="AB66" s="61">
        <f t="shared" si="15"/>
        <v>0</v>
      </c>
      <c r="AC66" s="62">
        <f t="shared" si="16"/>
        <v>0</v>
      </c>
      <c r="AD66" s="82">
        <f t="shared" si="17"/>
        <v>0</v>
      </c>
      <c r="AE66" s="87"/>
    </row>
    <row r="67" spans="1:31" ht="16.5">
      <c r="A67" s="46"/>
      <c r="B67" s="47"/>
      <c r="C67" s="47"/>
      <c r="D67" s="48"/>
      <c r="E67" s="49"/>
      <c r="F67" s="49"/>
      <c r="G67" s="50"/>
      <c r="H67" s="50"/>
      <c r="I67" s="51"/>
      <c r="J67" s="51"/>
      <c r="K67" s="52">
        <f t="shared" si="0"/>
        <v>0</v>
      </c>
      <c r="L67" s="53" t="str">
        <f t="shared" si="1"/>
        <v/>
      </c>
      <c r="M67" s="105" t="str">
        <f t="shared" si="2"/>
        <v/>
      </c>
      <c r="N67" s="55"/>
      <c r="O67" s="79" t="s">
        <v>19</v>
      </c>
      <c r="P67" s="56">
        <f t="shared" si="3"/>
        <v>0</v>
      </c>
      <c r="Q67" s="57">
        <f t="shared" si="4"/>
        <v>0</v>
      </c>
      <c r="R67" s="57">
        <f t="shared" si="5"/>
        <v>0</v>
      </c>
      <c r="S67" s="57">
        <f t="shared" si="6"/>
        <v>0</v>
      </c>
      <c r="T67" s="58">
        <f t="shared" si="7"/>
        <v>0</v>
      </c>
      <c r="U67" s="59">
        <f t="shared" si="8"/>
        <v>0</v>
      </c>
      <c r="V67" s="60">
        <f t="shared" si="9"/>
        <v>0</v>
      </c>
      <c r="W67" s="81">
        <f t="shared" si="10"/>
        <v>0</v>
      </c>
      <c r="X67" s="60">
        <f t="shared" si="11"/>
        <v>0</v>
      </c>
      <c r="Y67" s="61">
        <f t="shared" si="12"/>
        <v>0</v>
      </c>
      <c r="Z67" s="60">
        <f t="shared" si="13"/>
        <v>0</v>
      </c>
      <c r="AA67" s="60">
        <f t="shared" si="14"/>
        <v>0</v>
      </c>
      <c r="AB67" s="61">
        <f t="shared" si="15"/>
        <v>0</v>
      </c>
      <c r="AC67" s="62">
        <f t="shared" si="16"/>
        <v>0</v>
      </c>
      <c r="AD67" s="82">
        <f t="shared" si="17"/>
        <v>0</v>
      </c>
      <c r="AE67" s="87"/>
    </row>
    <row r="68" spans="1:31" ht="16.5">
      <c r="A68" s="46"/>
      <c r="B68" s="47"/>
      <c r="C68" s="47"/>
      <c r="D68" s="48"/>
      <c r="E68" s="49"/>
      <c r="F68" s="49"/>
      <c r="G68" s="50"/>
      <c r="H68" s="50"/>
      <c r="I68" s="51"/>
      <c r="J68" s="51"/>
      <c r="K68" s="52">
        <f t="shared" si="0"/>
        <v>0</v>
      </c>
      <c r="L68" s="53" t="str">
        <f t="shared" si="1"/>
        <v/>
      </c>
      <c r="M68" s="105" t="str">
        <f t="shared" si="2"/>
        <v/>
      </c>
      <c r="N68" s="55"/>
      <c r="O68" s="79" t="s">
        <v>19</v>
      </c>
      <c r="P68" s="56">
        <f t="shared" si="3"/>
        <v>0</v>
      </c>
      <c r="Q68" s="57">
        <f t="shared" si="4"/>
        <v>0</v>
      </c>
      <c r="R68" s="57">
        <f t="shared" si="5"/>
        <v>0</v>
      </c>
      <c r="S68" s="57">
        <f t="shared" si="6"/>
        <v>0</v>
      </c>
      <c r="T68" s="58">
        <f t="shared" si="7"/>
        <v>0</v>
      </c>
      <c r="U68" s="59">
        <f t="shared" si="8"/>
        <v>0</v>
      </c>
      <c r="V68" s="60">
        <f t="shared" si="9"/>
        <v>0</v>
      </c>
      <c r="W68" s="81">
        <f t="shared" si="10"/>
        <v>0</v>
      </c>
      <c r="X68" s="60">
        <f t="shared" si="11"/>
        <v>0</v>
      </c>
      <c r="Y68" s="61">
        <f t="shared" si="12"/>
        <v>0</v>
      </c>
      <c r="Z68" s="60">
        <f t="shared" si="13"/>
        <v>0</v>
      </c>
      <c r="AA68" s="60">
        <f t="shared" si="14"/>
        <v>0</v>
      </c>
      <c r="AB68" s="61">
        <f t="shared" si="15"/>
        <v>0</v>
      </c>
      <c r="AC68" s="62">
        <f t="shared" si="16"/>
        <v>0</v>
      </c>
      <c r="AD68" s="82">
        <f t="shared" si="17"/>
        <v>0</v>
      </c>
      <c r="AE68" s="87"/>
    </row>
    <row r="69" spans="1:31" ht="16.5">
      <c r="A69" s="46"/>
      <c r="B69" s="47"/>
      <c r="C69" s="47"/>
      <c r="D69" s="48"/>
      <c r="E69" s="49"/>
      <c r="F69" s="49"/>
      <c r="G69" s="50"/>
      <c r="H69" s="50"/>
      <c r="I69" s="51"/>
      <c r="J69" s="51"/>
      <c r="K69" s="52">
        <f t="shared" si="0"/>
        <v>0</v>
      </c>
      <c r="L69" s="53" t="str">
        <f t="shared" si="1"/>
        <v/>
      </c>
      <c r="M69" s="105" t="str">
        <f t="shared" si="2"/>
        <v/>
      </c>
      <c r="N69" s="55"/>
      <c r="O69" s="79" t="s">
        <v>19</v>
      </c>
      <c r="P69" s="56">
        <f t="shared" si="3"/>
        <v>0</v>
      </c>
      <c r="Q69" s="57">
        <f t="shared" si="4"/>
        <v>0</v>
      </c>
      <c r="R69" s="57">
        <f t="shared" si="5"/>
        <v>0</v>
      </c>
      <c r="S69" s="57">
        <f t="shared" si="6"/>
        <v>0</v>
      </c>
      <c r="T69" s="58">
        <f t="shared" si="7"/>
        <v>0</v>
      </c>
      <c r="U69" s="59">
        <f t="shared" si="8"/>
        <v>0</v>
      </c>
      <c r="V69" s="60">
        <f t="shared" si="9"/>
        <v>0</v>
      </c>
      <c r="W69" s="81">
        <f t="shared" si="10"/>
        <v>0</v>
      </c>
      <c r="X69" s="60">
        <f t="shared" si="11"/>
        <v>0</v>
      </c>
      <c r="Y69" s="61">
        <f t="shared" si="12"/>
        <v>0</v>
      </c>
      <c r="Z69" s="60">
        <f t="shared" si="13"/>
        <v>0</v>
      </c>
      <c r="AA69" s="60">
        <f t="shared" si="14"/>
        <v>0</v>
      </c>
      <c r="AB69" s="61">
        <f t="shared" si="15"/>
        <v>0</v>
      </c>
      <c r="AC69" s="62">
        <f t="shared" si="16"/>
        <v>0</v>
      </c>
      <c r="AD69" s="82">
        <f t="shared" si="17"/>
        <v>0</v>
      </c>
      <c r="AE69" s="87"/>
    </row>
    <row r="70" spans="1:31" ht="16.5">
      <c r="A70" s="46"/>
      <c r="B70" s="47"/>
      <c r="C70" s="47"/>
      <c r="D70" s="48"/>
      <c r="E70" s="49"/>
      <c r="F70" s="49"/>
      <c r="G70" s="50"/>
      <c r="H70" s="50"/>
      <c r="I70" s="51"/>
      <c r="J70" s="51"/>
      <c r="K70" s="52">
        <f t="shared" si="0"/>
        <v>0</v>
      </c>
      <c r="L70" s="53" t="str">
        <f t="shared" si="1"/>
        <v/>
      </c>
      <c r="M70" s="105" t="str">
        <f t="shared" si="2"/>
        <v/>
      </c>
      <c r="N70" s="55"/>
      <c r="O70" s="79" t="s">
        <v>19</v>
      </c>
      <c r="P70" s="56">
        <f t="shared" si="3"/>
        <v>0</v>
      </c>
      <c r="Q70" s="57">
        <f t="shared" si="4"/>
        <v>0</v>
      </c>
      <c r="R70" s="57">
        <f t="shared" si="5"/>
        <v>0</v>
      </c>
      <c r="S70" s="57">
        <f t="shared" si="6"/>
        <v>0</v>
      </c>
      <c r="T70" s="58">
        <f t="shared" si="7"/>
        <v>0</v>
      </c>
      <c r="U70" s="59">
        <f t="shared" si="8"/>
        <v>0</v>
      </c>
      <c r="V70" s="60">
        <f t="shared" si="9"/>
        <v>0</v>
      </c>
      <c r="W70" s="81">
        <f t="shared" si="10"/>
        <v>0</v>
      </c>
      <c r="X70" s="60">
        <f t="shared" si="11"/>
        <v>0</v>
      </c>
      <c r="Y70" s="61">
        <f t="shared" si="12"/>
        <v>0</v>
      </c>
      <c r="Z70" s="60">
        <f t="shared" si="13"/>
        <v>0</v>
      </c>
      <c r="AA70" s="60">
        <f t="shared" si="14"/>
        <v>0</v>
      </c>
      <c r="AB70" s="61">
        <f t="shared" si="15"/>
        <v>0</v>
      </c>
      <c r="AC70" s="62">
        <f t="shared" si="16"/>
        <v>0</v>
      </c>
      <c r="AD70" s="82">
        <f t="shared" si="17"/>
        <v>0</v>
      </c>
      <c r="AE70" s="87"/>
    </row>
    <row r="71" spans="1:31" ht="16.5">
      <c r="A71" s="46"/>
      <c r="B71" s="47"/>
      <c r="C71" s="47"/>
      <c r="D71" s="48"/>
      <c r="E71" s="49"/>
      <c r="F71" s="49"/>
      <c r="G71" s="50"/>
      <c r="H71" s="50"/>
      <c r="I71" s="51"/>
      <c r="J71" s="51"/>
      <c r="K71" s="52">
        <f t="shared" si="0"/>
        <v>0</v>
      </c>
      <c r="L71" s="53" t="str">
        <f t="shared" si="1"/>
        <v/>
      </c>
      <c r="M71" s="105" t="str">
        <f t="shared" si="2"/>
        <v/>
      </c>
      <c r="N71" s="55"/>
      <c r="O71" s="79" t="s">
        <v>19</v>
      </c>
      <c r="P71" s="56">
        <f t="shared" si="3"/>
        <v>0</v>
      </c>
      <c r="Q71" s="57">
        <f t="shared" si="4"/>
        <v>0</v>
      </c>
      <c r="R71" s="57">
        <f t="shared" si="5"/>
        <v>0</v>
      </c>
      <c r="S71" s="57">
        <f t="shared" si="6"/>
        <v>0</v>
      </c>
      <c r="T71" s="58">
        <f t="shared" si="7"/>
        <v>0</v>
      </c>
      <c r="U71" s="59">
        <f t="shared" si="8"/>
        <v>0</v>
      </c>
      <c r="V71" s="60">
        <f t="shared" si="9"/>
        <v>0</v>
      </c>
      <c r="W71" s="81">
        <f t="shared" si="10"/>
        <v>0</v>
      </c>
      <c r="X71" s="60">
        <f t="shared" si="11"/>
        <v>0</v>
      </c>
      <c r="Y71" s="61">
        <f t="shared" si="12"/>
        <v>0</v>
      </c>
      <c r="Z71" s="60">
        <f t="shared" si="13"/>
        <v>0</v>
      </c>
      <c r="AA71" s="60">
        <f t="shared" si="14"/>
        <v>0</v>
      </c>
      <c r="AB71" s="61">
        <f t="shared" si="15"/>
        <v>0</v>
      </c>
      <c r="AC71" s="62">
        <f t="shared" si="16"/>
        <v>0</v>
      </c>
      <c r="AD71" s="82">
        <f t="shared" si="17"/>
        <v>0</v>
      </c>
      <c r="AE71" s="87"/>
    </row>
    <row r="72" spans="1:31" ht="16.5">
      <c r="A72" s="46"/>
      <c r="B72" s="47"/>
      <c r="C72" s="47"/>
      <c r="D72" s="48"/>
      <c r="E72" s="49"/>
      <c r="F72" s="49"/>
      <c r="G72" s="50"/>
      <c r="H72" s="50"/>
      <c r="I72" s="51"/>
      <c r="J72" s="51"/>
      <c r="K72" s="52">
        <f t="shared" ref="K72:K135" si="18">I72+J72</f>
        <v>0</v>
      </c>
      <c r="L72" s="53" t="str">
        <f t="shared" ref="L72:L135" si="19">IF(K72&gt;0,IF(K72&gt;(H72-G72+1),"Errore n. Giorni! MAX 366",IF((H72-G72+1)=K72,"ok","")),"")</f>
        <v/>
      </c>
      <c r="M72" s="105" t="str">
        <f t="shared" ref="M72:M135" si="20">IF((K72&gt;0),(H72-G72+1)-J72,"")</f>
        <v/>
      </c>
      <c r="N72" s="55"/>
      <c r="O72" s="79" t="s">
        <v>19</v>
      </c>
      <c r="P72" s="56">
        <f t="shared" ref="P72:P135" si="21">IF(I72&gt;0,29.44,0)</f>
        <v>0</v>
      </c>
      <c r="Q72" s="57">
        <f t="shared" ref="Q72:Q135" si="22">IF(J72&gt;0,15.95,0)</f>
        <v>0</v>
      </c>
      <c r="R72" s="57">
        <f t="shared" ref="R72:R135" si="23">ROUND(I72*P72,2)</f>
        <v>0</v>
      </c>
      <c r="S72" s="57">
        <f t="shared" ref="S72:S135" si="24">ROUND(J72*Q72,2)</f>
        <v>0</v>
      </c>
      <c r="T72" s="58">
        <f t="shared" ref="T72:T135" si="25">ROUND(R72+S72,2)</f>
        <v>0</v>
      </c>
      <c r="U72" s="59">
        <f t="shared" ref="U72:U135" si="26">IF(N72=0,0,IF((N72&lt;5000),5000,N72))</f>
        <v>0</v>
      </c>
      <c r="V72" s="60">
        <f t="shared" ref="V72:V135" si="27">IF(U72=0,0,ROUND((U72-5000)/(20000-5000),2))</f>
        <v>0</v>
      </c>
      <c r="W72" s="81">
        <f t="shared" ref="W72:W135" si="28">IF(O72="NO",0,IF(O72="SI",17.06,0))</f>
        <v>0</v>
      </c>
      <c r="X72" s="60">
        <f t="shared" ref="X72:X135" si="29">IF(I72&gt;0,ROUND((V72*(P72-W72)+W72),2),0)</f>
        <v>0</v>
      </c>
      <c r="Y72" s="61">
        <f t="shared" ref="Y72:Y135" si="30">IF(I72&gt;0,ROUND(P72-X72,2),0)</f>
        <v>0</v>
      </c>
      <c r="Z72" s="60">
        <f t="shared" ref="Z72:Z135" si="31">IF(AND(J72&gt;0,O72="si"),W72,V72*Q72)</f>
        <v>0</v>
      </c>
      <c r="AA72" s="60">
        <f t="shared" ref="AA72:AA135" si="32">IF(Q72&lt;Z72,Q72,Z72)</f>
        <v>0</v>
      </c>
      <c r="AB72" s="61">
        <f t="shared" ref="AB72:AB135" si="33">IF(AND(J72&gt;0,O72="si"),0,ROUND(Q72-Z72,2))</f>
        <v>0</v>
      </c>
      <c r="AC72" s="62">
        <f t="shared" ref="AC72:AC135" si="34">ROUND((X72*I72)+(AA72*J72),2)</f>
        <v>0</v>
      </c>
      <c r="AD72" s="82">
        <f t="shared" ref="AD72:AD135" si="35">IF(K72&gt;0,IF(N72="","Inserire Isee in colonna N",ROUND((Y72*I72)+(AB72*J72),2)),0)</f>
        <v>0</v>
      </c>
      <c r="AE72" s="87"/>
    </row>
    <row r="73" spans="1:31" ht="16.5">
      <c r="A73" s="46"/>
      <c r="B73" s="47"/>
      <c r="C73" s="47"/>
      <c r="D73" s="48"/>
      <c r="E73" s="49"/>
      <c r="F73" s="49"/>
      <c r="G73" s="50"/>
      <c r="H73" s="50"/>
      <c r="I73" s="51"/>
      <c r="J73" s="51"/>
      <c r="K73" s="52">
        <f t="shared" si="18"/>
        <v>0</v>
      </c>
      <c r="L73" s="53" t="str">
        <f t="shared" si="19"/>
        <v/>
      </c>
      <c r="M73" s="105" t="str">
        <f t="shared" si="20"/>
        <v/>
      </c>
      <c r="N73" s="55"/>
      <c r="O73" s="79" t="s">
        <v>19</v>
      </c>
      <c r="P73" s="56">
        <f t="shared" si="21"/>
        <v>0</v>
      </c>
      <c r="Q73" s="57">
        <f t="shared" si="22"/>
        <v>0</v>
      </c>
      <c r="R73" s="57">
        <f t="shared" si="23"/>
        <v>0</v>
      </c>
      <c r="S73" s="57">
        <f t="shared" si="24"/>
        <v>0</v>
      </c>
      <c r="T73" s="58">
        <f t="shared" si="25"/>
        <v>0</v>
      </c>
      <c r="U73" s="59">
        <f t="shared" si="26"/>
        <v>0</v>
      </c>
      <c r="V73" s="60">
        <f t="shared" si="27"/>
        <v>0</v>
      </c>
      <c r="W73" s="81">
        <f t="shared" si="28"/>
        <v>0</v>
      </c>
      <c r="X73" s="60">
        <f t="shared" si="29"/>
        <v>0</v>
      </c>
      <c r="Y73" s="61">
        <f t="shared" si="30"/>
        <v>0</v>
      </c>
      <c r="Z73" s="60">
        <f t="shared" si="31"/>
        <v>0</v>
      </c>
      <c r="AA73" s="60">
        <f t="shared" si="32"/>
        <v>0</v>
      </c>
      <c r="AB73" s="61">
        <f t="shared" si="33"/>
        <v>0</v>
      </c>
      <c r="AC73" s="62">
        <f t="shared" si="34"/>
        <v>0</v>
      </c>
      <c r="AD73" s="82">
        <f t="shared" si="35"/>
        <v>0</v>
      </c>
      <c r="AE73" s="87"/>
    </row>
    <row r="74" spans="1:31" ht="16.5">
      <c r="A74" s="46"/>
      <c r="B74" s="47"/>
      <c r="C74" s="47"/>
      <c r="D74" s="48"/>
      <c r="E74" s="49"/>
      <c r="F74" s="49"/>
      <c r="G74" s="50"/>
      <c r="H74" s="50"/>
      <c r="I74" s="51"/>
      <c r="J74" s="51"/>
      <c r="K74" s="52">
        <f t="shared" si="18"/>
        <v>0</v>
      </c>
      <c r="L74" s="53" t="str">
        <f t="shared" si="19"/>
        <v/>
      </c>
      <c r="M74" s="105" t="str">
        <f t="shared" si="20"/>
        <v/>
      </c>
      <c r="N74" s="55"/>
      <c r="O74" s="79" t="s">
        <v>19</v>
      </c>
      <c r="P74" s="56">
        <f t="shared" si="21"/>
        <v>0</v>
      </c>
      <c r="Q74" s="57">
        <f t="shared" si="22"/>
        <v>0</v>
      </c>
      <c r="R74" s="57">
        <f t="shared" si="23"/>
        <v>0</v>
      </c>
      <c r="S74" s="57">
        <f t="shared" si="24"/>
        <v>0</v>
      </c>
      <c r="T74" s="58">
        <f t="shared" si="25"/>
        <v>0</v>
      </c>
      <c r="U74" s="59">
        <f t="shared" si="26"/>
        <v>0</v>
      </c>
      <c r="V74" s="60">
        <f t="shared" si="27"/>
        <v>0</v>
      </c>
      <c r="W74" s="81">
        <f t="shared" si="28"/>
        <v>0</v>
      </c>
      <c r="X74" s="60">
        <f t="shared" si="29"/>
        <v>0</v>
      </c>
      <c r="Y74" s="61">
        <f t="shared" si="30"/>
        <v>0</v>
      </c>
      <c r="Z74" s="60">
        <f t="shared" si="31"/>
        <v>0</v>
      </c>
      <c r="AA74" s="60">
        <f t="shared" si="32"/>
        <v>0</v>
      </c>
      <c r="AB74" s="61">
        <f t="shared" si="33"/>
        <v>0</v>
      </c>
      <c r="AC74" s="62">
        <f t="shared" si="34"/>
        <v>0</v>
      </c>
      <c r="AD74" s="82">
        <f t="shared" si="35"/>
        <v>0</v>
      </c>
      <c r="AE74" s="87"/>
    </row>
    <row r="75" spans="1:31" ht="16.5">
      <c r="A75" s="46"/>
      <c r="B75" s="47"/>
      <c r="C75" s="47"/>
      <c r="D75" s="48"/>
      <c r="E75" s="49"/>
      <c r="F75" s="49"/>
      <c r="G75" s="50"/>
      <c r="H75" s="50"/>
      <c r="I75" s="51"/>
      <c r="J75" s="51"/>
      <c r="K75" s="52">
        <f t="shared" si="18"/>
        <v>0</v>
      </c>
      <c r="L75" s="53" t="str">
        <f t="shared" si="19"/>
        <v/>
      </c>
      <c r="M75" s="105" t="str">
        <f t="shared" si="20"/>
        <v/>
      </c>
      <c r="N75" s="55"/>
      <c r="O75" s="79" t="s">
        <v>19</v>
      </c>
      <c r="P75" s="56">
        <f t="shared" si="21"/>
        <v>0</v>
      </c>
      <c r="Q75" s="57">
        <f t="shared" si="22"/>
        <v>0</v>
      </c>
      <c r="R75" s="57">
        <f t="shared" si="23"/>
        <v>0</v>
      </c>
      <c r="S75" s="57">
        <f t="shared" si="24"/>
        <v>0</v>
      </c>
      <c r="T75" s="58">
        <f t="shared" si="25"/>
        <v>0</v>
      </c>
      <c r="U75" s="59">
        <f t="shared" si="26"/>
        <v>0</v>
      </c>
      <c r="V75" s="60">
        <f t="shared" si="27"/>
        <v>0</v>
      </c>
      <c r="W75" s="81">
        <f t="shared" si="28"/>
        <v>0</v>
      </c>
      <c r="X75" s="60">
        <f t="shared" si="29"/>
        <v>0</v>
      </c>
      <c r="Y75" s="61">
        <f t="shared" si="30"/>
        <v>0</v>
      </c>
      <c r="Z75" s="60">
        <f t="shared" si="31"/>
        <v>0</v>
      </c>
      <c r="AA75" s="60">
        <f t="shared" si="32"/>
        <v>0</v>
      </c>
      <c r="AB75" s="61">
        <f t="shared" si="33"/>
        <v>0</v>
      </c>
      <c r="AC75" s="62">
        <f t="shared" si="34"/>
        <v>0</v>
      </c>
      <c r="AD75" s="82">
        <f t="shared" si="35"/>
        <v>0</v>
      </c>
      <c r="AE75" s="87"/>
    </row>
    <row r="76" spans="1:31" ht="16.5">
      <c r="A76" s="46"/>
      <c r="B76" s="47"/>
      <c r="C76" s="47"/>
      <c r="D76" s="48"/>
      <c r="E76" s="49"/>
      <c r="F76" s="49"/>
      <c r="G76" s="50"/>
      <c r="H76" s="50"/>
      <c r="I76" s="51"/>
      <c r="J76" s="51"/>
      <c r="K76" s="52">
        <f t="shared" si="18"/>
        <v>0</v>
      </c>
      <c r="L76" s="53" t="str">
        <f t="shared" si="19"/>
        <v/>
      </c>
      <c r="M76" s="105" t="str">
        <f t="shared" si="20"/>
        <v/>
      </c>
      <c r="N76" s="55"/>
      <c r="O76" s="79" t="s">
        <v>19</v>
      </c>
      <c r="P76" s="56">
        <f t="shared" si="21"/>
        <v>0</v>
      </c>
      <c r="Q76" s="57">
        <f t="shared" si="22"/>
        <v>0</v>
      </c>
      <c r="R76" s="57">
        <f t="shared" si="23"/>
        <v>0</v>
      </c>
      <c r="S76" s="57">
        <f t="shared" si="24"/>
        <v>0</v>
      </c>
      <c r="T76" s="58">
        <f t="shared" si="25"/>
        <v>0</v>
      </c>
      <c r="U76" s="59">
        <f t="shared" si="26"/>
        <v>0</v>
      </c>
      <c r="V76" s="60">
        <f t="shared" si="27"/>
        <v>0</v>
      </c>
      <c r="W76" s="81">
        <f t="shared" si="28"/>
        <v>0</v>
      </c>
      <c r="X76" s="60">
        <f t="shared" si="29"/>
        <v>0</v>
      </c>
      <c r="Y76" s="61">
        <f t="shared" si="30"/>
        <v>0</v>
      </c>
      <c r="Z76" s="60">
        <f t="shared" si="31"/>
        <v>0</v>
      </c>
      <c r="AA76" s="60">
        <f t="shared" si="32"/>
        <v>0</v>
      </c>
      <c r="AB76" s="61">
        <f t="shared" si="33"/>
        <v>0</v>
      </c>
      <c r="AC76" s="62">
        <f t="shared" si="34"/>
        <v>0</v>
      </c>
      <c r="AD76" s="82">
        <f t="shared" si="35"/>
        <v>0</v>
      </c>
      <c r="AE76" s="87"/>
    </row>
    <row r="77" spans="1:31" ht="16.5">
      <c r="A77" s="46"/>
      <c r="B77" s="47"/>
      <c r="C77" s="47"/>
      <c r="D77" s="48"/>
      <c r="E77" s="49"/>
      <c r="F77" s="49"/>
      <c r="G77" s="50"/>
      <c r="H77" s="50"/>
      <c r="I77" s="51"/>
      <c r="J77" s="51"/>
      <c r="K77" s="52">
        <f t="shared" si="18"/>
        <v>0</v>
      </c>
      <c r="L77" s="53" t="str">
        <f t="shared" si="19"/>
        <v/>
      </c>
      <c r="M77" s="105" t="str">
        <f t="shared" si="20"/>
        <v/>
      </c>
      <c r="N77" s="55"/>
      <c r="O77" s="79" t="s">
        <v>19</v>
      </c>
      <c r="P77" s="56">
        <f t="shared" si="21"/>
        <v>0</v>
      </c>
      <c r="Q77" s="57">
        <f t="shared" si="22"/>
        <v>0</v>
      </c>
      <c r="R77" s="57">
        <f t="shared" si="23"/>
        <v>0</v>
      </c>
      <c r="S77" s="57">
        <f t="shared" si="24"/>
        <v>0</v>
      </c>
      <c r="T77" s="58">
        <f t="shared" si="25"/>
        <v>0</v>
      </c>
      <c r="U77" s="59">
        <f t="shared" si="26"/>
        <v>0</v>
      </c>
      <c r="V77" s="60">
        <f t="shared" si="27"/>
        <v>0</v>
      </c>
      <c r="W77" s="81">
        <f t="shared" si="28"/>
        <v>0</v>
      </c>
      <c r="X77" s="60">
        <f t="shared" si="29"/>
        <v>0</v>
      </c>
      <c r="Y77" s="61">
        <f t="shared" si="30"/>
        <v>0</v>
      </c>
      <c r="Z77" s="60">
        <f t="shared" si="31"/>
        <v>0</v>
      </c>
      <c r="AA77" s="60">
        <f t="shared" si="32"/>
        <v>0</v>
      </c>
      <c r="AB77" s="61">
        <f t="shared" si="33"/>
        <v>0</v>
      </c>
      <c r="AC77" s="62">
        <f t="shared" si="34"/>
        <v>0</v>
      </c>
      <c r="AD77" s="82">
        <f t="shared" si="35"/>
        <v>0</v>
      </c>
      <c r="AE77" s="87"/>
    </row>
    <row r="78" spans="1:31" ht="16.5">
      <c r="A78" s="46"/>
      <c r="B78" s="47"/>
      <c r="C78" s="47"/>
      <c r="D78" s="48"/>
      <c r="E78" s="49"/>
      <c r="F78" s="49"/>
      <c r="G78" s="50"/>
      <c r="H78" s="50"/>
      <c r="I78" s="51"/>
      <c r="J78" s="51"/>
      <c r="K78" s="52">
        <f t="shared" si="18"/>
        <v>0</v>
      </c>
      <c r="L78" s="53" t="str">
        <f t="shared" si="19"/>
        <v/>
      </c>
      <c r="M78" s="105" t="str">
        <f t="shared" si="20"/>
        <v/>
      </c>
      <c r="N78" s="55"/>
      <c r="O78" s="79" t="s">
        <v>19</v>
      </c>
      <c r="P78" s="56">
        <f t="shared" si="21"/>
        <v>0</v>
      </c>
      <c r="Q78" s="57">
        <f t="shared" si="22"/>
        <v>0</v>
      </c>
      <c r="R78" s="57">
        <f t="shared" si="23"/>
        <v>0</v>
      </c>
      <c r="S78" s="57">
        <f t="shared" si="24"/>
        <v>0</v>
      </c>
      <c r="T78" s="58">
        <f t="shared" si="25"/>
        <v>0</v>
      </c>
      <c r="U78" s="59">
        <f t="shared" si="26"/>
        <v>0</v>
      </c>
      <c r="V78" s="60">
        <f t="shared" si="27"/>
        <v>0</v>
      </c>
      <c r="W78" s="81">
        <f t="shared" si="28"/>
        <v>0</v>
      </c>
      <c r="X78" s="60">
        <f t="shared" si="29"/>
        <v>0</v>
      </c>
      <c r="Y78" s="61">
        <f t="shared" si="30"/>
        <v>0</v>
      </c>
      <c r="Z78" s="60">
        <f t="shared" si="31"/>
        <v>0</v>
      </c>
      <c r="AA78" s="60">
        <f t="shared" si="32"/>
        <v>0</v>
      </c>
      <c r="AB78" s="61">
        <f t="shared" si="33"/>
        <v>0</v>
      </c>
      <c r="AC78" s="62">
        <f t="shared" si="34"/>
        <v>0</v>
      </c>
      <c r="AD78" s="82">
        <f t="shared" si="35"/>
        <v>0</v>
      </c>
      <c r="AE78" s="87"/>
    </row>
    <row r="79" spans="1:31" ht="16.5">
      <c r="A79" s="46"/>
      <c r="B79" s="47"/>
      <c r="C79" s="47"/>
      <c r="D79" s="48"/>
      <c r="E79" s="49"/>
      <c r="F79" s="49"/>
      <c r="G79" s="50"/>
      <c r="H79" s="50"/>
      <c r="I79" s="51"/>
      <c r="J79" s="51"/>
      <c r="K79" s="52">
        <f t="shared" si="18"/>
        <v>0</v>
      </c>
      <c r="L79" s="53" t="str">
        <f t="shared" si="19"/>
        <v/>
      </c>
      <c r="M79" s="105" t="str">
        <f t="shared" si="20"/>
        <v/>
      </c>
      <c r="N79" s="55"/>
      <c r="O79" s="79" t="s">
        <v>19</v>
      </c>
      <c r="P79" s="56">
        <f t="shared" si="21"/>
        <v>0</v>
      </c>
      <c r="Q79" s="57">
        <f t="shared" si="22"/>
        <v>0</v>
      </c>
      <c r="R79" s="57">
        <f t="shared" si="23"/>
        <v>0</v>
      </c>
      <c r="S79" s="57">
        <f t="shared" si="24"/>
        <v>0</v>
      </c>
      <c r="T79" s="58">
        <f t="shared" si="25"/>
        <v>0</v>
      </c>
      <c r="U79" s="59">
        <f t="shared" si="26"/>
        <v>0</v>
      </c>
      <c r="V79" s="60">
        <f t="shared" si="27"/>
        <v>0</v>
      </c>
      <c r="W79" s="81">
        <f t="shared" si="28"/>
        <v>0</v>
      </c>
      <c r="X79" s="60">
        <f t="shared" si="29"/>
        <v>0</v>
      </c>
      <c r="Y79" s="61">
        <f t="shared" si="30"/>
        <v>0</v>
      </c>
      <c r="Z79" s="60">
        <f t="shared" si="31"/>
        <v>0</v>
      </c>
      <c r="AA79" s="60">
        <f t="shared" si="32"/>
        <v>0</v>
      </c>
      <c r="AB79" s="61">
        <f t="shared" si="33"/>
        <v>0</v>
      </c>
      <c r="AC79" s="62">
        <f t="shared" si="34"/>
        <v>0</v>
      </c>
      <c r="AD79" s="82">
        <f t="shared" si="35"/>
        <v>0</v>
      </c>
      <c r="AE79" s="87"/>
    </row>
    <row r="80" spans="1:31" ht="16.5">
      <c r="A80" s="46"/>
      <c r="B80" s="47"/>
      <c r="C80" s="47"/>
      <c r="D80" s="48"/>
      <c r="E80" s="49"/>
      <c r="F80" s="49"/>
      <c r="G80" s="50"/>
      <c r="H80" s="50"/>
      <c r="I80" s="51"/>
      <c r="J80" s="51"/>
      <c r="K80" s="52">
        <f t="shared" si="18"/>
        <v>0</v>
      </c>
      <c r="L80" s="53" t="str">
        <f t="shared" si="19"/>
        <v/>
      </c>
      <c r="M80" s="105" t="str">
        <f t="shared" si="20"/>
        <v/>
      </c>
      <c r="N80" s="55"/>
      <c r="O80" s="79" t="s">
        <v>19</v>
      </c>
      <c r="P80" s="56">
        <f t="shared" si="21"/>
        <v>0</v>
      </c>
      <c r="Q80" s="57">
        <f t="shared" si="22"/>
        <v>0</v>
      </c>
      <c r="R80" s="57">
        <f t="shared" si="23"/>
        <v>0</v>
      </c>
      <c r="S80" s="57">
        <f t="shared" si="24"/>
        <v>0</v>
      </c>
      <c r="T80" s="58">
        <f t="shared" si="25"/>
        <v>0</v>
      </c>
      <c r="U80" s="59">
        <f t="shared" si="26"/>
        <v>0</v>
      </c>
      <c r="V80" s="60">
        <f t="shared" si="27"/>
        <v>0</v>
      </c>
      <c r="W80" s="81">
        <f t="shared" si="28"/>
        <v>0</v>
      </c>
      <c r="X80" s="60">
        <f t="shared" si="29"/>
        <v>0</v>
      </c>
      <c r="Y80" s="61">
        <f t="shared" si="30"/>
        <v>0</v>
      </c>
      <c r="Z80" s="60">
        <f t="shared" si="31"/>
        <v>0</v>
      </c>
      <c r="AA80" s="60">
        <f t="shared" si="32"/>
        <v>0</v>
      </c>
      <c r="AB80" s="61">
        <f t="shared" si="33"/>
        <v>0</v>
      </c>
      <c r="AC80" s="62">
        <f t="shared" si="34"/>
        <v>0</v>
      </c>
      <c r="AD80" s="82">
        <f t="shared" si="35"/>
        <v>0</v>
      </c>
      <c r="AE80" s="87"/>
    </row>
    <row r="81" spans="1:31" ht="16.5">
      <c r="A81" s="46"/>
      <c r="B81" s="47"/>
      <c r="C81" s="47"/>
      <c r="D81" s="48"/>
      <c r="E81" s="49"/>
      <c r="F81" s="49"/>
      <c r="G81" s="50"/>
      <c r="H81" s="50"/>
      <c r="I81" s="51"/>
      <c r="J81" s="51"/>
      <c r="K81" s="52">
        <f t="shared" si="18"/>
        <v>0</v>
      </c>
      <c r="L81" s="53" t="str">
        <f t="shared" si="19"/>
        <v/>
      </c>
      <c r="M81" s="105" t="str">
        <f t="shared" si="20"/>
        <v/>
      </c>
      <c r="N81" s="55"/>
      <c r="O81" s="79" t="s">
        <v>19</v>
      </c>
      <c r="P81" s="56">
        <f t="shared" si="21"/>
        <v>0</v>
      </c>
      <c r="Q81" s="57">
        <f t="shared" si="22"/>
        <v>0</v>
      </c>
      <c r="R81" s="57">
        <f t="shared" si="23"/>
        <v>0</v>
      </c>
      <c r="S81" s="57">
        <f t="shared" si="24"/>
        <v>0</v>
      </c>
      <c r="T81" s="58">
        <f t="shared" si="25"/>
        <v>0</v>
      </c>
      <c r="U81" s="59">
        <f t="shared" si="26"/>
        <v>0</v>
      </c>
      <c r="V81" s="60">
        <f t="shared" si="27"/>
        <v>0</v>
      </c>
      <c r="W81" s="81">
        <f t="shared" si="28"/>
        <v>0</v>
      </c>
      <c r="X81" s="60">
        <f t="shared" si="29"/>
        <v>0</v>
      </c>
      <c r="Y81" s="61">
        <f t="shared" si="30"/>
        <v>0</v>
      </c>
      <c r="Z81" s="60">
        <f t="shared" si="31"/>
        <v>0</v>
      </c>
      <c r="AA81" s="60">
        <f t="shared" si="32"/>
        <v>0</v>
      </c>
      <c r="AB81" s="61">
        <f t="shared" si="33"/>
        <v>0</v>
      </c>
      <c r="AC81" s="62">
        <f t="shared" si="34"/>
        <v>0</v>
      </c>
      <c r="AD81" s="82">
        <f t="shared" si="35"/>
        <v>0</v>
      </c>
      <c r="AE81" s="87"/>
    </row>
    <row r="82" spans="1:31" ht="16.5">
      <c r="A82" s="46"/>
      <c r="B82" s="47"/>
      <c r="C82" s="47"/>
      <c r="D82" s="48"/>
      <c r="E82" s="49"/>
      <c r="F82" s="49"/>
      <c r="G82" s="50"/>
      <c r="H82" s="50"/>
      <c r="I82" s="51"/>
      <c r="J82" s="51"/>
      <c r="K82" s="52">
        <f t="shared" si="18"/>
        <v>0</v>
      </c>
      <c r="L82" s="53" t="str">
        <f t="shared" si="19"/>
        <v/>
      </c>
      <c r="M82" s="105" t="str">
        <f t="shared" si="20"/>
        <v/>
      </c>
      <c r="N82" s="55"/>
      <c r="O82" s="79" t="s">
        <v>19</v>
      </c>
      <c r="P82" s="56">
        <f t="shared" si="21"/>
        <v>0</v>
      </c>
      <c r="Q82" s="57">
        <f t="shared" si="22"/>
        <v>0</v>
      </c>
      <c r="R82" s="57">
        <f t="shared" si="23"/>
        <v>0</v>
      </c>
      <c r="S82" s="57">
        <f t="shared" si="24"/>
        <v>0</v>
      </c>
      <c r="T82" s="58">
        <f t="shared" si="25"/>
        <v>0</v>
      </c>
      <c r="U82" s="59">
        <f t="shared" si="26"/>
        <v>0</v>
      </c>
      <c r="V82" s="60">
        <f t="shared" si="27"/>
        <v>0</v>
      </c>
      <c r="W82" s="81">
        <f t="shared" si="28"/>
        <v>0</v>
      </c>
      <c r="X82" s="60">
        <f t="shared" si="29"/>
        <v>0</v>
      </c>
      <c r="Y82" s="61">
        <f t="shared" si="30"/>
        <v>0</v>
      </c>
      <c r="Z82" s="60">
        <f t="shared" si="31"/>
        <v>0</v>
      </c>
      <c r="AA82" s="60">
        <f t="shared" si="32"/>
        <v>0</v>
      </c>
      <c r="AB82" s="61">
        <f t="shared" si="33"/>
        <v>0</v>
      </c>
      <c r="AC82" s="62">
        <f t="shared" si="34"/>
        <v>0</v>
      </c>
      <c r="AD82" s="82">
        <f t="shared" si="35"/>
        <v>0</v>
      </c>
      <c r="AE82" s="87"/>
    </row>
    <row r="83" spans="1:31" ht="16.5">
      <c r="A83" s="46"/>
      <c r="B83" s="47"/>
      <c r="C83" s="47"/>
      <c r="D83" s="48"/>
      <c r="E83" s="49"/>
      <c r="F83" s="49"/>
      <c r="G83" s="50"/>
      <c r="H83" s="50"/>
      <c r="I83" s="51"/>
      <c r="J83" s="51"/>
      <c r="K83" s="52">
        <f t="shared" si="18"/>
        <v>0</v>
      </c>
      <c r="L83" s="53" t="str">
        <f t="shared" si="19"/>
        <v/>
      </c>
      <c r="M83" s="105" t="str">
        <f t="shared" si="20"/>
        <v/>
      </c>
      <c r="N83" s="55"/>
      <c r="O83" s="79" t="s">
        <v>19</v>
      </c>
      <c r="P83" s="56">
        <f t="shared" si="21"/>
        <v>0</v>
      </c>
      <c r="Q83" s="57">
        <f t="shared" si="22"/>
        <v>0</v>
      </c>
      <c r="R83" s="57">
        <f t="shared" si="23"/>
        <v>0</v>
      </c>
      <c r="S83" s="57">
        <f t="shared" si="24"/>
        <v>0</v>
      </c>
      <c r="T83" s="58">
        <f t="shared" si="25"/>
        <v>0</v>
      </c>
      <c r="U83" s="59">
        <f t="shared" si="26"/>
        <v>0</v>
      </c>
      <c r="V83" s="60">
        <f t="shared" si="27"/>
        <v>0</v>
      </c>
      <c r="W83" s="81">
        <f t="shared" si="28"/>
        <v>0</v>
      </c>
      <c r="X83" s="60">
        <f t="shared" si="29"/>
        <v>0</v>
      </c>
      <c r="Y83" s="61">
        <f t="shared" si="30"/>
        <v>0</v>
      </c>
      <c r="Z83" s="60">
        <f t="shared" si="31"/>
        <v>0</v>
      </c>
      <c r="AA83" s="60">
        <f t="shared" si="32"/>
        <v>0</v>
      </c>
      <c r="AB83" s="61">
        <f t="shared" si="33"/>
        <v>0</v>
      </c>
      <c r="AC83" s="62">
        <f t="shared" si="34"/>
        <v>0</v>
      </c>
      <c r="AD83" s="82">
        <f t="shared" si="35"/>
        <v>0</v>
      </c>
      <c r="AE83" s="87"/>
    </row>
    <row r="84" spans="1:31" ht="16.5">
      <c r="A84" s="46"/>
      <c r="B84" s="47"/>
      <c r="C84" s="47"/>
      <c r="D84" s="48"/>
      <c r="E84" s="49"/>
      <c r="F84" s="49"/>
      <c r="G84" s="50"/>
      <c r="H84" s="50"/>
      <c r="I84" s="51"/>
      <c r="J84" s="51"/>
      <c r="K84" s="52">
        <f t="shared" si="18"/>
        <v>0</v>
      </c>
      <c r="L84" s="53" t="str">
        <f t="shared" si="19"/>
        <v/>
      </c>
      <c r="M84" s="105" t="str">
        <f t="shared" si="20"/>
        <v/>
      </c>
      <c r="N84" s="55"/>
      <c r="O84" s="79" t="s">
        <v>19</v>
      </c>
      <c r="P84" s="56">
        <f t="shared" si="21"/>
        <v>0</v>
      </c>
      <c r="Q84" s="57">
        <f t="shared" si="22"/>
        <v>0</v>
      </c>
      <c r="R84" s="57">
        <f t="shared" si="23"/>
        <v>0</v>
      </c>
      <c r="S84" s="57">
        <f t="shared" si="24"/>
        <v>0</v>
      </c>
      <c r="T84" s="58">
        <f t="shared" si="25"/>
        <v>0</v>
      </c>
      <c r="U84" s="59">
        <f t="shared" si="26"/>
        <v>0</v>
      </c>
      <c r="V84" s="60">
        <f t="shared" si="27"/>
        <v>0</v>
      </c>
      <c r="W84" s="81">
        <f t="shared" si="28"/>
        <v>0</v>
      </c>
      <c r="X84" s="60">
        <f t="shared" si="29"/>
        <v>0</v>
      </c>
      <c r="Y84" s="61">
        <f t="shared" si="30"/>
        <v>0</v>
      </c>
      <c r="Z84" s="60">
        <f t="shared" si="31"/>
        <v>0</v>
      </c>
      <c r="AA84" s="60">
        <f t="shared" si="32"/>
        <v>0</v>
      </c>
      <c r="AB84" s="61">
        <f t="shared" si="33"/>
        <v>0</v>
      </c>
      <c r="AC84" s="62">
        <f t="shared" si="34"/>
        <v>0</v>
      </c>
      <c r="AD84" s="82">
        <f t="shared" si="35"/>
        <v>0</v>
      </c>
      <c r="AE84" s="87"/>
    </row>
    <row r="85" spans="1:31" ht="16.5">
      <c r="A85" s="46"/>
      <c r="B85" s="47"/>
      <c r="C85" s="47"/>
      <c r="D85" s="48"/>
      <c r="E85" s="49"/>
      <c r="F85" s="49"/>
      <c r="G85" s="50"/>
      <c r="H85" s="50"/>
      <c r="I85" s="51"/>
      <c r="J85" s="51"/>
      <c r="K85" s="52">
        <f t="shared" si="18"/>
        <v>0</v>
      </c>
      <c r="L85" s="53" t="str">
        <f t="shared" si="19"/>
        <v/>
      </c>
      <c r="M85" s="105" t="str">
        <f t="shared" si="20"/>
        <v/>
      </c>
      <c r="N85" s="55"/>
      <c r="O85" s="79" t="s">
        <v>19</v>
      </c>
      <c r="P85" s="56">
        <f t="shared" si="21"/>
        <v>0</v>
      </c>
      <c r="Q85" s="57">
        <f t="shared" si="22"/>
        <v>0</v>
      </c>
      <c r="R85" s="57">
        <f t="shared" si="23"/>
        <v>0</v>
      </c>
      <c r="S85" s="57">
        <f t="shared" si="24"/>
        <v>0</v>
      </c>
      <c r="T85" s="58">
        <f t="shared" si="25"/>
        <v>0</v>
      </c>
      <c r="U85" s="59">
        <f t="shared" si="26"/>
        <v>0</v>
      </c>
      <c r="V85" s="60">
        <f t="shared" si="27"/>
        <v>0</v>
      </c>
      <c r="W85" s="81">
        <f t="shared" si="28"/>
        <v>0</v>
      </c>
      <c r="X85" s="60">
        <f t="shared" si="29"/>
        <v>0</v>
      </c>
      <c r="Y85" s="61">
        <f t="shared" si="30"/>
        <v>0</v>
      </c>
      <c r="Z85" s="60">
        <f t="shared" si="31"/>
        <v>0</v>
      </c>
      <c r="AA85" s="60">
        <f t="shared" si="32"/>
        <v>0</v>
      </c>
      <c r="AB85" s="61">
        <f t="shared" si="33"/>
        <v>0</v>
      </c>
      <c r="AC85" s="62">
        <f t="shared" si="34"/>
        <v>0</v>
      </c>
      <c r="AD85" s="82">
        <f t="shared" si="35"/>
        <v>0</v>
      </c>
      <c r="AE85" s="87"/>
    </row>
    <row r="86" spans="1:31" ht="16.5">
      <c r="A86" s="46"/>
      <c r="B86" s="47"/>
      <c r="C86" s="47"/>
      <c r="D86" s="48"/>
      <c r="E86" s="49"/>
      <c r="F86" s="49"/>
      <c r="G86" s="50"/>
      <c r="H86" s="50"/>
      <c r="I86" s="51"/>
      <c r="J86" s="51"/>
      <c r="K86" s="52">
        <f t="shared" si="18"/>
        <v>0</v>
      </c>
      <c r="L86" s="53" t="str">
        <f t="shared" si="19"/>
        <v/>
      </c>
      <c r="M86" s="105" t="str">
        <f t="shared" si="20"/>
        <v/>
      </c>
      <c r="N86" s="55"/>
      <c r="O86" s="79" t="s">
        <v>19</v>
      </c>
      <c r="P86" s="56">
        <f t="shared" si="21"/>
        <v>0</v>
      </c>
      <c r="Q86" s="57">
        <f t="shared" si="22"/>
        <v>0</v>
      </c>
      <c r="R86" s="57">
        <f t="shared" si="23"/>
        <v>0</v>
      </c>
      <c r="S86" s="57">
        <f t="shared" si="24"/>
        <v>0</v>
      </c>
      <c r="T86" s="58">
        <f t="shared" si="25"/>
        <v>0</v>
      </c>
      <c r="U86" s="59">
        <f t="shared" si="26"/>
        <v>0</v>
      </c>
      <c r="V86" s="60">
        <f t="shared" si="27"/>
        <v>0</v>
      </c>
      <c r="W86" s="81">
        <f t="shared" si="28"/>
        <v>0</v>
      </c>
      <c r="X86" s="60">
        <f t="shared" si="29"/>
        <v>0</v>
      </c>
      <c r="Y86" s="61">
        <f t="shared" si="30"/>
        <v>0</v>
      </c>
      <c r="Z86" s="60">
        <f t="shared" si="31"/>
        <v>0</v>
      </c>
      <c r="AA86" s="60">
        <f t="shared" si="32"/>
        <v>0</v>
      </c>
      <c r="AB86" s="61">
        <f t="shared" si="33"/>
        <v>0</v>
      </c>
      <c r="AC86" s="62">
        <f t="shared" si="34"/>
        <v>0</v>
      </c>
      <c r="AD86" s="82">
        <f t="shared" si="35"/>
        <v>0</v>
      </c>
      <c r="AE86" s="87"/>
    </row>
    <row r="87" spans="1:31" ht="16.5">
      <c r="A87" s="46"/>
      <c r="B87" s="47"/>
      <c r="C87" s="47"/>
      <c r="D87" s="48"/>
      <c r="E87" s="49"/>
      <c r="F87" s="49"/>
      <c r="G87" s="50"/>
      <c r="H87" s="50"/>
      <c r="I87" s="51"/>
      <c r="J87" s="51"/>
      <c r="K87" s="52">
        <f t="shared" si="18"/>
        <v>0</v>
      </c>
      <c r="L87" s="53" t="str">
        <f t="shared" si="19"/>
        <v/>
      </c>
      <c r="M87" s="105" t="str">
        <f t="shared" si="20"/>
        <v/>
      </c>
      <c r="N87" s="55"/>
      <c r="O87" s="79" t="s">
        <v>19</v>
      </c>
      <c r="P87" s="56">
        <f t="shared" si="21"/>
        <v>0</v>
      </c>
      <c r="Q87" s="57">
        <f t="shared" si="22"/>
        <v>0</v>
      </c>
      <c r="R87" s="57">
        <f t="shared" si="23"/>
        <v>0</v>
      </c>
      <c r="S87" s="57">
        <f t="shared" si="24"/>
        <v>0</v>
      </c>
      <c r="T87" s="58">
        <f t="shared" si="25"/>
        <v>0</v>
      </c>
      <c r="U87" s="59">
        <f t="shared" si="26"/>
        <v>0</v>
      </c>
      <c r="V87" s="60">
        <f t="shared" si="27"/>
        <v>0</v>
      </c>
      <c r="W87" s="81">
        <f t="shared" si="28"/>
        <v>0</v>
      </c>
      <c r="X87" s="60">
        <f t="shared" si="29"/>
        <v>0</v>
      </c>
      <c r="Y87" s="61">
        <f t="shared" si="30"/>
        <v>0</v>
      </c>
      <c r="Z87" s="60">
        <f t="shared" si="31"/>
        <v>0</v>
      </c>
      <c r="AA87" s="60">
        <f t="shared" si="32"/>
        <v>0</v>
      </c>
      <c r="AB87" s="61">
        <f t="shared" si="33"/>
        <v>0</v>
      </c>
      <c r="AC87" s="62">
        <f t="shared" si="34"/>
        <v>0</v>
      </c>
      <c r="AD87" s="82">
        <f t="shared" si="35"/>
        <v>0</v>
      </c>
      <c r="AE87" s="87"/>
    </row>
    <row r="88" spans="1:31" ht="16.5">
      <c r="A88" s="46"/>
      <c r="B88" s="47"/>
      <c r="C88" s="47"/>
      <c r="D88" s="48"/>
      <c r="E88" s="49"/>
      <c r="F88" s="49"/>
      <c r="G88" s="50"/>
      <c r="H88" s="50"/>
      <c r="I88" s="51"/>
      <c r="J88" s="51"/>
      <c r="K88" s="52">
        <f t="shared" si="18"/>
        <v>0</v>
      </c>
      <c r="L88" s="53" t="str">
        <f t="shared" si="19"/>
        <v/>
      </c>
      <c r="M88" s="105" t="str">
        <f t="shared" si="20"/>
        <v/>
      </c>
      <c r="N88" s="55"/>
      <c r="O88" s="79" t="s">
        <v>19</v>
      </c>
      <c r="P88" s="56">
        <f t="shared" si="21"/>
        <v>0</v>
      </c>
      <c r="Q88" s="57">
        <f t="shared" si="22"/>
        <v>0</v>
      </c>
      <c r="R88" s="57">
        <f t="shared" si="23"/>
        <v>0</v>
      </c>
      <c r="S88" s="57">
        <f t="shared" si="24"/>
        <v>0</v>
      </c>
      <c r="T88" s="58">
        <f t="shared" si="25"/>
        <v>0</v>
      </c>
      <c r="U88" s="59">
        <f t="shared" si="26"/>
        <v>0</v>
      </c>
      <c r="V88" s="60">
        <f t="shared" si="27"/>
        <v>0</v>
      </c>
      <c r="W88" s="81">
        <f t="shared" si="28"/>
        <v>0</v>
      </c>
      <c r="X88" s="60">
        <f t="shared" si="29"/>
        <v>0</v>
      </c>
      <c r="Y88" s="61">
        <f t="shared" si="30"/>
        <v>0</v>
      </c>
      <c r="Z88" s="60">
        <f t="shared" si="31"/>
        <v>0</v>
      </c>
      <c r="AA88" s="60">
        <f t="shared" si="32"/>
        <v>0</v>
      </c>
      <c r="AB88" s="61">
        <f t="shared" si="33"/>
        <v>0</v>
      </c>
      <c r="AC88" s="62">
        <f t="shared" si="34"/>
        <v>0</v>
      </c>
      <c r="AD88" s="82">
        <f t="shared" si="35"/>
        <v>0</v>
      </c>
      <c r="AE88" s="87"/>
    </row>
    <row r="89" spans="1:31" ht="16.5">
      <c r="A89" s="46"/>
      <c r="B89" s="47"/>
      <c r="C89" s="47"/>
      <c r="D89" s="48"/>
      <c r="E89" s="49"/>
      <c r="F89" s="49"/>
      <c r="G89" s="50"/>
      <c r="H89" s="50"/>
      <c r="I89" s="51"/>
      <c r="J89" s="51"/>
      <c r="K89" s="52">
        <f t="shared" si="18"/>
        <v>0</v>
      </c>
      <c r="L89" s="53" t="str">
        <f t="shared" si="19"/>
        <v/>
      </c>
      <c r="M89" s="105" t="str">
        <f t="shared" si="20"/>
        <v/>
      </c>
      <c r="N89" s="55"/>
      <c r="O89" s="79" t="s">
        <v>19</v>
      </c>
      <c r="P89" s="56">
        <f t="shared" si="21"/>
        <v>0</v>
      </c>
      <c r="Q89" s="57">
        <f t="shared" si="22"/>
        <v>0</v>
      </c>
      <c r="R89" s="57">
        <f t="shared" si="23"/>
        <v>0</v>
      </c>
      <c r="S89" s="57">
        <f t="shared" si="24"/>
        <v>0</v>
      </c>
      <c r="T89" s="58">
        <f t="shared" si="25"/>
        <v>0</v>
      </c>
      <c r="U89" s="59">
        <f t="shared" si="26"/>
        <v>0</v>
      </c>
      <c r="V89" s="60">
        <f t="shared" si="27"/>
        <v>0</v>
      </c>
      <c r="W89" s="81">
        <f t="shared" si="28"/>
        <v>0</v>
      </c>
      <c r="X89" s="60">
        <f t="shared" si="29"/>
        <v>0</v>
      </c>
      <c r="Y89" s="61">
        <f t="shared" si="30"/>
        <v>0</v>
      </c>
      <c r="Z89" s="60">
        <f t="shared" si="31"/>
        <v>0</v>
      </c>
      <c r="AA89" s="60">
        <f t="shared" si="32"/>
        <v>0</v>
      </c>
      <c r="AB89" s="61">
        <f t="shared" si="33"/>
        <v>0</v>
      </c>
      <c r="AC89" s="62">
        <f t="shared" si="34"/>
        <v>0</v>
      </c>
      <c r="AD89" s="82">
        <f t="shared" si="35"/>
        <v>0</v>
      </c>
      <c r="AE89" s="87"/>
    </row>
    <row r="90" spans="1:31" ht="16.5">
      <c r="A90" s="46"/>
      <c r="B90" s="47"/>
      <c r="C90" s="47"/>
      <c r="D90" s="48"/>
      <c r="E90" s="49"/>
      <c r="F90" s="49"/>
      <c r="G90" s="50"/>
      <c r="H90" s="50"/>
      <c r="I90" s="51"/>
      <c r="J90" s="51"/>
      <c r="K90" s="52">
        <f t="shared" si="18"/>
        <v>0</v>
      </c>
      <c r="L90" s="53" t="str">
        <f t="shared" si="19"/>
        <v/>
      </c>
      <c r="M90" s="105" t="str">
        <f t="shared" si="20"/>
        <v/>
      </c>
      <c r="N90" s="55"/>
      <c r="O90" s="79" t="s">
        <v>19</v>
      </c>
      <c r="P90" s="56">
        <f t="shared" si="21"/>
        <v>0</v>
      </c>
      <c r="Q90" s="57">
        <f t="shared" si="22"/>
        <v>0</v>
      </c>
      <c r="R90" s="57">
        <f t="shared" si="23"/>
        <v>0</v>
      </c>
      <c r="S90" s="57">
        <f t="shared" si="24"/>
        <v>0</v>
      </c>
      <c r="T90" s="58">
        <f t="shared" si="25"/>
        <v>0</v>
      </c>
      <c r="U90" s="59">
        <f t="shared" si="26"/>
        <v>0</v>
      </c>
      <c r="V90" s="60">
        <f t="shared" si="27"/>
        <v>0</v>
      </c>
      <c r="W90" s="81">
        <f t="shared" si="28"/>
        <v>0</v>
      </c>
      <c r="X90" s="60">
        <f t="shared" si="29"/>
        <v>0</v>
      </c>
      <c r="Y90" s="61">
        <f t="shared" si="30"/>
        <v>0</v>
      </c>
      <c r="Z90" s="60">
        <f t="shared" si="31"/>
        <v>0</v>
      </c>
      <c r="AA90" s="60">
        <f t="shared" si="32"/>
        <v>0</v>
      </c>
      <c r="AB90" s="61">
        <f t="shared" si="33"/>
        <v>0</v>
      </c>
      <c r="AC90" s="62">
        <f t="shared" si="34"/>
        <v>0</v>
      </c>
      <c r="AD90" s="82">
        <f t="shared" si="35"/>
        <v>0</v>
      </c>
      <c r="AE90" s="87"/>
    </row>
    <row r="91" spans="1:31" ht="16.5">
      <c r="A91" s="46"/>
      <c r="B91" s="47"/>
      <c r="C91" s="47"/>
      <c r="D91" s="48"/>
      <c r="E91" s="49"/>
      <c r="F91" s="49"/>
      <c r="G91" s="50"/>
      <c r="H91" s="50"/>
      <c r="I91" s="51"/>
      <c r="J91" s="51"/>
      <c r="K91" s="52">
        <f t="shared" si="18"/>
        <v>0</v>
      </c>
      <c r="L91" s="53" t="str">
        <f t="shared" si="19"/>
        <v/>
      </c>
      <c r="M91" s="105" t="str">
        <f t="shared" si="20"/>
        <v/>
      </c>
      <c r="N91" s="55"/>
      <c r="O91" s="79" t="s">
        <v>19</v>
      </c>
      <c r="P91" s="56">
        <f t="shared" si="21"/>
        <v>0</v>
      </c>
      <c r="Q91" s="57">
        <f t="shared" si="22"/>
        <v>0</v>
      </c>
      <c r="R91" s="57">
        <f t="shared" si="23"/>
        <v>0</v>
      </c>
      <c r="S91" s="57">
        <f t="shared" si="24"/>
        <v>0</v>
      </c>
      <c r="T91" s="58">
        <f t="shared" si="25"/>
        <v>0</v>
      </c>
      <c r="U91" s="59">
        <f t="shared" si="26"/>
        <v>0</v>
      </c>
      <c r="V91" s="60">
        <f t="shared" si="27"/>
        <v>0</v>
      </c>
      <c r="W91" s="81">
        <f t="shared" si="28"/>
        <v>0</v>
      </c>
      <c r="X91" s="60">
        <f t="shared" si="29"/>
        <v>0</v>
      </c>
      <c r="Y91" s="61">
        <f t="shared" si="30"/>
        <v>0</v>
      </c>
      <c r="Z91" s="60">
        <f t="shared" si="31"/>
        <v>0</v>
      </c>
      <c r="AA91" s="60">
        <f t="shared" si="32"/>
        <v>0</v>
      </c>
      <c r="AB91" s="61">
        <f t="shared" si="33"/>
        <v>0</v>
      </c>
      <c r="AC91" s="62">
        <f t="shared" si="34"/>
        <v>0</v>
      </c>
      <c r="AD91" s="82">
        <f t="shared" si="35"/>
        <v>0</v>
      </c>
      <c r="AE91" s="87"/>
    </row>
    <row r="92" spans="1:31" ht="16.5">
      <c r="A92" s="46"/>
      <c r="B92" s="47"/>
      <c r="C92" s="47"/>
      <c r="D92" s="48"/>
      <c r="E92" s="49"/>
      <c r="F92" s="49"/>
      <c r="G92" s="50"/>
      <c r="H92" s="50"/>
      <c r="I92" s="51"/>
      <c r="J92" s="51"/>
      <c r="K92" s="52">
        <f t="shared" si="18"/>
        <v>0</v>
      </c>
      <c r="L92" s="53" t="str">
        <f t="shared" si="19"/>
        <v/>
      </c>
      <c r="M92" s="105" t="str">
        <f t="shared" si="20"/>
        <v/>
      </c>
      <c r="N92" s="55"/>
      <c r="O92" s="79" t="s">
        <v>19</v>
      </c>
      <c r="P92" s="56">
        <f t="shared" si="21"/>
        <v>0</v>
      </c>
      <c r="Q92" s="57">
        <f t="shared" si="22"/>
        <v>0</v>
      </c>
      <c r="R92" s="57">
        <f t="shared" si="23"/>
        <v>0</v>
      </c>
      <c r="S92" s="57">
        <f t="shared" si="24"/>
        <v>0</v>
      </c>
      <c r="T92" s="58">
        <f t="shared" si="25"/>
        <v>0</v>
      </c>
      <c r="U92" s="59">
        <f t="shared" si="26"/>
        <v>0</v>
      </c>
      <c r="V92" s="60">
        <f t="shared" si="27"/>
        <v>0</v>
      </c>
      <c r="W92" s="81">
        <f t="shared" si="28"/>
        <v>0</v>
      </c>
      <c r="X92" s="60">
        <f t="shared" si="29"/>
        <v>0</v>
      </c>
      <c r="Y92" s="61">
        <f t="shared" si="30"/>
        <v>0</v>
      </c>
      <c r="Z92" s="60">
        <f t="shared" si="31"/>
        <v>0</v>
      </c>
      <c r="AA92" s="60">
        <f t="shared" si="32"/>
        <v>0</v>
      </c>
      <c r="AB92" s="61">
        <f t="shared" si="33"/>
        <v>0</v>
      </c>
      <c r="AC92" s="62">
        <f t="shared" si="34"/>
        <v>0</v>
      </c>
      <c r="AD92" s="82">
        <f t="shared" si="35"/>
        <v>0</v>
      </c>
      <c r="AE92" s="87"/>
    </row>
    <row r="93" spans="1:31" ht="16.5">
      <c r="A93" s="46"/>
      <c r="B93" s="47"/>
      <c r="C93" s="47"/>
      <c r="D93" s="48"/>
      <c r="E93" s="49"/>
      <c r="F93" s="49"/>
      <c r="G93" s="50"/>
      <c r="H93" s="50"/>
      <c r="I93" s="51"/>
      <c r="J93" s="51"/>
      <c r="K93" s="52">
        <f t="shared" si="18"/>
        <v>0</v>
      </c>
      <c r="L93" s="53" t="str">
        <f t="shared" si="19"/>
        <v/>
      </c>
      <c r="M93" s="105" t="str">
        <f t="shared" si="20"/>
        <v/>
      </c>
      <c r="N93" s="55"/>
      <c r="O93" s="79" t="s">
        <v>19</v>
      </c>
      <c r="P93" s="56">
        <f t="shared" si="21"/>
        <v>0</v>
      </c>
      <c r="Q93" s="57">
        <f t="shared" si="22"/>
        <v>0</v>
      </c>
      <c r="R93" s="57">
        <f t="shared" si="23"/>
        <v>0</v>
      </c>
      <c r="S93" s="57">
        <f t="shared" si="24"/>
        <v>0</v>
      </c>
      <c r="T93" s="58">
        <f t="shared" si="25"/>
        <v>0</v>
      </c>
      <c r="U93" s="59">
        <f t="shared" si="26"/>
        <v>0</v>
      </c>
      <c r="V93" s="60">
        <f t="shared" si="27"/>
        <v>0</v>
      </c>
      <c r="W93" s="81">
        <f t="shared" si="28"/>
        <v>0</v>
      </c>
      <c r="X93" s="60">
        <f t="shared" si="29"/>
        <v>0</v>
      </c>
      <c r="Y93" s="61">
        <f t="shared" si="30"/>
        <v>0</v>
      </c>
      <c r="Z93" s="60">
        <f t="shared" si="31"/>
        <v>0</v>
      </c>
      <c r="AA93" s="60">
        <f t="shared" si="32"/>
        <v>0</v>
      </c>
      <c r="AB93" s="61">
        <f t="shared" si="33"/>
        <v>0</v>
      </c>
      <c r="AC93" s="62">
        <f t="shared" si="34"/>
        <v>0</v>
      </c>
      <c r="AD93" s="82">
        <f t="shared" si="35"/>
        <v>0</v>
      </c>
      <c r="AE93" s="87"/>
    </row>
    <row r="94" spans="1:31" ht="16.5">
      <c r="A94" s="46"/>
      <c r="B94" s="47"/>
      <c r="C94" s="47"/>
      <c r="D94" s="48"/>
      <c r="E94" s="49"/>
      <c r="F94" s="49"/>
      <c r="G94" s="50"/>
      <c r="H94" s="50"/>
      <c r="I94" s="51"/>
      <c r="J94" s="51"/>
      <c r="K94" s="52">
        <f t="shared" si="18"/>
        <v>0</v>
      </c>
      <c r="L94" s="53" t="str">
        <f t="shared" si="19"/>
        <v/>
      </c>
      <c r="M94" s="105" t="str">
        <f t="shared" si="20"/>
        <v/>
      </c>
      <c r="N94" s="55"/>
      <c r="O94" s="79" t="s">
        <v>19</v>
      </c>
      <c r="P94" s="56">
        <f t="shared" si="21"/>
        <v>0</v>
      </c>
      <c r="Q94" s="57">
        <f t="shared" si="22"/>
        <v>0</v>
      </c>
      <c r="R94" s="57">
        <f t="shared" si="23"/>
        <v>0</v>
      </c>
      <c r="S94" s="57">
        <f t="shared" si="24"/>
        <v>0</v>
      </c>
      <c r="T94" s="58">
        <f t="shared" si="25"/>
        <v>0</v>
      </c>
      <c r="U94" s="59">
        <f t="shared" si="26"/>
        <v>0</v>
      </c>
      <c r="V94" s="60">
        <f t="shared" si="27"/>
        <v>0</v>
      </c>
      <c r="W94" s="81">
        <f t="shared" si="28"/>
        <v>0</v>
      </c>
      <c r="X94" s="60">
        <f t="shared" si="29"/>
        <v>0</v>
      </c>
      <c r="Y94" s="61">
        <f t="shared" si="30"/>
        <v>0</v>
      </c>
      <c r="Z94" s="60">
        <f t="shared" si="31"/>
        <v>0</v>
      </c>
      <c r="AA94" s="60">
        <f t="shared" si="32"/>
        <v>0</v>
      </c>
      <c r="AB94" s="61">
        <f t="shared" si="33"/>
        <v>0</v>
      </c>
      <c r="AC94" s="62">
        <f t="shared" si="34"/>
        <v>0</v>
      </c>
      <c r="AD94" s="82">
        <f t="shared" si="35"/>
        <v>0</v>
      </c>
      <c r="AE94" s="87"/>
    </row>
    <row r="95" spans="1:31" ht="16.5">
      <c r="A95" s="46"/>
      <c r="B95" s="47"/>
      <c r="C95" s="47"/>
      <c r="D95" s="48"/>
      <c r="E95" s="49"/>
      <c r="F95" s="49"/>
      <c r="G95" s="50"/>
      <c r="H95" s="50"/>
      <c r="I95" s="51"/>
      <c r="J95" s="51"/>
      <c r="K95" s="52">
        <f t="shared" si="18"/>
        <v>0</v>
      </c>
      <c r="L95" s="53" t="str">
        <f t="shared" si="19"/>
        <v/>
      </c>
      <c r="M95" s="105" t="str">
        <f t="shared" si="20"/>
        <v/>
      </c>
      <c r="N95" s="55"/>
      <c r="O95" s="79" t="s">
        <v>19</v>
      </c>
      <c r="P95" s="56">
        <f t="shared" si="21"/>
        <v>0</v>
      </c>
      <c r="Q95" s="57">
        <f t="shared" si="22"/>
        <v>0</v>
      </c>
      <c r="R95" s="57">
        <f t="shared" si="23"/>
        <v>0</v>
      </c>
      <c r="S95" s="57">
        <f t="shared" si="24"/>
        <v>0</v>
      </c>
      <c r="T95" s="58">
        <f t="shared" si="25"/>
        <v>0</v>
      </c>
      <c r="U95" s="59">
        <f t="shared" si="26"/>
        <v>0</v>
      </c>
      <c r="V95" s="60">
        <f t="shared" si="27"/>
        <v>0</v>
      </c>
      <c r="W95" s="81">
        <f t="shared" si="28"/>
        <v>0</v>
      </c>
      <c r="X95" s="60">
        <f t="shared" si="29"/>
        <v>0</v>
      </c>
      <c r="Y95" s="61">
        <f t="shared" si="30"/>
        <v>0</v>
      </c>
      <c r="Z95" s="60">
        <f t="shared" si="31"/>
        <v>0</v>
      </c>
      <c r="AA95" s="60">
        <f t="shared" si="32"/>
        <v>0</v>
      </c>
      <c r="AB95" s="61">
        <f t="shared" si="33"/>
        <v>0</v>
      </c>
      <c r="AC95" s="62">
        <f t="shared" si="34"/>
        <v>0</v>
      </c>
      <c r="AD95" s="82">
        <f t="shared" si="35"/>
        <v>0</v>
      </c>
      <c r="AE95" s="87"/>
    </row>
    <row r="96" spans="1:31" ht="16.5">
      <c r="A96" s="46"/>
      <c r="B96" s="47"/>
      <c r="C96" s="47"/>
      <c r="D96" s="48"/>
      <c r="E96" s="49"/>
      <c r="F96" s="49"/>
      <c r="G96" s="50"/>
      <c r="H96" s="50"/>
      <c r="I96" s="51"/>
      <c r="J96" s="51"/>
      <c r="K96" s="52">
        <f t="shared" si="18"/>
        <v>0</v>
      </c>
      <c r="L96" s="53" t="str">
        <f t="shared" si="19"/>
        <v/>
      </c>
      <c r="M96" s="105" t="str">
        <f t="shared" si="20"/>
        <v/>
      </c>
      <c r="N96" s="55"/>
      <c r="O96" s="79" t="s">
        <v>19</v>
      </c>
      <c r="P96" s="56">
        <f t="shared" si="21"/>
        <v>0</v>
      </c>
      <c r="Q96" s="57">
        <f t="shared" si="22"/>
        <v>0</v>
      </c>
      <c r="R96" s="57">
        <f t="shared" si="23"/>
        <v>0</v>
      </c>
      <c r="S96" s="57">
        <f t="shared" si="24"/>
        <v>0</v>
      </c>
      <c r="T96" s="58">
        <f t="shared" si="25"/>
        <v>0</v>
      </c>
      <c r="U96" s="59">
        <f t="shared" si="26"/>
        <v>0</v>
      </c>
      <c r="V96" s="60">
        <f t="shared" si="27"/>
        <v>0</v>
      </c>
      <c r="W96" s="81">
        <f t="shared" si="28"/>
        <v>0</v>
      </c>
      <c r="X96" s="60">
        <f t="shared" si="29"/>
        <v>0</v>
      </c>
      <c r="Y96" s="61">
        <f t="shared" si="30"/>
        <v>0</v>
      </c>
      <c r="Z96" s="60">
        <f t="shared" si="31"/>
        <v>0</v>
      </c>
      <c r="AA96" s="60">
        <f t="shared" si="32"/>
        <v>0</v>
      </c>
      <c r="AB96" s="61">
        <f t="shared" si="33"/>
        <v>0</v>
      </c>
      <c r="AC96" s="62">
        <f t="shared" si="34"/>
        <v>0</v>
      </c>
      <c r="AD96" s="82">
        <f t="shared" si="35"/>
        <v>0</v>
      </c>
      <c r="AE96" s="87"/>
    </row>
    <row r="97" spans="1:31" ht="16.5">
      <c r="A97" s="46"/>
      <c r="B97" s="47"/>
      <c r="C97" s="47"/>
      <c r="D97" s="48"/>
      <c r="E97" s="49"/>
      <c r="F97" s="49"/>
      <c r="G97" s="50"/>
      <c r="H97" s="50"/>
      <c r="I97" s="51"/>
      <c r="J97" s="51"/>
      <c r="K97" s="52">
        <f t="shared" si="18"/>
        <v>0</v>
      </c>
      <c r="L97" s="53" t="str">
        <f t="shared" si="19"/>
        <v/>
      </c>
      <c r="M97" s="105" t="str">
        <f t="shared" si="20"/>
        <v/>
      </c>
      <c r="N97" s="55"/>
      <c r="O97" s="79" t="s">
        <v>19</v>
      </c>
      <c r="P97" s="56">
        <f t="shared" si="21"/>
        <v>0</v>
      </c>
      <c r="Q97" s="57">
        <f t="shared" si="22"/>
        <v>0</v>
      </c>
      <c r="R97" s="57">
        <f t="shared" si="23"/>
        <v>0</v>
      </c>
      <c r="S97" s="57">
        <f t="shared" si="24"/>
        <v>0</v>
      </c>
      <c r="T97" s="58">
        <f t="shared" si="25"/>
        <v>0</v>
      </c>
      <c r="U97" s="59">
        <f t="shared" si="26"/>
        <v>0</v>
      </c>
      <c r="V97" s="60">
        <f t="shared" si="27"/>
        <v>0</v>
      </c>
      <c r="W97" s="81">
        <f t="shared" si="28"/>
        <v>0</v>
      </c>
      <c r="X97" s="60">
        <f t="shared" si="29"/>
        <v>0</v>
      </c>
      <c r="Y97" s="61">
        <f t="shared" si="30"/>
        <v>0</v>
      </c>
      <c r="Z97" s="60">
        <f t="shared" si="31"/>
        <v>0</v>
      </c>
      <c r="AA97" s="60">
        <f t="shared" si="32"/>
        <v>0</v>
      </c>
      <c r="AB97" s="61">
        <f t="shared" si="33"/>
        <v>0</v>
      </c>
      <c r="AC97" s="62">
        <f t="shared" si="34"/>
        <v>0</v>
      </c>
      <c r="AD97" s="82">
        <f t="shared" si="35"/>
        <v>0</v>
      </c>
      <c r="AE97" s="87"/>
    </row>
    <row r="98" spans="1:31" ht="16.5">
      <c r="A98" s="46"/>
      <c r="B98" s="47"/>
      <c r="C98" s="47"/>
      <c r="D98" s="48"/>
      <c r="E98" s="49"/>
      <c r="F98" s="49"/>
      <c r="G98" s="50"/>
      <c r="H98" s="50"/>
      <c r="I98" s="51"/>
      <c r="J98" s="51"/>
      <c r="K98" s="52">
        <f t="shared" si="18"/>
        <v>0</v>
      </c>
      <c r="L98" s="53" t="str">
        <f t="shared" si="19"/>
        <v/>
      </c>
      <c r="M98" s="105" t="str">
        <f t="shared" si="20"/>
        <v/>
      </c>
      <c r="N98" s="55"/>
      <c r="O98" s="79" t="s">
        <v>19</v>
      </c>
      <c r="P98" s="56">
        <f t="shared" si="21"/>
        <v>0</v>
      </c>
      <c r="Q98" s="57">
        <f t="shared" si="22"/>
        <v>0</v>
      </c>
      <c r="R98" s="57">
        <f t="shared" si="23"/>
        <v>0</v>
      </c>
      <c r="S98" s="57">
        <f t="shared" si="24"/>
        <v>0</v>
      </c>
      <c r="T98" s="58">
        <f t="shared" si="25"/>
        <v>0</v>
      </c>
      <c r="U98" s="59">
        <f t="shared" si="26"/>
        <v>0</v>
      </c>
      <c r="V98" s="60">
        <f t="shared" si="27"/>
        <v>0</v>
      </c>
      <c r="W98" s="81">
        <f t="shared" si="28"/>
        <v>0</v>
      </c>
      <c r="X98" s="60">
        <f t="shared" si="29"/>
        <v>0</v>
      </c>
      <c r="Y98" s="61">
        <f t="shared" si="30"/>
        <v>0</v>
      </c>
      <c r="Z98" s="60">
        <f t="shared" si="31"/>
        <v>0</v>
      </c>
      <c r="AA98" s="60">
        <f t="shared" si="32"/>
        <v>0</v>
      </c>
      <c r="AB98" s="61">
        <f t="shared" si="33"/>
        <v>0</v>
      </c>
      <c r="AC98" s="62">
        <f t="shared" si="34"/>
        <v>0</v>
      </c>
      <c r="AD98" s="82">
        <f t="shared" si="35"/>
        <v>0</v>
      </c>
      <c r="AE98" s="87"/>
    </row>
    <row r="99" spans="1:31" ht="16.5">
      <c r="A99" s="46"/>
      <c r="B99" s="47"/>
      <c r="C99" s="47"/>
      <c r="D99" s="48"/>
      <c r="E99" s="49"/>
      <c r="F99" s="49"/>
      <c r="G99" s="50"/>
      <c r="H99" s="50"/>
      <c r="I99" s="51"/>
      <c r="J99" s="51"/>
      <c r="K99" s="52">
        <f t="shared" si="18"/>
        <v>0</v>
      </c>
      <c r="L99" s="53" t="str">
        <f t="shared" si="19"/>
        <v/>
      </c>
      <c r="M99" s="105" t="str">
        <f t="shared" si="20"/>
        <v/>
      </c>
      <c r="N99" s="55"/>
      <c r="O99" s="79" t="s">
        <v>19</v>
      </c>
      <c r="P99" s="56">
        <f t="shared" si="21"/>
        <v>0</v>
      </c>
      <c r="Q99" s="57">
        <f t="shared" si="22"/>
        <v>0</v>
      </c>
      <c r="R99" s="57">
        <f t="shared" si="23"/>
        <v>0</v>
      </c>
      <c r="S99" s="57">
        <f t="shared" si="24"/>
        <v>0</v>
      </c>
      <c r="T99" s="58">
        <f t="shared" si="25"/>
        <v>0</v>
      </c>
      <c r="U99" s="59">
        <f t="shared" si="26"/>
        <v>0</v>
      </c>
      <c r="V99" s="60">
        <f t="shared" si="27"/>
        <v>0</v>
      </c>
      <c r="W99" s="81">
        <f t="shared" si="28"/>
        <v>0</v>
      </c>
      <c r="X99" s="60">
        <f t="shared" si="29"/>
        <v>0</v>
      </c>
      <c r="Y99" s="61">
        <f t="shared" si="30"/>
        <v>0</v>
      </c>
      <c r="Z99" s="60">
        <f t="shared" si="31"/>
        <v>0</v>
      </c>
      <c r="AA99" s="60">
        <f t="shared" si="32"/>
        <v>0</v>
      </c>
      <c r="AB99" s="61">
        <f t="shared" si="33"/>
        <v>0</v>
      </c>
      <c r="AC99" s="62">
        <f t="shared" si="34"/>
        <v>0</v>
      </c>
      <c r="AD99" s="82">
        <f t="shared" si="35"/>
        <v>0</v>
      </c>
      <c r="AE99" s="87"/>
    </row>
    <row r="100" spans="1:31" ht="16.5">
      <c r="A100" s="46"/>
      <c r="B100" s="47"/>
      <c r="C100" s="47"/>
      <c r="D100" s="48"/>
      <c r="E100" s="49"/>
      <c r="F100" s="49"/>
      <c r="G100" s="50"/>
      <c r="H100" s="50"/>
      <c r="I100" s="51"/>
      <c r="J100" s="51"/>
      <c r="K100" s="52">
        <f t="shared" si="18"/>
        <v>0</v>
      </c>
      <c r="L100" s="53" t="str">
        <f t="shared" si="19"/>
        <v/>
      </c>
      <c r="M100" s="105" t="str">
        <f t="shared" si="20"/>
        <v/>
      </c>
      <c r="N100" s="55"/>
      <c r="O100" s="79" t="s">
        <v>19</v>
      </c>
      <c r="P100" s="56">
        <f t="shared" si="21"/>
        <v>0</v>
      </c>
      <c r="Q100" s="57">
        <f t="shared" si="22"/>
        <v>0</v>
      </c>
      <c r="R100" s="57">
        <f t="shared" si="23"/>
        <v>0</v>
      </c>
      <c r="S100" s="57">
        <f t="shared" si="24"/>
        <v>0</v>
      </c>
      <c r="T100" s="58">
        <f t="shared" si="25"/>
        <v>0</v>
      </c>
      <c r="U100" s="59">
        <f t="shared" si="26"/>
        <v>0</v>
      </c>
      <c r="V100" s="60">
        <f t="shared" si="27"/>
        <v>0</v>
      </c>
      <c r="W100" s="81">
        <f t="shared" si="28"/>
        <v>0</v>
      </c>
      <c r="X100" s="60">
        <f t="shared" si="29"/>
        <v>0</v>
      </c>
      <c r="Y100" s="61">
        <f t="shared" si="30"/>
        <v>0</v>
      </c>
      <c r="Z100" s="60">
        <f t="shared" si="31"/>
        <v>0</v>
      </c>
      <c r="AA100" s="60">
        <f t="shared" si="32"/>
        <v>0</v>
      </c>
      <c r="AB100" s="61">
        <f t="shared" si="33"/>
        <v>0</v>
      </c>
      <c r="AC100" s="62">
        <f t="shared" si="34"/>
        <v>0</v>
      </c>
      <c r="AD100" s="82">
        <f t="shared" si="35"/>
        <v>0</v>
      </c>
      <c r="AE100" s="87"/>
    </row>
    <row r="101" spans="1:31" ht="16.5">
      <c r="A101" s="46"/>
      <c r="B101" s="47"/>
      <c r="C101" s="47"/>
      <c r="D101" s="48"/>
      <c r="E101" s="49"/>
      <c r="F101" s="49"/>
      <c r="G101" s="50"/>
      <c r="H101" s="50"/>
      <c r="I101" s="51"/>
      <c r="J101" s="51"/>
      <c r="K101" s="52">
        <f t="shared" si="18"/>
        <v>0</v>
      </c>
      <c r="L101" s="53" t="str">
        <f t="shared" si="19"/>
        <v/>
      </c>
      <c r="M101" s="105" t="str">
        <f t="shared" si="20"/>
        <v/>
      </c>
      <c r="N101" s="55"/>
      <c r="O101" s="79" t="s">
        <v>19</v>
      </c>
      <c r="P101" s="56">
        <f t="shared" si="21"/>
        <v>0</v>
      </c>
      <c r="Q101" s="57">
        <f t="shared" si="22"/>
        <v>0</v>
      </c>
      <c r="R101" s="57">
        <f t="shared" si="23"/>
        <v>0</v>
      </c>
      <c r="S101" s="57">
        <f t="shared" si="24"/>
        <v>0</v>
      </c>
      <c r="T101" s="58">
        <f t="shared" si="25"/>
        <v>0</v>
      </c>
      <c r="U101" s="59">
        <f t="shared" si="26"/>
        <v>0</v>
      </c>
      <c r="V101" s="60">
        <f t="shared" si="27"/>
        <v>0</v>
      </c>
      <c r="W101" s="81">
        <f t="shared" si="28"/>
        <v>0</v>
      </c>
      <c r="X101" s="60">
        <f t="shared" si="29"/>
        <v>0</v>
      </c>
      <c r="Y101" s="61">
        <f t="shared" si="30"/>
        <v>0</v>
      </c>
      <c r="Z101" s="60">
        <f t="shared" si="31"/>
        <v>0</v>
      </c>
      <c r="AA101" s="60">
        <f t="shared" si="32"/>
        <v>0</v>
      </c>
      <c r="AB101" s="61">
        <f t="shared" si="33"/>
        <v>0</v>
      </c>
      <c r="AC101" s="62">
        <f t="shared" si="34"/>
        <v>0</v>
      </c>
      <c r="AD101" s="82">
        <f t="shared" si="35"/>
        <v>0</v>
      </c>
      <c r="AE101" s="87"/>
    </row>
    <row r="102" spans="1:31" ht="16.5">
      <c r="A102" s="46"/>
      <c r="B102" s="47"/>
      <c r="C102" s="47"/>
      <c r="D102" s="48"/>
      <c r="E102" s="49"/>
      <c r="F102" s="49"/>
      <c r="G102" s="50"/>
      <c r="H102" s="50"/>
      <c r="I102" s="51"/>
      <c r="J102" s="51"/>
      <c r="K102" s="52">
        <f t="shared" si="18"/>
        <v>0</v>
      </c>
      <c r="L102" s="53" t="str">
        <f t="shared" si="19"/>
        <v/>
      </c>
      <c r="M102" s="105" t="str">
        <f t="shared" si="20"/>
        <v/>
      </c>
      <c r="N102" s="55"/>
      <c r="O102" s="79" t="s">
        <v>19</v>
      </c>
      <c r="P102" s="56">
        <f t="shared" si="21"/>
        <v>0</v>
      </c>
      <c r="Q102" s="57">
        <f t="shared" si="22"/>
        <v>0</v>
      </c>
      <c r="R102" s="57">
        <f t="shared" si="23"/>
        <v>0</v>
      </c>
      <c r="S102" s="57">
        <f t="shared" si="24"/>
        <v>0</v>
      </c>
      <c r="T102" s="58">
        <f t="shared" si="25"/>
        <v>0</v>
      </c>
      <c r="U102" s="59">
        <f t="shared" si="26"/>
        <v>0</v>
      </c>
      <c r="V102" s="60">
        <f t="shared" si="27"/>
        <v>0</v>
      </c>
      <c r="W102" s="81">
        <f t="shared" si="28"/>
        <v>0</v>
      </c>
      <c r="X102" s="60">
        <f t="shared" si="29"/>
        <v>0</v>
      </c>
      <c r="Y102" s="61">
        <f t="shared" si="30"/>
        <v>0</v>
      </c>
      <c r="Z102" s="60">
        <f t="shared" si="31"/>
        <v>0</v>
      </c>
      <c r="AA102" s="60">
        <f t="shared" si="32"/>
        <v>0</v>
      </c>
      <c r="AB102" s="61">
        <f t="shared" si="33"/>
        <v>0</v>
      </c>
      <c r="AC102" s="62">
        <f t="shared" si="34"/>
        <v>0</v>
      </c>
      <c r="AD102" s="82">
        <f t="shared" si="35"/>
        <v>0</v>
      </c>
      <c r="AE102" s="87"/>
    </row>
    <row r="103" spans="1:31" ht="16.5">
      <c r="A103" s="46"/>
      <c r="B103" s="47"/>
      <c r="C103" s="47"/>
      <c r="D103" s="48"/>
      <c r="E103" s="49"/>
      <c r="F103" s="49"/>
      <c r="G103" s="50"/>
      <c r="H103" s="50"/>
      <c r="I103" s="51"/>
      <c r="J103" s="51"/>
      <c r="K103" s="52">
        <f t="shared" si="18"/>
        <v>0</v>
      </c>
      <c r="L103" s="53" t="str">
        <f t="shared" si="19"/>
        <v/>
      </c>
      <c r="M103" s="105" t="str">
        <f t="shared" si="20"/>
        <v/>
      </c>
      <c r="N103" s="55"/>
      <c r="O103" s="79" t="s">
        <v>19</v>
      </c>
      <c r="P103" s="56">
        <f t="shared" si="21"/>
        <v>0</v>
      </c>
      <c r="Q103" s="57">
        <f t="shared" si="22"/>
        <v>0</v>
      </c>
      <c r="R103" s="57">
        <f t="shared" si="23"/>
        <v>0</v>
      </c>
      <c r="S103" s="57">
        <f t="shared" si="24"/>
        <v>0</v>
      </c>
      <c r="T103" s="58">
        <f t="shared" si="25"/>
        <v>0</v>
      </c>
      <c r="U103" s="59">
        <f t="shared" si="26"/>
        <v>0</v>
      </c>
      <c r="V103" s="60">
        <f t="shared" si="27"/>
        <v>0</v>
      </c>
      <c r="W103" s="81">
        <f t="shared" si="28"/>
        <v>0</v>
      </c>
      <c r="X103" s="60">
        <f t="shared" si="29"/>
        <v>0</v>
      </c>
      <c r="Y103" s="61">
        <f t="shared" si="30"/>
        <v>0</v>
      </c>
      <c r="Z103" s="60">
        <f t="shared" si="31"/>
        <v>0</v>
      </c>
      <c r="AA103" s="60">
        <f t="shared" si="32"/>
        <v>0</v>
      </c>
      <c r="AB103" s="61">
        <f t="shared" si="33"/>
        <v>0</v>
      </c>
      <c r="AC103" s="62">
        <f t="shared" si="34"/>
        <v>0</v>
      </c>
      <c r="AD103" s="82">
        <f t="shared" si="35"/>
        <v>0</v>
      </c>
      <c r="AE103" s="87"/>
    </row>
    <row r="104" spans="1:31" ht="16.5">
      <c r="A104" s="46"/>
      <c r="B104" s="47"/>
      <c r="C104" s="47"/>
      <c r="D104" s="48"/>
      <c r="E104" s="49"/>
      <c r="F104" s="49"/>
      <c r="G104" s="50"/>
      <c r="H104" s="50"/>
      <c r="I104" s="51"/>
      <c r="J104" s="51"/>
      <c r="K104" s="52">
        <f t="shared" si="18"/>
        <v>0</v>
      </c>
      <c r="L104" s="53" t="str">
        <f t="shared" si="19"/>
        <v/>
      </c>
      <c r="M104" s="105" t="str">
        <f t="shared" si="20"/>
        <v/>
      </c>
      <c r="N104" s="55"/>
      <c r="O104" s="79" t="s">
        <v>19</v>
      </c>
      <c r="P104" s="56">
        <f t="shared" si="21"/>
        <v>0</v>
      </c>
      <c r="Q104" s="57">
        <f t="shared" si="22"/>
        <v>0</v>
      </c>
      <c r="R104" s="57">
        <f t="shared" si="23"/>
        <v>0</v>
      </c>
      <c r="S104" s="57">
        <f t="shared" si="24"/>
        <v>0</v>
      </c>
      <c r="T104" s="58">
        <f t="shared" si="25"/>
        <v>0</v>
      </c>
      <c r="U104" s="59">
        <f t="shared" si="26"/>
        <v>0</v>
      </c>
      <c r="V104" s="60">
        <f t="shared" si="27"/>
        <v>0</v>
      </c>
      <c r="W104" s="81">
        <f t="shared" si="28"/>
        <v>0</v>
      </c>
      <c r="X104" s="60">
        <f t="shared" si="29"/>
        <v>0</v>
      </c>
      <c r="Y104" s="61">
        <f t="shared" si="30"/>
        <v>0</v>
      </c>
      <c r="Z104" s="60">
        <f t="shared" si="31"/>
        <v>0</v>
      </c>
      <c r="AA104" s="60">
        <f t="shared" si="32"/>
        <v>0</v>
      </c>
      <c r="AB104" s="61">
        <f t="shared" si="33"/>
        <v>0</v>
      </c>
      <c r="AC104" s="62">
        <f t="shared" si="34"/>
        <v>0</v>
      </c>
      <c r="AD104" s="82">
        <f t="shared" si="35"/>
        <v>0</v>
      </c>
      <c r="AE104" s="87"/>
    </row>
    <row r="105" spans="1:31" ht="16.5">
      <c r="A105" s="46"/>
      <c r="B105" s="47"/>
      <c r="C105" s="47"/>
      <c r="D105" s="48"/>
      <c r="E105" s="49"/>
      <c r="F105" s="49"/>
      <c r="G105" s="50"/>
      <c r="H105" s="50"/>
      <c r="I105" s="51"/>
      <c r="J105" s="51"/>
      <c r="K105" s="52">
        <f t="shared" si="18"/>
        <v>0</v>
      </c>
      <c r="L105" s="53" t="str">
        <f t="shared" si="19"/>
        <v/>
      </c>
      <c r="M105" s="105" t="str">
        <f t="shared" si="20"/>
        <v/>
      </c>
      <c r="N105" s="55"/>
      <c r="O105" s="79" t="s">
        <v>19</v>
      </c>
      <c r="P105" s="56">
        <f t="shared" si="21"/>
        <v>0</v>
      </c>
      <c r="Q105" s="57">
        <f t="shared" si="22"/>
        <v>0</v>
      </c>
      <c r="R105" s="57">
        <f t="shared" si="23"/>
        <v>0</v>
      </c>
      <c r="S105" s="57">
        <f t="shared" si="24"/>
        <v>0</v>
      </c>
      <c r="T105" s="58">
        <f t="shared" si="25"/>
        <v>0</v>
      </c>
      <c r="U105" s="59">
        <f t="shared" si="26"/>
        <v>0</v>
      </c>
      <c r="V105" s="60">
        <f t="shared" si="27"/>
        <v>0</v>
      </c>
      <c r="W105" s="81">
        <f t="shared" si="28"/>
        <v>0</v>
      </c>
      <c r="X105" s="60">
        <f t="shared" si="29"/>
        <v>0</v>
      </c>
      <c r="Y105" s="61">
        <f t="shared" si="30"/>
        <v>0</v>
      </c>
      <c r="Z105" s="60">
        <f t="shared" si="31"/>
        <v>0</v>
      </c>
      <c r="AA105" s="60">
        <f t="shared" si="32"/>
        <v>0</v>
      </c>
      <c r="AB105" s="61">
        <f t="shared" si="33"/>
        <v>0</v>
      </c>
      <c r="AC105" s="62">
        <f t="shared" si="34"/>
        <v>0</v>
      </c>
      <c r="AD105" s="82">
        <f t="shared" si="35"/>
        <v>0</v>
      </c>
      <c r="AE105" s="87"/>
    </row>
    <row r="106" spans="1:31" ht="16.5">
      <c r="A106" s="46"/>
      <c r="B106" s="47"/>
      <c r="C106" s="47"/>
      <c r="D106" s="48"/>
      <c r="E106" s="49"/>
      <c r="F106" s="49"/>
      <c r="G106" s="50"/>
      <c r="H106" s="50"/>
      <c r="I106" s="51"/>
      <c r="J106" s="51"/>
      <c r="K106" s="52">
        <f t="shared" si="18"/>
        <v>0</v>
      </c>
      <c r="L106" s="53" t="str">
        <f t="shared" si="19"/>
        <v/>
      </c>
      <c r="M106" s="105" t="str">
        <f t="shared" si="20"/>
        <v/>
      </c>
      <c r="N106" s="55"/>
      <c r="O106" s="79" t="s">
        <v>19</v>
      </c>
      <c r="P106" s="56">
        <f t="shared" si="21"/>
        <v>0</v>
      </c>
      <c r="Q106" s="57">
        <f t="shared" si="22"/>
        <v>0</v>
      </c>
      <c r="R106" s="57">
        <f t="shared" si="23"/>
        <v>0</v>
      </c>
      <c r="S106" s="57">
        <f t="shared" si="24"/>
        <v>0</v>
      </c>
      <c r="T106" s="58">
        <f t="shared" si="25"/>
        <v>0</v>
      </c>
      <c r="U106" s="59">
        <f t="shared" si="26"/>
        <v>0</v>
      </c>
      <c r="V106" s="60">
        <f t="shared" si="27"/>
        <v>0</v>
      </c>
      <c r="W106" s="81">
        <f t="shared" si="28"/>
        <v>0</v>
      </c>
      <c r="X106" s="60">
        <f t="shared" si="29"/>
        <v>0</v>
      </c>
      <c r="Y106" s="61">
        <f t="shared" si="30"/>
        <v>0</v>
      </c>
      <c r="Z106" s="60">
        <f t="shared" si="31"/>
        <v>0</v>
      </c>
      <c r="AA106" s="60">
        <f t="shared" si="32"/>
        <v>0</v>
      </c>
      <c r="AB106" s="61">
        <f t="shared" si="33"/>
        <v>0</v>
      </c>
      <c r="AC106" s="62">
        <f t="shared" si="34"/>
        <v>0</v>
      </c>
      <c r="AD106" s="82">
        <f t="shared" si="35"/>
        <v>0</v>
      </c>
      <c r="AE106" s="87"/>
    </row>
    <row r="107" spans="1:31" ht="16.5">
      <c r="A107" s="46"/>
      <c r="B107" s="47"/>
      <c r="C107" s="47"/>
      <c r="D107" s="48"/>
      <c r="E107" s="49"/>
      <c r="F107" s="49"/>
      <c r="G107" s="50"/>
      <c r="H107" s="50"/>
      <c r="I107" s="51"/>
      <c r="J107" s="51"/>
      <c r="K107" s="52">
        <f t="shared" si="18"/>
        <v>0</v>
      </c>
      <c r="L107" s="53" t="str">
        <f t="shared" si="19"/>
        <v/>
      </c>
      <c r="M107" s="105" t="str">
        <f t="shared" si="20"/>
        <v/>
      </c>
      <c r="N107" s="55"/>
      <c r="O107" s="79" t="s">
        <v>19</v>
      </c>
      <c r="P107" s="56">
        <f t="shared" si="21"/>
        <v>0</v>
      </c>
      <c r="Q107" s="57">
        <f t="shared" si="22"/>
        <v>0</v>
      </c>
      <c r="R107" s="57">
        <f t="shared" si="23"/>
        <v>0</v>
      </c>
      <c r="S107" s="57">
        <f t="shared" si="24"/>
        <v>0</v>
      </c>
      <c r="T107" s="58">
        <f t="shared" si="25"/>
        <v>0</v>
      </c>
      <c r="U107" s="59">
        <f t="shared" si="26"/>
        <v>0</v>
      </c>
      <c r="V107" s="60">
        <f t="shared" si="27"/>
        <v>0</v>
      </c>
      <c r="W107" s="81">
        <f t="shared" si="28"/>
        <v>0</v>
      </c>
      <c r="X107" s="60">
        <f t="shared" si="29"/>
        <v>0</v>
      </c>
      <c r="Y107" s="61">
        <f t="shared" si="30"/>
        <v>0</v>
      </c>
      <c r="Z107" s="60">
        <f t="shared" si="31"/>
        <v>0</v>
      </c>
      <c r="AA107" s="60">
        <f t="shared" si="32"/>
        <v>0</v>
      </c>
      <c r="AB107" s="61">
        <f t="shared" si="33"/>
        <v>0</v>
      </c>
      <c r="AC107" s="62">
        <f t="shared" si="34"/>
        <v>0</v>
      </c>
      <c r="AD107" s="82">
        <f t="shared" si="35"/>
        <v>0</v>
      </c>
      <c r="AE107" s="87"/>
    </row>
    <row r="108" spans="1:31" ht="16.5">
      <c r="A108" s="46"/>
      <c r="B108" s="47"/>
      <c r="C108" s="47"/>
      <c r="D108" s="48"/>
      <c r="E108" s="49"/>
      <c r="F108" s="49"/>
      <c r="G108" s="50"/>
      <c r="H108" s="50"/>
      <c r="I108" s="51"/>
      <c r="J108" s="51"/>
      <c r="K108" s="52">
        <f t="shared" si="18"/>
        <v>0</v>
      </c>
      <c r="L108" s="53" t="str">
        <f t="shared" si="19"/>
        <v/>
      </c>
      <c r="M108" s="105" t="str">
        <f t="shared" si="20"/>
        <v/>
      </c>
      <c r="N108" s="55"/>
      <c r="O108" s="79" t="s">
        <v>19</v>
      </c>
      <c r="P108" s="56">
        <f t="shared" si="21"/>
        <v>0</v>
      </c>
      <c r="Q108" s="57">
        <f t="shared" si="22"/>
        <v>0</v>
      </c>
      <c r="R108" s="57">
        <f t="shared" si="23"/>
        <v>0</v>
      </c>
      <c r="S108" s="57">
        <f t="shared" si="24"/>
        <v>0</v>
      </c>
      <c r="T108" s="58">
        <f t="shared" si="25"/>
        <v>0</v>
      </c>
      <c r="U108" s="59">
        <f t="shared" si="26"/>
        <v>0</v>
      </c>
      <c r="V108" s="60">
        <f t="shared" si="27"/>
        <v>0</v>
      </c>
      <c r="W108" s="81">
        <f t="shared" si="28"/>
        <v>0</v>
      </c>
      <c r="X108" s="60">
        <f t="shared" si="29"/>
        <v>0</v>
      </c>
      <c r="Y108" s="61">
        <f t="shared" si="30"/>
        <v>0</v>
      </c>
      <c r="Z108" s="60">
        <f t="shared" si="31"/>
        <v>0</v>
      </c>
      <c r="AA108" s="60">
        <f t="shared" si="32"/>
        <v>0</v>
      </c>
      <c r="AB108" s="61">
        <f t="shared" si="33"/>
        <v>0</v>
      </c>
      <c r="AC108" s="62">
        <f t="shared" si="34"/>
        <v>0</v>
      </c>
      <c r="AD108" s="82">
        <f t="shared" si="35"/>
        <v>0</v>
      </c>
      <c r="AE108" s="87"/>
    </row>
    <row r="109" spans="1:31" ht="16.5">
      <c r="A109" s="46"/>
      <c r="B109" s="47"/>
      <c r="C109" s="47"/>
      <c r="D109" s="48"/>
      <c r="E109" s="49"/>
      <c r="F109" s="49"/>
      <c r="G109" s="50"/>
      <c r="H109" s="50"/>
      <c r="I109" s="51"/>
      <c r="J109" s="51"/>
      <c r="K109" s="52">
        <f t="shared" si="18"/>
        <v>0</v>
      </c>
      <c r="L109" s="53" t="str">
        <f t="shared" si="19"/>
        <v/>
      </c>
      <c r="M109" s="105" t="str">
        <f t="shared" si="20"/>
        <v/>
      </c>
      <c r="N109" s="55"/>
      <c r="O109" s="79" t="s">
        <v>19</v>
      </c>
      <c r="P109" s="56">
        <f t="shared" si="21"/>
        <v>0</v>
      </c>
      <c r="Q109" s="57">
        <f t="shared" si="22"/>
        <v>0</v>
      </c>
      <c r="R109" s="57">
        <f t="shared" si="23"/>
        <v>0</v>
      </c>
      <c r="S109" s="57">
        <f t="shared" si="24"/>
        <v>0</v>
      </c>
      <c r="T109" s="58">
        <f t="shared" si="25"/>
        <v>0</v>
      </c>
      <c r="U109" s="59">
        <f t="shared" si="26"/>
        <v>0</v>
      </c>
      <c r="V109" s="60">
        <f t="shared" si="27"/>
        <v>0</v>
      </c>
      <c r="W109" s="81">
        <f t="shared" si="28"/>
        <v>0</v>
      </c>
      <c r="X109" s="60">
        <f t="shared" si="29"/>
        <v>0</v>
      </c>
      <c r="Y109" s="61">
        <f t="shared" si="30"/>
        <v>0</v>
      </c>
      <c r="Z109" s="60">
        <f t="shared" si="31"/>
        <v>0</v>
      </c>
      <c r="AA109" s="60">
        <f t="shared" si="32"/>
        <v>0</v>
      </c>
      <c r="AB109" s="61">
        <f t="shared" si="33"/>
        <v>0</v>
      </c>
      <c r="AC109" s="62">
        <f t="shared" si="34"/>
        <v>0</v>
      </c>
      <c r="AD109" s="82">
        <f t="shared" si="35"/>
        <v>0</v>
      </c>
      <c r="AE109" s="87"/>
    </row>
    <row r="110" spans="1:31" ht="16.5">
      <c r="A110" s="46"/>
      <c r="B110" s="47"/>
      <c r="C110" s="47"/>
      <c r="D110" s="48"/>
      <c r="E110" s="49"/>
      <c r="F110" s="49"/>
      <c r="G110" s="50"/>
      <c r="H110" s="50"/>
      <c r="I110" s="51"/>
      <c r="J110" s="51"/>
      <c r="K110" s="52">
        <f t="shared" si="18"/>
        <v>0</v>
      </c>
      <c r="L110" s="53" t="str">
        <f t="shared" si="19"/>
        <v/>
      </c>
      <c r="M110" s="105" t="str">
        <f t="shared" si="20"/>
        <v/>
      </c>
      <c r="N110" s="55"/>
      <c r="O110" s="79" t="s">
        <v>19</v>
      </c>
      <c r="P110" s="56">
        <f t="shared" si="21"/>
        <v>0</v>
      </c>
      <c r="Q110" s="57">
        <f t="shared" si="22"/>
        <v>0</v>
      </c>
      <c r="R110" s="57">
        <f t="shared" si="23"/>
        <v>0</v>
      </c>
      <c r="S110" s="57">
        <f t="shared" si="24"/>
        <v>0</v>
      </c>
      <c r="T110" s="58">
        <f t="shared" si="25"/>
        <v>0</v>
      </c>
      <c r="U110" s="59">
        <f t="shared" si="26"/>
        <v>0</v>
      </c>
      <c r="V110" s="60">
        <f t="shared" si="27"/>
        <v>0</v>
      </c>
      <c r="W110" s="81">
        <f t="shared" si="28"/>
        <v>0</v>
      </c>
      <c r="X110" s="60">
        <f t="shared" si="29"/>
        <v>0</v>
      </c>
      <c r="Y110" s="61">
        <f t="shared" si="30"/>
        <v>0</v>
      </c>
      <c r="Z110" s="60">
        <f t="shared" si="31"/>
        <v>0</v>
      </c>
      <c r="AA110" s="60">
        <f t="shared" si="32"/>
        <v>0</v>
      </c>
      <c r="AB110" s="61">
        <f t="shared" si="33"/>
        <v>0</v>
      </c>
      <c r="AC110" s="62">
        <f t="shared" si="34"/>
        <v>0</v>
      </c>
      <c r="AD110" s="82">
        <f t="shared" si="35"/>
        <v>0</v>
      </c>
      <c r="AE110" s="87"/>
    </row>
    <row r="111" spans="1:31" ht="16.5">
      <c r="A111" s="46"/>
      <c r="B111" s="47"/>
      <c r="C111" s="47"/>
      <c r="D111" s="48"/>
      <c r="E111" s="49"/>
      <c r="F111" s="49"/>
      <c r="G111" s="50"/>
      <c r="H111" s="50"/>
      <c r="I111" s="51"/>
      <c r="J111" s="51"/>
      <c r="K111" s="52">
        <f t="shared" si="18"/>
        <v>0</v>
      </c>
      <c r="L111" s="53" t="str">
        <f t="shared" si="19"/>
        <v/>
      </c>
      <c r="M111" s="105" t="str">
        <f t="shared" si="20"/>
        <v/>
      </c>
      <c r="N111" s="55"/>
      <c r="O111" s="79" t="s">
        <v>19</v>
      </c>
      <c r="P111" s="56">
        <f t="shared" si="21"/>
        <v>0</v>
      </c>
      <c r="Q111" s="57">
        <f t="shared" si="22"/>
        <v>0</v>
      </c>
      <c r="R111" s="57">
        <f t="shared" si="23"/>
        <v>0</v>
      </c>
      <c r="S111" s="57">
        <f t="shared" si="24"/>
        <v>0</v>
      </c>
      <c r="T111" s="58">
        <f t="shared" si="25"/>
        <v>0</v>
      </c>
      <c r="U111" s="59">
        <f t="shared" si="26"/>
        <v>0</v>
      </c>
      <c r="V111" s="60">
        <f t="shared" si="27"/>
        <v>0</v>
      </c>
      <c r="W111" s="81">
        <f t="shared" si="28"/>
        <v>0</v>
      </c>
      <c r="X111" s="60">
        <f t="shared" si="29"/>
        <v>0</v>
      </c>
      <c r="Y111" s="61">
        <f t="shared" si="30"/>
        <v>0</v>
      </c>
      <c r="Z111" s="60">
        <f t="shared" si="31"/>
        <v>0</v>
      </c>
      <c r="AA111" s="60">
        <f t="shared" si="32"/>
        <v>0</v>
      </c>
      <c r="AB111" s="61">
        <f t="shared" si="33"/>
        <v>0</v>
      </c>
      <c r="AC111" s="62">
        <f t="shared" si="34"/>
        <v>0</v>
      </c>
      <c r="AD111" s="82">
        <f t="shared" si="35"/>
        <v>0</v>
      </c>
      <c r="AE111" s="87"/>
    </row>
    <row r="112" spans="1:31" ht="16.5">
      <c r="A112" s="46"/>
      <c r="B112" s="47"/>
      <c r="C112" s="47"/>
      <c r="D112" s="48"/>
      <c r="E112" s="49"/>
      <c r="F112" s="49"/>
      <c r="G112" s="50"/>
      <c r="H112" s="50"/>
      <c r="I112" s="51"/>
      <c r="J112" s="51"/>
      <c r="K112" s="52">
        <f t="shared" si="18"/>
        <v>0</v>
      </c>
      <c r="L112" s="53" t="str">
        <f t="shared" si="19"/>
        <v/>
      </c>
      <c r="M112" s="105" t="str">
        <f t="shared" si="20"/>
        <v/>
      </c>
      <c r="N112" s="55"/>
      <c r="O112" s="79" t="s">
        <v>19</v>
      </c>
      <c r="P112" s="56">
        <f t="shared" si="21"/>
        <v>0</v>
      </c>
      <c r="Q112" s="57">
        <f t="shared" si="22"/>
        <v>0</v>
      </c>
      <c r="R112" s="57">
        <f t="shared" si="23"/>
        <v>0</v>
      </c>
      <c r="S112" s="57">
        <f t="shared" si="24"/>
        <v>0</v>
      </c>
      <c r="T112" s="58">
        <f t="shared" si="25"/>
        <v>0</v>
      </c>
      <c r="U112" s="59">
        <f t="shared" si="26"/>
        <v>0</v>
      </c>
      <c r="V112" s="60">
        <f t="shared" si="27"/>
        <v>0</v>
      </c>
      <c r="W112" s="81">
        <f t="shared" si="28"/>
        <v>0</v>
      </c>
      <c r="X112" s="60">
        <f t="shared" si="29"/>
        <v>0</v>
      </c>
      <c r="Y112" s="61">
        <f t="shared" si="30"/>
        <v>0</v>
      </c>
      <c r="Z112" s="60">
        <f t="shared" si="31"/>
        <v>0</v>
      </c>
      <c r="AA112" s="60">
        <f t="shared" si="32"/>
        <v>0</v>
      </c>
      <c r="AB112" s="61">
        <f t="shared" si="33"/>
        <v>0</v>
      </c>
      <c r="AC112" s="62">
        <f t="shared" si="34"/>
        <v>0</v>
      </c>
      <c r="AD112" s="82">
        <f t="shared" si="35"/>
        <v>0</v>
      </c>
      <c r="AE112" s="87"/>
    </row>
    <row r="113" spans="1:31" ht="16.5">
      <c r="A113" s="46"/>
      <c r="B113" s="47"/>
      <c r="C113" s="47"/>
      <c r="D113" s="48"/>
      <c r="E113" s="49"/>
      <c r="F113" s="49"/>
      <c r="G113" s="50"/>
      <c r="H113" s="50"/>
      <c r="I113" s="51"/>
      <c r="J113" s="51"/>
      <c r="K113" s="52">
        <f t="shared" si="18"/>
        <v>0</v>
      </c>
      <c r="L113" s="53" t="str">
        <f t="shared" si="19"/>
        <v/>
      </c>
      <c r="M113" s="105" t="str">
        <f t="shared" si="20"/>
        <v/>
      </c>
      <c r="N113" s="55"/>
      <c r="O113" s="79" t="s">
        <v>19</v>
      </c>
      <c r="P113" s="56">
        <f t="shared" si="21"/>
        <v>0</v>
      </c>
      <c r="Q113" s="57">
        <f t="shared" si="22"/>
        <v>0</v>
      </c>
      <c r="R113" s="57">
        <f t="shared" si="23"/>
        <v>0</v>
      </c>
      <c r="S113" s="57">
        <f t="shared" si="24"/>
        <v>0</v>
      </c>
      <c r="T113" s="58">
        <f t="shared" si="25"/>
        <v>0</v>
      </c>
      <c r="U113" s="59">
        <f t="shared" si="26"/>
        <v>0</v>
      </c>
      <c r="V113" s="60">
        <f t="shared" si="27"/>
        <v>0</v>
      </c>
      <c r="W113" s="81">
        <f t="shared" si="28"/>
        <v>0</v>
      </c>
      <c r="X113" s="60">
        <f t="shared" si="29"/>
        <v>0</v>
      </c>
      <c r="Y113" s="61">
        <f t="shared" si="30"/>
        <v>0</v>
      </c>
      <c r="Z113" s="60">
        <f t="shared" si="31"/>
        <v>0</v>
      </c>
      <c r="AA113" s="60">
        <f t="shared" si="32"/>
        <v>0</v>
      </c>
      <c r="AB113" s="61">
        <f t="shared" si="33"/>
        <v>0</v>
      </c>
      <c r="AC113" s="62">
        <f t="shared" si="34"/>
        <v>0</v>
      </c>
      <c r="AD113" s="82">
        <f t="shared" si="35"/>
        <v>0</v>
      </c>
      <c r="AE113" s="87"/>
    </row>
    <row r="114" spans="1:31" ht="16.5">
      <c r="A114" s="46"/>
      <c r="B114" s="47"/>
      <c r="C114" s="47"/>
      <c r="D114" s="48"/>
      <c r="E114" s="49"/>
      <c r="F114" s="49"/>
      <c r="G114" s="50"/>
      <c r="H114" s="50"/>
      <c r="I114" s="51"/>
      <c r="J114" s="51"/>
      <c r="K114" s="52">
        <f t="shared" si="18"/>
        <v>0</v>
      </c>
      <c r="L114" s="53" t="str">
        <f t="shared" si="19"/>
        <v/>
      </c>
      <c r="M114" s="105" t="str">
        <f t="shared" si="20"/>
        <v/>
      </c>
      <c r="N114" s="55"/>
      <c r="O114" s="79" t="s">
        <v>19</v>
      </c>
      <c r="P114" s="56">
        <f t="shared" si="21"/>
        <v>0</v>
      </c>
      <c r="Q114" s="57">
        <f t="shared" si="22"/>
        <v>0</v>
      </c>
      <c r="R114" s="57">
        <f t="shared" si="23"/>
        <v>0</v>
      </c>
      <c r="S114" s="57">
        <f t="shared" si="24"/>
        <v>0</v>
      </c>
      <c r="T114" s="58">
        <f t="shared" si="25"/>
        <v>0</v>
      </c>
      <c r="U114" s="59">
        <f t="shared" si="26"/>
        <v>0</v>
      </c>
      <c r="V114" s="60">
        <f t="shared" si="27"/>
        <v>0</v>
      </c>
      <c r="W114" s="81">
        <f t="shared" si="28"/>
        <v>0</v>
      </c>
      <c r="X114" s="60">
        <f t="shared" si="29"/>
        <v>0</v>
      </c>
      <c r="Y114" s="61">
        <f t="shared" si="30"/>
        <v>0</v>
      </c>
      <c r="Z114" s="60">
        <f t="shared" si="31"/>
        <v>0</v>
      </c>
      <c r="AA114" s="60">
        <f t="shared" si="32"/>
        <v>0</v>
      </c>
      <c r="AB114" s="61">
        <f t="shared" si="33"/>
        <v>0</v>
      </c>
      <c r="AC114" s="62">
        <f t="shared" si="34"/>
        <v>0</v>
      </c>
      <c r="AD114" s="82">
        <f t="shared" si="35"/>
        <v>0</v>
      </c>
      <c r="AE114" s="87"/>
    </row>
    <row r="115" spans="1:31" ht="16.5">
      <c r="A115" s="46"/>
      <c r="B115" s="47"/>
      <c r="C115" s="47"/>
      <c r="D115" s="48"/>
      <c r="E115" s="49"/>
      <c r="F115" s="49"/>
      <c r="G115" s="50"/>
      <c r="H115" s="50"/>
      <c r="I115" s="51"/>
      <c r="J115" s="51"/>
      <c r="K115" s="52">
        <f t="shared" si="18"/>
        <v>0</v>
      </c>
      <c r="L115" s="53" t="str">
        <f t="shared" si="19"/>
        <v/>
      </c>
      <c r="M115" s="105" t="str">
        <f t="shared" si="20"/>
        <v/>
      </c>
      <c r="N115" s="55"/>
      <c r="O115" s="79" t="s">
        <v>19</v>
      </c>
      <c r="P115" s="56">
        <f t="shared" si="21"/>
        <v>0</v>
      </c>
      <c r="Q115" s="57">
        <f t="shared" si="22"/>
        <v>0</v>
      </c>
      <c r="R115" s="57">
        <f t="shared" si="23"/>
        <v>0</v>
      </c>
      <c r="S115" s="57">
        <f t="shared" si="24"/>
        <v>0</v>
      </c>
      <c r="T115" s="58">
        <f t="shared" si="25"/>
        <v>0</v>
      </c>
      <c r="U115" s="59">
        <f t="shared" si="26"/>
        <v>0</v>
      </c>
      <c r="V115" s="60">
        <f t="shared" si="27"/>
        <v>0</v>
      </c>
      <c r="W115" s="81">
        <f t="shared" si="28"/>
        <v>0</v>
      </c>
      <c r="X115" s="60">
        <f t="shared" si="29"/>
        <v>0</v>
      </c>
      <c r="Y115" s="61">
        <f t="shared" si="30"/>
        <v>0</v>
      </c>
      <c r="Z115" s="60">
        <f t="shared" si="31"/>
        <v>0</v>
      </c>
      <c r="AA115" s="60">
        <f t="shared" si="32"/>
        <v>0</v>
      </c>
      <c r="AB115" s="61">
        <f t="shared" si="33"/>
        <v>0</v>
      </c>
      <c r="AC115" s="62">
        <f t="shared" si="34"/>
        <v>0</v>
      </c>
      <c r="AD115" s="82">
        <f t="shared" si="35"/>
        <v>0</v>
      </c>
      <c r="AE115" s="87"/>
    </row>
    <row r="116" spans="1:31" ht="16.5">
      <c r="A116" s="46"/>
      <c r="B116" s="47"/>
      <c r="C116" s="47"/>
      <c r="D116" s="48"/>
      <c r="E116" s="49"/>
      <c r="F116" s="49"/>
      <c r="G116" s="50"/>
      <c r="H116" s="50"/>
      <c r="I116" s="51"/>
      <c r="J116" s="51"/>
      <c r="K116" s="52">
        <f t="shared" si="18"/>
        <v>0</v>
      </c>
      <c r="L116" s="53" t="str">
        <f t="shared" si="19"/>
        <v/>
      </c>
      <c r="M116" s="105" t="str">
        <f t="shared" si="20"/>
        <v/>
      </c>
      <c r="N116" s="55"/>
      <c r="O116" s="79" t="s">
        <v>19</v>
      </c>
      <c r="P116" s="56">
        <f t="shared" si="21"/>
        <v>0</v>
      </c>
      <c r="Q116" s="57">
        <f t="shared" si="22"/>
        <v>0</v>
      </c>
      <c r="R116" s="57">
        <f t="shared" si="23"/>
        <v>0</v>
      </c>
      <c r="S116" s="57">
        <f t="shared" si="24"/>
        <v>0</v>
      </c>
      <c r="T116" s="58">
        <f t="shared" si="25"/>
        <v>0</v>
      </c>
      <c r="U116" s="59">
        <f t="shared" si="26"/>
        <v>0</v>
      </c>
      <c r="V116" s="60">
        <f t="shared" si="27"/>
        <v>0</v>
      </c>
      <c r="W116" s="81">
        <f t="shared" si="28"/>
        <v>0</v>
      </c>
      <c r="X116" s="60">
        <f t="shared" si="29"/>
        <v>0</v>
      </c>
      <c r="Y116" s="61">
        <f t="shared" si="30"/>
        <v>0</v>
      </c>
      <c r="Z116" s="60">
        <f t="shared" si="31"/>
        <v>0</v>
      </c>
      <c r="AA116" s="60">
        <f t="shared" si="32"/>
        <v>0</v>
      </c>
      <c r="AB116" s="61">
        <f t="shared" si="33"/>
        <v>0</v>
      </c>
      <c r="AC116" s="62">
        <f t="shared" si="34"/>
        <v>0</v>
      </c>
      <c r="AD116" s="82">
        <f t="shared" si="35"/>
        <v>0</v>
      </c>
      <c r="AE116" s="87"/>
    </row>
    <row r="117" spans="1:31" ht="16.5">
      <c r="A117" s="46"/>
      <c r="B117" s="47"/>
      <c r="C117" s="47"/>
      <c r="D117" s="48"/>
      <c r="E117" s="49"/>
      <c r="F117" s="49"/>
      <c r="G117" s="50"/>
      <c r="H117" s="50"/>
      <c r="I117" s="51"/>
      <c r="J117" s="51"/>
      <c r="K117" s="52">
        <f t="shared" si="18"/>
        <v>0</v>
      </c>
      <c r="L117" s="53" t="str">
        <f t="shared" si="19"/>
        <v/>
      </c>
      <c r="M117" s="105" t="str">
        <f t="shared" si="20"/>
        <v/>
      </c>
      <c r="N117" s="55"/>
      <c r="O117" s="79" t="s">
        <v>19</v>
      </c>
      <c r="P117" s="56">
        <f t="shared" si="21"/>
        <v>0</v>
      </c>
      <c r="Q117" s="57">
        <f t="shared" si="22"/>
        <v>0</v>
      </c>
      <c r="R117" s="57">
        <f t="shared" si="23"/>
        <v>0</v>
      </c>
      <c r="S117" s="57">
        <f t="shared" si="24"/>
        <v>0</v>
      </c>
      <c r="T117" s="58">
        <f t="shared" si="25"/>
        <v>0</v>
      </c>
      <c r="U117" s="59">
        <f t="shared" si="26"/>
        <v>0</v>
      </c>
      <c r="V117" s="60">
        <f t="shared" si="27"/>
        <v>0</v>
      </c>
      <c r="W117" s="81">
        <f t="shared" si="28"/>
        <v>0</v>
      </c>
      <c r="X117" s="60">
        <f t="shared" si="29"/>
        <v>0</v>
      </c>
      <c r="Y117" s="61">
        <f t="shared" si="30"/>
        <v>0</v>
      </c>
      <c r="Z117" s="60">
        <f t="shared" si="31"/>
        <v>0</v>
      </c>
      <c r="AA117" s="60">
        <f t="shared" si="32"/>
        <v>0</v>
      </c>
      <c r="AB117" s="61">
        <f t="shared" si="33"/>
        <v>0</v>
      </c>
      <c r="AC117" s="62">
        <f t="shared" si="34"/>
        <v>0</v>
      </c>
      <c r="AD117" s="82">
        <f t="shared" si="35"/>
        <v>0</v>
      </c>
      <c r="AE117" s="87"/>
    </row>
    <row r="118" spans="1:31" ht="16.5">
      <c r="A118" s="46"/>
      <c r="B118" s="47"/>
      <c r="C118" s="47"/>
      <c r="D118" s="48"/>
      <c r="E118" s="49"/>
      <c r="F118" s="49"/>
      <c r="G118" s="50"/>
      <c r="H118" s="50"/>
      <c r="I118" s="51"/>
      <c r="J118" s="51"/>
      <c r="K118" s="52">
        <f t="shared" si="18"/>
        <v>0</v>
      </c>
      <c r="L118" s="53" t="str">
        <f t="shared" si="19"/>
        <v/>
      </c>
      <c r="M118" s="105" t="str">
        <f t="shared" si="20"/>
        <v/>
      </c>
      <c r="N118" s="55"/>
      <c r="O118" s="79" t="s">
        <v>19</v>
      </c>
      <c r="P118" s="56">
        <f t="shared" si="21"/>
        <v>0</v>
      </c>
      <c r="Q118" s="57">
        <f t="shared" si="22"/>
        <v>0</v>
      </c>
      <c r="R118" s="57">
        <f t="shared" si="23"/>
        <v>0</v>
      </c>
      <c r="S118" s="57">
        <f t="shared" si="24"/>
        <v>0</v>
      </c>
      <c r="T118" s="58">
        <f t="shared" si="25"/>
        <v>0</v>
      </c>
      <c r="U118" s="59">
        <f t="shared" si="26"/>
        <v>0</v>
      </c>
      <c r="V118" s="60">
        <f t="shared" si="27"/>
        <v>0</v>
      </c>
      <c r="W118" s="81">
        <f t="shared" si="28"/>
        <v>0</v>
      </c>
      <c r="X118" s="60">
        <f t="shared" si="29"/>
        <v>0</v>
      </c>
      <c r="Y118" s="61">
        <f t="shared" si="30"/>
        <v>0</v>
      </c>
      <c r="Z118" s="60">
        <f t="shared" si="31"/>
        <v>0</v>
      </c>
      <c r="AA118" s="60">
        <f t="shared" si="32"/>
        <v>0</v>
      </c>
      <c r="AB118" s="61">
        <f t="shared" si="33"/>
        <v>0</v>
      </c>
      <c r="AC118" s="62">
        <f t="shared" si="34"/>
        <v>0</v>
      </c>
      <c r="AD118" s="82">
        <f t="shared" si="35"/>
        <v>0</v>
      </c>
      <c r="AE118" s="87"/>
    </row>
    <row r="119" spans="1:31" ht="16.5">
      <c r="A119" s="46"/>
      <c r="B119" s="47"/>
      <c r="C119" s="47"/>
      <c r="D119" s="48"/>
      <c r="E119" s="49"/>
      <c r="F119" s="49"/>
      <c r="G119" s="50"/>
      <c r="H119" s="50"/>
      <c r="I119" s="51"/>
      <c r="J119" s="51"/>
      <c r="K119" s="52">
        <f t="shared" si="18"/>
        <v>0</v>
      </c>
      <c r="L119" s="53" t="str">
        <f t="shared" si="19"/>
        <v/>
      </c>
      <c r="M119" s="105" t="str">
        <f t="shared" si="20"/>
        <v/>
      </c>
      <c r="N119" s="55"/>
      <c r="O119" s="79" t="s">
        <v>19</v>
      </c>
      <c r="P119" s="56">
        <f t="shared" si="21"/>
        <v>0</v>
      </c>
      <c r="Q119" s="57">
        <f t="shared" si="22"/>
        <v>0</v>
      </c>
      <c r="R119" s="57">
        <f t="shared" si="23"/>
        <v>0</v>
      </c>
      <c r="S119" s="57">
        <f t="shared" si="24"/>
        <v>0</v>
      </c>
      <c r="T119" s="58">
        <f t="shared" si="25"/>
        <v>0</v>
      </c>
      <c r="U119" s="59">
        <f t="shared" si="26"/>
        <v>0</v>
      </c>
      <c r="V119" s="60">
        <f t="shared" si="27"/>
        <v>0</v>
      </c>
      <c r="W119" s="81">
        <f t="shared" si="28"/>
        <v>0</v>
      </c>
      <c r="X119" s="60">
        <f t="shared" si="29"/>
        <v>0</v>
      </c>
      <c r="Y119" s="61">
        <f t="shared" si="30"/>
        <v>0</v>
      </c>
      <c r="Z119" s="60">
        <f t="shared" si="31"/>
        <v>0</v>
      </c>
      <c r="AA119" s="60">
        <f t="shared" si="32"/>
        <v>0</v>
      </c>
      <c r="AB119" s="61">
        <f t="shared" si="33"/>
        <v>0</v>
      </c>
      <c r="AC119" s="62">
        <f t="shared" si="34"/>
        <v>0</v>
      </c>
      <c r="AD119" s="82">
        <f t="shared" si="35"/>
        <v>0</v>
      </c>
      <c r="AE119" s="87"/>
    </row>
    <row r="120" spans="1:31" ht="16.5">
      <c r="A120" s="46"/>
      <c r="B120" s="47"/>
      <c r="C120" s="47"/>
      <c r="D120" s="48"/>
      <c r="E120" s="49"/>
      <c r="F120" s="49"/>
      <c r="G120" s="50"/>
      <c r="H120" s="50"/>
      <c r="I120" s="51"/>
      <c r="J120" s="51"/>
      <c r="K120" s="52">
        <f t="shared" si="18"/>
        <v>0</v>
      </c>
      <c r="L120" s="53" t="str">
        <f t="shared" si="19"/>
        <v/>
      </c>
      <c r="M120" s="105" t="str">
        <f t="shared" si="20"/>
        <v/>
      </c>
      <c r="N120" s="55"/>
      <c r="O120" s="79" t="s">
        <v>19</v>
      </c>
      <c r="P120" s="56">
        <f t="shared" si="21"/>
        <v>0</v>
      </c>
      <c r="Q120" s="57">
        <f t="shared" si="22"/>
        <v>0</v>
      </c>
      <c r="R120" s="57">
        <f t="shared" si="23"/>
        <v>0</v>
      </c>
      <c r="S120" s="57">
        <f t="shared" si="24"/>
        <v>0</v>
      </c>
      <c r="T120" s="58">
        <f t="shared" si="25"/>
        <v>0</v>
      </c>
      <c r="U120" s="59">
        <f t="shared" si="26"/>
        <v>0</v>
      </c>
      <c r="V120" s="60">
        <f t="shared" si="27"/>
        <v>0</v>
      </c>
      <c r="W120" s="81">
        <f t="shared" si="28"/>
        <v>0</v>
      </c>
      <c r="X120" s="60">
        <f t="shared" si="29"/>
        <v>0</v>
      </c>
      <c r="Y120" s="61">
        <f t="shared" si="30"/>
        <v>0</v>
      </c>
      <c r="Z120" s="60">
        <f t="shared" si="31"/>
        <v>0</v>
      </c>
      <c r="AA120" s="60">
        <f t="shared" si="32"/>
        <v>0</v>
      </c>
      <c r="AB120" s="61">
        <f t="shared" si="33"/>
        <v>0</v>
      </c>
      <c r="AC120" s="62">
        <f t="shared" si="34"/>
        <v>0</v>
      </c>
      <c r="AD120" s="82">
        <f t="shared" si="35"/>
        <v>0</v>
      </c>
      <c r="AE120" s="87"/>
    </row>
    <row r="121" spans="1:31" ht="16.5">
      <c r="A121" s="46"/>
      <c r="B121" s="47"/>
      <c r="C121" s="47"/>
      <c r="D121" s="48"/>
      <c r="E121" s="49"/>
      <c r="F121" s="49"/>
      <c r="G121" s="50"/>
      <c r="H121" s="50"/>
      <c r="I121" s="51"/>
      <c r="J121" s="51"/>
      <c r="K121" s="52">
        <f t="shared" si="18"/>
        <v>0</v>
      </c>
      <c r="L121" s="53" t="str">
        <f t="shared" si="19"/>
        <v/>
      </c>
      <c r="M121" s="105" t="str">
        <f t="shared" si="20"/>
        <v/>
      </c>
      <c r="N121" s="55"/>
      <c r="O121" s="79" t="s">
        <v>19</v>
      </c>
      <c r="P121" s="56">
        <f t="shared" si="21"/>
        <v>0</v>
      </c>
      <c r="Q121" s="57">
        <f t="shared" si="22"/>
        <v>0</v>
      </c>
      <c r="R121" s="57">
        <f t="shared" si="23"/>
        <v>0</v>
      </c>
      <c r="S121" s="57">
        <f t="shared" si="24"/>
        <v>0</v>
      </c>
      <c r="T121" s="58">
        <f t="shared" si="25"/>
        <v>0</v>
      </c>
      <c r="U121" s="59">
        <f t="shared" si="26"/>
        <v>0</v>
      </c>
      <c r="V121" s="60">
        <f t="shared" si="27"/>
        <v>0</v>
      </c>
      <c r="W121" s="81">
        <f t="shared" si="28"/>
        <v>0</v>
      </c>
      <c r="X121" s="60">
        <f t="shared" si="29"/>
        <v>0</v>
      </c>
      <c r="Y121" s="61">
        <f t="shared" si="30"/>
        <v>0</v>
      </c>
      <c r="Z121" s="60">
        <f t="shared" si="31"/>
        <v>0</v>
      </c>
      <c r="AA121" s="60">
        <f t="shared" si="32"/>
        <v>0</v>
      </c>
      <c r="AB121" s="61">
        <f t="shared" si="33"/>
        <v>0</v>
      </c>
      <c r="AC121" s="62">
        <f t="shared" si="34"/>
        <v>0</v>
      </c>
      <c r="AD121" s="82">
        <f t="shared" si="35"/>
        <v>0</v>
      </c>
      <c r="AE121" s="87"/>
    </row>
    <row r="122" spans="1:31" ht="16.5">
      <c r="A122" s="46"/>
      <c r="B122" s="47"/>
      <c r="C122" s="47"/>
      <c r="D122" s="48"/>
      <c r="E122" s="49"/>
      <c r="F122" s="49"/>
      <c r="G122" s="50"/>
      <c r="H122" s="50"/>
      <c r="I122" s="51"/>
      <c r="J122" s="51"/>
      <c r="K122" s="52">
        <f t="shared" si="18"/>
        <v>0</v>
      </c>
      <c r="L122" s="53" t="str">
        <f t="shared" si="19"/>
        <v/>
      </c>
      <c r="M122" s="105" t="str">
        <f t="shared" si="20"/>
        <v/>
      </c>
      <c r="N122" s="55"/>
      <c r="O122" s="79" t="s">
        <v>19</v>
      </c>
      <c r="P122" s="56">
        <f t="shared" si="21"/>
        <v>0</v>
      </c>
      <c r="Q122" s="57">
        <f t="shared" si="22"/>
        <v>0</v>
      </c>
      <c r="R122" s="57">
        <f t="shared" si="23"/>
        <v>0</v>
      </c>
      <c r="S122" s="57">
        <f t="shared" si="24"/>
        <v>0</v>
      </c>
      <c r="T122" s="58">
        <f t="shared" si="25"/>
        <v>0</v>
      </c>
      <c r="U122" s="59">
        <f t="shared" si="26"/>
        <v>0</v>
      </c>
      <c r="V122" s="60">
        <f t="shared" si="27"/>
        <v>0</v>
      </c>
      <c r="W122" s="81">
        <f t="shared" si="28"/>
        <v>0</v>
      </c>
      <c r="X122" s="60">
        <f t="shared" si="29"/>
        <v>0</v>
      </c>
      <c r="Y122" s="61">
        <f t="shared" si="30"/>
        <v>0</v>
      </c>
      <c r="Z122" s="60">
        <f t="shared" si="31"/>
        <v>0</v>
      </c>
      <c r="AA122" s="60">
        <f t="shared" si="32"/>
        <v>0</v>
      </c>
      <c r="AB122" s="61">
        <f t="shared" si="33"/>
        <v>0</v>
      </c>
      <c r="AC122" s="62">
        <f t="shared" si="34"/>
        <v>0</v>
      </c>
      <c r="AD122" s="82">
        <f t="shared" si="35"/>
        <v>0</v>
      </c>
      <c r="AE122" s="87"/>
    </row>
    <row r="123" spans="1:31" ht="16.5">
      <c r="A123" s="46"/>
      <c r="B123" s="47"/>
      <c r="C123" s="47"/>
      <c r="D123" s="48"/>
      <c r="E123" s="49"/>
      <c r="F123" s="49"/>
      <c r="G123" s="50"/>
      <c r="H123" s="50"/>
      <c r="I123" s="51"/>
      <c r="J123" s="51"/>
      <c r="K123" s="52">
        <f t="shared" si="18"/>
        <v>0</v>
      </c>
      <c r="L123" s="53" t="str">
        <f t="shared" si="19"/>
        <v/>
      </c>
      <c r="M123" s="105" t="str">
        <f t="shared" si="20"/>
        <v/>
      </c>
      <c r="N123" s="55"/>
      <c r="O123" s="79" t="s">
        <v>19</v>
      </c>
      <c r="P123" s="56">
        <f t="shared" si="21"/>
        <v>0</v>
      </c>
      <c r="Q123" s="57">
        <f t="shared" si="22"/>
        <v>0</v>
      </c>
      <c r="R123" s="57">
        <f t="shared" si="23"/>
        <v>0</v>
      </c>
      <c r="S123" s="57">
        <f t="shared" si="24"/>
        <v>0</v>
      </c>
      <c r="T123" s="58">
        <f t="shared" si="25"/>
        <v>0</v>
      </c>
      <c r="U123" s="59">
        <f t="shared" si="26"/>
        <v>0</v>
      </c>
      <c r="V123" s="60">
        <f t="shared" si="27"/>
        <v>0</v>
      </c>
      <c r="W123" s="81">
        <f t="shared" si="28"/>
        <v>0</v>
      </c>
      <c r="X123" s="60">
        <f t="shared" si="29"/>
        <v>0</v>
      </c>
      <c r="Y123" s="61">
        <f t="shared" si="30"/>
        <v>0</v>
      </c>
      <c r="Z123" s="60">
        <f t="shared" si="31"/>
        <v>0</v>
      </c>
      <c r="AA123" s="60">
        <f t="shared" si="32"/>
        <v>0</v>
      </c>
      <c r="AB123" s="61">
        <f t="shared" si="33"/>
        <v>0</v>
      </c>
      <c r="AC123" s="62">
        <f t="shared" si="34"/>
        <v>0</v>
      </c>
      <c r="AD123" s="82">
        <f t="shared" si="35"/>
        <v>0</v>
      </c>
      <c r="AE123" s="87"/>
    </row>
    <row r="124" spans="1:31" ht="16.5">
      <c r="A124" s="46"/>
      <c r="B124" s="47"/>
      <c r="C124" s="47"/>
      <c r="D124" s="48"/>
      <c r="E124" s="49"/>
      <c r="F124" s="49"/>
      <c r="G124" s="50"/>
      <c r="H124" s="50"/>
      <c r="I124" s="51"/>
      <c r="J124" s="51"/>
      <c r="K124" s="52">
        <f t="shared" si="18"/>
        <v>0</v>
      </c>
      <c r="L124" s="53" t="str">
        <f t="shared" si="19"/>
        <v/>
      </c>
      <c r="M124" s="105" t="str">
        <f t="shared" si="20"/>
        <v/>
      </c>
      <c r="N124" s="55"/>
      <c r="O124" s="79" t="s">
        <v>19</v>
      </c>
      <c r="P124" s="56">
        <f t="shared" si="21"/>
        <v>0</v>
      </c>
      <c r="Q124" s="57">
        <f t="shared" si="22"/>
        <v>0</v>
      </c>
      <c r="R124" s="57">
        <f t="shared" si="23"/>
        <v>0</v>
      </c>
      <c r="S124" s="57">
        <f t="shared" si="24"/>
        <v>0</v>
      </c>
      <c r="T124" s="58">
        <f t="shared" si="25"/>
        <v>0</v>
      </c>
      <c r="U124" s="59">
        <f t="shared" si="26"/>
        <v>0</v>
      </c>
      <c r="V124" s="60">
        <f t="shared" si="27"/>
        <v>0</v>
      </c>
      <c r="W124" s="81">
        <f t="shared" si="28"/>
        <v>0</v>
      </c>
      <c r="X124" s="60">
        <f t="shared" si="29"/>
        <v>0</v>
      </c>
      <c r="Y124" s="61">
        <f t="shared" si="30"/>
        <v>0</v>
      </c>
      <c r="Z124" s="60">
        <f t="shared" si="31"/>
        <v>0</v>
      </c>
      <c r="AA124" s="60">
        <f t="shared" si="32"/>
        <v>0</v>
      </c>
      <c r="AB124" s="61">
        <f t="shared" si="33"/>
        <v>0</v>
      </c>
      <c r="AC124" s="62">
        <f t="shared" si="34"/>
        <v>0</v>
      </c>
      <c r="AD124" s="82">
        <f t="shared" si="35"/>
        <v>0</v>
      </c>
      <c r="AE124" s="87"/>
    </row>
    <row r="125" spans="1:31" ht="16.5">
      <c r="A125" s="46"/>
      <c r="B125" s="47"/>
      <c r="C125" s="47"/>
      <c r="D125" s="48"/>
      <c r="E125" s="49"/>
      <c r="F125" s="49"/>
      <c r="G125" s="50"/>
      <c r="H125" s="50"/>
      <c r="I125" s="51"/>
      <c r="J125" s="51"/>
      <c r="K125" s="52">
        <f t="shared" si="18"/>
        <v>0</v>
      </c>
      <c r="L125" s="53" t="str">
        <f t="shared" si="19"/>
        <v/>
      </c>
      <c r="M125" s="105" t="str">
        <f t="shared" si="20"/>
        <v/>
      </c>
      <c r="N125" s="55"/>
      <c r="O125" s="79" t="s">
        <v>19</v>
      </c>
      <c r="P125" s="56">
        <f t="shared" si="21"/>
        <v>0</v>
      </c>
      <c r="Q125" s="57">
        <f t="shared" si="22"/>
        <v>0</v>
      </c>
      <c r="R125" s="57">
        <f t="shared" si="23"/>
        <v>0</v>
      </c>
      <c r="S125" s="57">
        <f t="shared" si="24"/>
        <v>0</v>
      </c>
      <c r="T125" s="58">
        <f t="shared" si="25"/>
        <v>0</v>
      </c>
      <c r="U125" s="59">
        <f t="shared" si="26"/>
        <v>0</v>
      </c>
      <c r="V125" s="60">
        <f t="shared" si="27"/>
        <v>0</v>
      </c>
      <c r="W125" s="81">
        <f t="shared" si="28"/>
        <v>0</v>
      </c>
      <c r="X125" s="60">
        <f t="shared" si="29"/>
        <v>0</v>
      </c>
      <c r="Y125" s="61">
        <f t="shared" si="30"/>
        <v>0</v>
      </c>
      <c r="Z125" s="60">
        <f t="shared" si="31"/>
        <v>0</v>
      </c>
      <c r="AA125" s="60">
        <f t="shared" si="32"/>
        <v>0</v>
      </c>
      <c r="AB125" s="61">
        <f t="shared" si="33"/>
        <v>0</v>
      </c>
      <c r="AC125" s="62">
        <f t="shared" si="34"/>
        <v>0</v>
      </c>
      <c r="AD125" s="82">
        <f t="shared" si="35"/>
        <v>0</v>
      </c>
      <c r="AE125" s="87"/>
    </row>
    <row r="126" spans="1:31" ht="16.5">
      <c r="A126" s="46"/>
      <c r="B126" s="47"/>
      <c r="C126" s="47"/>
      <c r="D126" s="48"/>
      <c r="E126" s="49"/>
      <c r="F126" s="49"/>
      <c r="G126" s="50"/>
      <c r="H126" s="50"/>
      <c r="I126" s="51"/>
      <c r="J126" s="51"/>
      <c r="K126" s="52">
        <f t="shared" si="18"/>
        <v>0</v>
      </c>
      <c r="L126" s="53" t="str">
        <f t="shared" si="19"/>
        <v/>
      </c>
      <c r="M126" s="105" t="str">
        <f t="shared" si="20"/>
        <v/>
      </c>
      <c r="N126" s="55"/>
      <c r="O126" s="79" t="s">
        <v>19</v>
      </c>
      <c r="P126" s="56">
        <f t="shared" si="21"/>
        <v>0</v>
      </c>
      <c r="Q126" s="57">
        <f t="shared" si="22"/>
        <v>0</v>
      </c>
      <c r="R126" s="57">
        <f t="shared" si="23"/>
        <v>0</v>
      </c>
      <c r="S126" s="57">
        <f t="shared" si="24"/>
        <v>0</v>
      </c>
      <c r="T126" s="58">
        <f t="shared" si="25"/>
        <v>0</v>
      </c>
      <c r="U126" s="59">
        <f t="shared" si="26"/>
        <v>0</v>
      </c>
      <c r="V126" s="60">
        <f t="shared" si="27"/>
        <v>0</v>
      </c>
      <c r="W126" s="81">
        <f t="shared" si="28"/>
        <v>0</v>
      </c>
      <c r="X126" s="60">
        <f t="shared" si="29"/>
        <v>0</v>
      </c>
      <c r="Y126" s="61">
        <f t="shared" si="30"/>
        <v>0</v>
      </c>
      <c r="Z126" s="60">
        <f t="shared" si="31"/>
        <v>0</v>
      </c>
      <c r="AA126" s="60">
        <f t="shared" si="32"/>
        <v>0</v>
      </c>
      <c r="AB126" s="61">
        <f t="shared" si="33"/>
        <v>0</v>
      </c>
      <c r="AC126" s="62">
        <f t="shared" si="34"/>
        <v>0</v>
      </c>
      <c r="AD126" s="82">
        <f t="shared" si="35"/>
        <v>0</v>
      </c>
      <c r="AE126" s="87"/>
    </row>
    <row r="127" spans="1:31" ht="16.5">
      <c r="A127" s="46"/>
      <c r="B127" s="47"/>
      <c r="C127" s="47"/>
      <c r="D127" s="48"/>
      <c r="E127" s="49"/>
      <c r="F127" s="49"/>
      <c r="G127" s="50"/>
      <c r="H127" s="50"/>
      <c r="I127" s="51"/>
      <c r="J127" s="51"/>
      <c r="K127" s="52">
        <f t="shared" si="18"/>
        <v>0</v>
      </c>
      <c r="L127" s="53" t="str">
        <f t="shared" si="19"/>
        <v/>
      </c>
      <c r="M127" s="105" t="str">
        <f t="shared" si="20"/>
        <v/>
      </c>
      <c r="N127" s="55"/>
      <c r="O127" s="79" t="s">
        <v>19</v>
      </c>
      <c r="P127" s="56">
        <f t="shared" si="21"/>
        <v>0</v>
      </c>
      <c r="Q127" s="57">
        <f t="shared" si="22"/>
        <v>0</v>
      </c>
      <c r="R127" s="57">
        <f t="shared" si="23"/>
        <v>0</v>
      </c>
      <c r="S127" s="57">
        <f t="shared" si="24"/>
        <v>0</v>
      </c>
      <c r="T127" s="58">
        <f t="shared" si="25"/>
        <v>0</v>
      </c>
      <c r="U127" s="59">
        <f t="shared" si="26"/>
        <v>0</v>
      </c>
      <c r="V127" s="60">
        <f t="shared" si="27"/>
        <v>0</v>
      </c>
      <c r="W127" s="81">
        <f t="shared" si="28"/>
        <v>0</v>
      </c>
      <c r="X127" s="60">
        <f t="shared" si="29"/>
        <v>0</v>
      </c>
      <c r="Y127" s="61">
        <f t="shared" si="30"/>
        <v>0</v>
      </c>
      <c r="Z127" s="60">
        <f t="shared" si="31"/>
        <v>0</v>
      </c>
      <c r="AA127" s="60">
        <f t="shared" si="32"/>
        <v>0</v>
      </c>
      <c r="AB127" s="61">
        <f t="shared" si="33"/>
        <v>0</v>
      </c>
      <c r="AC127" s="62">
        <f t="shared" si="34"/>
        <v>0</v>
      </c>
      <c r="AD127" s="82">
        <f t="shared" si="35"/>
        <v>0</v>
      </c>
      <c r="AE127" s="87"/>
    </row>
    <row r="128" spans="1:31" ht="16.5">
      <c r="A128" s="46"/>
      <c r="B128" s="47"/>
      <c r="C128" s="47"/>
      <c r="D128" s="48"/>
      <c r="E128" s="49"/>
      <c r="F128" s="49"/>
      <c r="G128" s="50"/>
      <c r="H128" s="50"/>
      <c r="I128" s="51"/>
      <c r="J128" s="51"/>
      <c r="K128" s="52">
        <f t="shared" si="18"/>
        <v>0</v>
      </c>
      <c r="L128" s="53" t="str">
        <f t="shared" si="19"/>
        <v/>
      </c>
      <c r="M128" s="105" t="str">
        <f t="shared" si="20"/>
        <v/>
      </c>
      <c r="N128" s="55"/>
      <c r="O128" s="79" t="s">
        <v>19</v>
      </c>
      <c r="P128" s="56">
        <f t="shared" si="21"/>
        <v>0</v>
      </c>
      <c r="Q128" s="57">
        <f t="shared" si="22"/>
        <v>0</v>
      </c>
      <c r="R128" s="57">
        <f t="shared" si="23"/>
        <v>0</v>
      </c>
      <c r="S128" s="57">
        <f t="shared" si="24"/>
        <v>0</v>
      </c>
      <c r="T128" s="58">
        <f t="shared" si="25"/>
        <v>0</v>
      </c>
      <c r="U128" s="59">
        <f t="shared" si="26"/>
        <v>0</v>
      </c>
      <c r="V128" s="60">
        <f t="shared" si="27"/>
        <v>0</v>
      </c>
      <c r="W128" s="81">
        <f t="shared" si="28"/>
        <v>0</v>
      </c>
      <c r="X128" s="60">
        <f t="shared" si="29"/>
        <v>0</v>
      </c>
      <c r="Y128" s="61">
        <f t="shared" si="30"/>
        <v>0</v>
      </c>
      <c r="Z128" s="60">
        <f t="shared" si="31"/>
        <v>0</v>
      </c>
      <c r="AA128" s="60">
        <f t="shared" si="32"/>
        <v>0</v>
      </c>
      <c r="AB128" s="61">
        <f t="shared" si="33"/>
        <v>0</v>
      </c>
      <c r="AC128" s="62">
        <f t="shared" si="34"/>
        <v>0</v>
      </c>
      <c r="AD128" s="82">
        <f t="shared" si="35"/>
        <v>0</v>
      </c>
      <c r="AE128" s="87"/>
    </row>
    <row r="129" spans="1:31" ht="16.5">
      <c r="A129" s="46"/>
      <c r="B129" s="47"/>
      <c r="C129" s="47"/>
      <c r="D129" s="48"/>
      <c r="E129" s="49"/>
      <c r="F129" s="49"/>
      <c r="G129" s="50"/>
      <c r="H129" s="50"/>
      <c r="I129" s="51"/>
      <c r="J129" s="51"/>
      <c r="K129" s="52">
        <f t="shared" si="18"/>
        <v>0</v>
      </c>
      <c r="L129" s="53" t="str">
        <f t="shared" si="19"/>
        <v/>
      </c>
      <c r="M129" s="105" t="str">
        <f t="shared" si="20"/>
        <v/>
      </c>
      <c r="N129" s="55"/>
      <c r="O129" s="79" t="s">
        <v>19</v>
      </c>
      <c r="P129" s="56">
        <f t="shared" si="21"/>
        <v>0</v>
      </c>
      <c r="Q129" s="57">
        <f t="shared" si="22"/>
        <v>0</v>
      </c>
      <c r="R129" s="57">
        <f t="shared" si="23"/>
        <v>0</v>
      </c>
      <c r="S129" s="57">
        <f t="shared" si="24"/>
        <v>0</v>
      </c>
      <c r="T129" s="58">
        <f t="shared" si="25"/>
        <v>0</v>
      </c>
      <c r="U129" s="59">
        <f t="shared" si="26"/>
        <v>0</v>
      </c>
      <c r="V129" s="60">
        <f t="shared" si="27"/>
        <v>0</v>
      </c>
      <c r="W129" s="81">
        <f t="shared" si="28"/>
        <v>0</v>
      </c>
      <c r="X129" s="60">
        <f t="shared" si="29"/>
        <v>0</v>
      </c>
      <c r="Y129" s="61">
        <f t="shared" si="30"/>
        <v>0</v>
      </c>
      <c r="Z129" s="60">
        <f t="shared" si="31"/>
        <v>0</v>
      </c>
      <c r="AA129" s="60">
        <f t="shared" si="32"/>
        <v>0</v>
      </c>
      <c r="AB129" s="61">
        <f t="shared" si="33"/>
        <v>0</v>
      </c>
      <c r="AC129" s="62">
        <f t="shared" si="34"/>
        <v>0</v>
      </c>
      <c r="AD129" s="82">
        <f t="shared" si="35"/>
        <v>0</v>
      </c>
      <c r="AE129" s="87"/>
    </row>
    <row r="130" spans="1:31" ht="16.5">
      <c r="A130" s="46"/>
      <c r="B130" s="47"/>
      <c r="C130" s="47"/>
      <c r="D130" s="48"/>
      <c r="E130" s="49"/>
      <c r="F130" s="49"/>
      <c r="G130" s="50"/>
      <c r="H130" s="50"/>
      <c r="I130" s="51"/>
      <c r="J130" s="51"/>
      <c r="K130" s="52">
        <f t="shared" si="18"/>
        <v>0</v>
      </c>
      <c r="L130" s="53" t="str">
        <f t="shared" si="19"/>
        <v/>
      </c>
      <c r="M130" s="105" t="str">
        <f t="shared" si="20"/>
        <v/>
      </c>
      <c r="N130" s="55"/>
      <c r="O130" s="79" t="s">
        <v>19</v>
      </c>
      <c r="P130" s="56">
        <f t="shared" si="21"/>
        <v>0</v>
      </c>
      <c r="Q130" s="57">
        <f t="shared" si="22"/>
        <v>0</v>
      </c>
      <c r="R130" s="57">
        <f t="shared" si="23"/>
        <v>0</v>
      </c>
      <c r="S130" s="57">
        <f t="shared" si="24"/>
        <v>0</v>
      </c>
      <c r="T130" s="58">
        <f t="shared" si="25"/>
        <v>0</v>
      </c>
      <c r="U130" s="59">
        <f t="shared" si="26"/>
        <v>0</v>
      </c>
      <c r="V130" s="60">
        <f t="shared" si="27"/>
        <v>0</v>
      </c>
      <c r="W130" s="81">
        <f t="shared" si="28"/>
        <v>0</v>
      </c>
      <c r="X130" s="60">
        <f t="shared" si="29"/>
        <v>0</v>
      </c>
      <c r="Y130" s="61">
        <f t="shared" si="30"/>
        <v>0</v>
      </c>
      <c r="Z130" s="60">
        <f t="shared" si="31"/>
        <v>0</v>
      </c>
      <c r="AA130" s="60">
        <f t="shared" si="32"/>
        <v>0</v>
      </c>
      <c r="AB130" s="61">
        <f t="shared" si="33"/>
        <v>0</v>
      </c>
      <c r="AC130" s="62">
        <f t="shared" si="34"/>
        <v>0</v>
      </c>
      <c r="AD130" s="82">
        <f t="shared" si="35"/>
        <v>0</v>
      </c>
      <c r="AE130" s="87"/>
    </row>
    <row r="131" spans="1:31" ht="16.5">
      <c r="A131" s="46"/>
      <c r="B131" s="47"/>
      <c r="C131" s="47"/>
      <c r="D131" s="48"/>
      <c r="E131" s="49"/>
      <c r="F131" s="49"/>
      <c r="G131" s="50"/>
      <c r="H131" s="50"/>
      <c r="I131" s="51"/>
      <c r="J131" s="51"/>
      <c r="K131" s="52">
        <f t="shared" si="18"/>
        <v>0</v>
      </c>
      <c r="L131" s="53" t="str">
        <f t="shared" si="19"/>
        <v/>
      </c>
      <c r="M131" s="105" t="str">
        <f t="shared" si="20"/>
        <v/>
      </c>
      <c r="N131" s="55"/>
      <c r="O131" s="79" t="s">
        <v>19</v>
      </c>
      <c r="P131" s="56">
        <f t="shared" si="21"/>
        <v>0</v>
      </c>
      <c r="Q131" s="57">
        <f t="shared" si="22"/>
        <v>0</v>
      </c>
      <c r="R131" s="57">
        <f t="shared" si="23"/>
        <v>0</v>
      </c>
      <c r="S131" s="57">
        <f t="shared" si="24"/>
        <v>0</v>
      </c>
      <c r="T131" s="58">
        <f t="shared" si="25"/>
        <v>0</v>
      </c>
      <c r="U131" s="59">
        <f t="shared" si="26"/>
        <v>0</v>
      </c>
      <c r="V131" s="60">
        <f t="shared" si="27"/>
        <v>0</v>
      </c>
      <c r="W131" s="81">
        <f t="shared" si="28"/>
        <v>0</v>
      </c>
      <c r="X131" s="60">
        <f t="shared" si="29"/>
        <v>0</v>
      </c>
      <c r="Y131" s="61">
        <f t="shared" si="30"/>
        <v>0</v>
      </c>
      <c r="Z131" s="60">
        <f t="shared" si="31"/>
        <v>0</v>
      </c>
      <c r="AA131" s="60">
        <f t="shared" si="32"/>
        <v>0</v>
      </c>
      <c r="AB131" s="61">
        <f t="shared" si="33"/>
        <v>0</v>
      </c>
      <c r="AC131" s="62">
        <f t="shared" si="34"/>
        <v>0</v>
      </c>
      <c r="AD131" s="82">
        <f t="shared" si="35"/>
        <v>0</v>
      </c>
      <c r="AE131" s="87"/>
    </row>
    <row r="132" spans="1:31" ht="16.5">
      <c r="A132" s="46"/>
      <c r="B132" s="47"/>
      <c r="C132" s="47"/>
      <c r="D132" s="48"/>
      <c r="E132" s="49"/>
      <c r="F132" s="49"/>
      <c r="G132" s="50"/>
      <c r="H132" s="50"/>
      <c r="I132" s="51"/>
      <c r="J132" s="51"/>
      <c r="K132" s="52">
        <f t="shared" si="18"/>
        <v>0</v>
      </c>
      <c r="L132" s="53" t="str">
        <f t="shared" si="19"/>
        <v/>
      </c>
      <c r="M132" s="105" t="str">
        <f t="shared" si="20"/>
        <v/>
      </c>
      <c r="N132" s="55"/>
      <c r="O132" s="79" t="s">
        <v>19</v>
      </c>
      <c r="P132" s="56">
        <f t="shared" si="21"/>
        <v>0</v>
      </c>
      <c r="Q132" s="57">
        <f t="shared" si="22"/>
        <v>0</v>
      </c>
      <c r="R132" s="57">
        <f t="shared" si="23"/>
        <v>0</v>
      </c>
      <c r="S132" s="57">
        <f t="shared" si="24"/>
        <v>0</v>
      </c>
      <c r="T132" s="58">
        <f t="shared" si="25"/>
        <v>0</v>
      </c>
      <c r="U132" s="59">
        <f t="shared" si="26"/>
        <v>0</v>
      </c>
      <c r="V132" s="60">
        <f t="shared" si="27"/>
        <v>0</v>
      </c>
      <c r="W132" s="81">
        <f t="shared" si="28"/>
        <v>0</v>
      </c>
      <c r="X132" s="60">
        <f t="shared" si="29"/>
        <v>0</v>
      </c>
      <c r="Y132" s="61">
        <f t="shared" si="30"/>
        <v>0</v>
      </c>
      <c r="Z132" s="60">
        <f t="shared" si="31"/>
        <v>0</v>
      </c>
      <c r="AA132" s="60">
        <f t="shared" si="32"/>
        <v>0</v>
      </c>
      <c r="AB132" s="61">
        <f t="shared" si="33"/>
        <v>0</v>
      </c>
      <c r="AC132" s="62">
        <f t="shared" si="34"/>
        <v>0</v>
      </c>
      <c r="AD132" s="82">
        <f t="shared" si="35"/>
        <v>0</v>
      </c>
      <c r="AE132" s="87"/>
    </row>
    <row r="133" spans="1:31" ht="16.5">
      <c r="A133" s="46"/>
      <c r="B133" s="47"/>
      <c r="C133" s="47"/>
      <c r="D133" s="48"/>
      <c r="E133" s="49"/>
      <c r="F133" s="49"/>
      <c r="G133" s="50"/>
      <c r="H133" s="50"/>
      <c r="I133" s="51"/>
      <c r="J133" s="51"/>
      <c r="K133" s="52">
        <f t="shared" si="18"/>
        <v>0</v>
      </c>
      <c r="L133" s="53" t="str">
        <f t="shared" si="19"/>
        <v/>
      </c>
      <c r="M133" s="105" t="str">
        <f t="shared" si="20"/>
        <v/>
      </c>
      <c r="N133" s="55"/>
      <c r="O133" s="79" t="s">
        <v>19</v>
      </c>
      <c r="P133" s="56">
        <f t="shared" si="21"/>
        <v>0</v>
      </c>
      <c r="Q133" s="57">
        <f t="shared" si="22"/>
        <v>0</v>
      </c>
      <c r="R133" s="57">
        <f t="shared" si="23"/>
        <v>0</v>
      </c>
      <c r="S133" s="57">
        <f t="shared" si="24"/>
        <v>0</v>
      </c>
      <c r="T133" s="58">
        <f t="shared" si="25"/>
        <v>0</v>
      </c>
      <c r="U133" s="59">
        <f t="shared" si="26"/>
        <v>0</v>
      </c>
      <c r="V133" s="60">
        <f t="shared" si="27"/>
        <v>0</v>
      </c>
      <c r="W133" s="81">
        <f t="shared" si="28"/>
        <v>0</v>
      </c>
      <c r="X133" s="60">
        <f t="shared" si="29"/>
        <v>0</v>
      </c>
      <c r="Y133" s="61">
        <f t="shared" si="30"/>
        <v>0</v>
      </c>
      <c r="Z133" s="60">
        <f t="shared" si="31"/>
        <v>0</v>
      </c>
      <c r="AA133" s="60">
        <f t="shared" si="32"/>
        <v>0</v>
      </c>
      <c r="AB133" s="61">
        <f t="shared" si="33"/>
        <v>0</v>
      </c>
      <c r="AC133" s="62">
        <f t="shared" si="34"/>
        <v>0</v>
      </c>
      <c r="AD133" s="82">
        <f t="shared" si="35"/>
        <v>0</v>
      </c>
      <c r="AE133" s="87"/>
    </row>
    <row r="134" spans="1:31" ht="16.5">
      <c r="A134" s="46"/>
      <c r="B134" s="47"/>
      <c r="C134" s="47"/>
      <c r="D134" s="48"/>
      <c r="E134" s="49"/>
      <c r="F134" s="49"/>
      <c r="G134" s="50"/>
      <c r="H134" s="50"/>
      <c r="I134" s="51"/>
      <c r="J134" s="51"/>
      <c r="K134" s="52">
        <f t="shared" si="18"/>
        <v>0</v>
      </c>
      <c r="L134" s="53" t="str">
        <f t="shared" si="19"/>
        <v/>
      </c>
      <c r="M134" s="105" t="str">
        <f t="shared" si="20"/>
        <v/>
      </c>
      <c r="N134" s="55"/>
      <c r="O134" s="79" t="s">
        <v>19</v>
      </c>
      <c r="P134" s="56">
        <f t="shared" si="21"/>
        <v>0</v>
      </c>
      <c r="Q134" s="57">
        <f t="shared" si="22"/>
        <v>0</v>
      </c>
      <c r="R134" s="57">
        <f t="shared" si="23"/>
        <v>0</v>
      </c>
      <c r="S134" s="57">
        <f t="shared" si="24"/>
        <v>0</v>
      </c>
      <c r="T134" s="58">
        <f t="shared" si="25"/>
        <v>0</v>
      </c>
      <c r="U134" s="59">
        <f t="shared" si="26"/>
        <v>0</v>
      </c>
      <c r="V134" s="60">
        <f t="shared" si="27"/>
        <v>0</v>
      </c>
      <c r="W134" s="81">
        <f t="shared" si="28"/>
        <v>0</v>
      </c>
      <c r="X134" s="60">
        <f t="shared" si="29"/>
        <v>0</v>
      </c>
      <c r="Y134" s="61">
        <f t="shared" si="30"/>
        <v>0</v>
      </c>
      <c r="Z134" s="60">
        <f t="shared" si="31"/>
        <v>0</v>
      </c>
      <c r="AA134" s="60">
        <f t="shared" si="32"/>
        <v>0</v>
      </c>
      <c r="AB134" s="61">
        <f t="shared" si="33"/>
        <v>0</v>
      </c>
      <c r="AC134" s="62">
        <f t="shared" si="34"/>
        <v>0</v>
      </c>
      <c r="AD134" s="82">
        <f t="shared" si="35"/>
        <v>0</v>
      </c>
      <c r="AE134" s="87"/>
    </row>
    <row r="135" spans="1:31" ht="16.5">
      <c r="A135" s="46"/>
      <c r="B135" s="47"/>
      <c r="C135" s="47"/>
      <c r="D135" s="48"/>
      <c r="E135" s="49"/>
      <c r="F135" s="49"/>
      <c r="G135" s="50"/>
      <c r="H135" s="50"/>
      <c r="I135" s="51"/>
      <c r="J135" s="51"/>
      <c r="K135" s="52">
        <f t="shared" si="18"/>
        <v>0</v>
      </c>
      <c r="L135" s="53" t="str">
        <f t="shared" si="19"/>
        <v/>
      </c>
      <c r="M135" s="105" t="str">
        <f t="shared" si="20"/>
        <v/>
      </c>
      <c r="N135" s="55"/>
      <c r="O135" s="79" t="s">
        <v>19</v>
      </c>
      <c r="P135" s="56">
        <f t="shared" si="21"/>
        <v>0</v>
      </c>
      <c r="Q135" s="57">
        <f t="shared" si="22"/>
        <v>0</v>
      </c>
      <c r="R135" s="57">
        <f t="shared" si="23"/>
        <v>0</v>
      </c>
      <c r="S135" s="57">
        <f t="shared" si="24"/>
        <v>0</v>
      </c>
      <c r="T135" s="58">
        <f t="shared" si="25"/>
        <v>0</v>
      </c>
      <c r="U135" s="59">
        <f t="shared" si="26"/>
        <v>0</v>
      </c>
      <c r="V135" s="60">
        <f t="shared" si="27"/>
        <v>0</v>
      </c>
      <c r="W135" s="81">
        <f t="shared" si="28"/>
        <v>0</v>
      </c>
      <c r="X135" s="60">
        <f t="shared" si="29"/>
        <v>0</v>
      </c>
      <c r="Y135" s="61">
        <f t="shared" si="30"/>
        <v>0</v>
      </c>
      <c r="Z135" s="60">
        <f t="shared" si="31"/>
        <v>0</v>
      </c>
      <c r="AA135" s="60">
        <f t="shared" si="32"/>
        <v>0</v>
      </c>
      <c r="AB135" s="61">
        <f t="shared" si="33"/>
        <v>0</v>
      </c>
      <c r="AC135" s="62">
        <f t="shared" si="34"/>
        <v>0</v>
      </c>
      <c r="AD135" s="82">
        <f t="shared" si="35"/>
        <v>0</v>
      </c>
      <c r="AE135" s="87"/>
    </row>
    <row r="136" spans="1:31" ht="16.5">
      <c r="A136" s="46"/>
      <c r="B136" s="47"/>
      <c r="C136" s="47"/>
      <c r="D136" s="48"/>
      <c r="E136" s="49"/>
      <c r="F136" s="49"/>
      <c r="G136" s="50"/>
      <c r="H136" s="50"/>
      <c r="I136" s="51"/>
      <c r="J136" s="51"/>
      <c r="K136" s="52">
        <f t="shared" ref="K136:K149" si="36">I136+J136</f>
        <v>0</v>
      </c>
      <c r="L136" s="53" t="str">
        <f t="shared" ref="L136:L149" si="37">IF(K136&gt;0,IF(K136&gt;(H136-G136+1),"Errore n. Giorni! MAX 366",IF((H136-G136+1)=K136,"ok","")),"")</f>
        <v/>
      </c>
      <c r="M136" s="105" t="str">
        <f t="shared" ref="M136:M149" si="38">IF((K136&gt;0),(H136-G136+1)-J136,"")</f>
        <v/>
      </c>
      <c r="N136" s="55"/>
      <c r="O136" s="79" t="s">
        <v>19</v>
      </c>
      <c r="P136" s="56">
        <f t="shared" ref="P136:P149" si="39">IF(I136&gt;0,29.44,0)</f>
        <v>0</v>
      </c>
      <c r="Q136" s="57">
        <f t="shared" ref="Q136:Q149" si="40">IF(J136&gt;0,15.95,0)</f>
        <v>0</v>
      </c>
      <c r="R136" s="57">
        <f t="shared" ref="R136:R149" si="41">ROUND(I136*P136,2)</f>
        <v>0</v>
      </c>
      <c r="S136" s="57">
        <f t="shared" ref="S136:S149" si="42">ROUND(J136*Q136,2)</f>
        <v>0</v>
      </c>
      <c r="T136" s="58">
        <f t="shared" ref="T136:T149" si="43">ROUND(R136+S136,2)</f>
        <v>0</v>
      </c>
      <c r="U136" s="59">
        <f t="shared" ref="U136:U149" si="44">IF(N136=0,0,IF((N136&lt;5000),5000,N136))</f>
        <v>0</v>
      </c>
      <c r="V136" s="60">
        <f t="shared" ref="V136:V149" si="45">IF(U136=0,0,ROUND((U136-5000)/(20000-5000),2))</f>
        <v>0</v>
      </c>
      <c r="W136" s="81">
        <f t="shared" ref="W136:W149" si="46">IF(O136="NO",0,IF(O136="SI",17.06,0))</f>
        <v>0</v>
      </c>
      <c r="X136" s="60">
        <f t="shared" ref="X136:X149" si="47">IF(I136&gt;0,ROUND((V136*(P136-W136)+W136),2),0)</f>
        <v>0</v>
      </c>
      <c r="Y136" s="61">
        <f t="shared" ref="Y136:Y149" si="48">IF(I136&gt;0,ROUND(P136-X136,2),0)</f>
        <v>0</v>
      </c>
      <c r="Z136" s="60">
        <f t="shared" ref="Z136:Z149" si="49">IF(AND(J136&gt;0,O136="si"),W136,V136*Q136)</f>
        <v>0</v>
      </c>
      <c r="AA136" s="60">
        <f t="shared" ref="AA136:AA149" si="50">IF(Q136&lt;Z136,Q136,Z136)</f>
        <v>0</v>
      </c>
      <c r="AB136" s="61">
        <f t="shared" ref="AB136:AB149" si="51">IF(AND(J136&gt;0,O136="si"),0,ROUND(Q136-Z136,2))</f>
        <v>0</v>
      </c>
      <c r="AC136" s="62">
        <f t="shared" ref="AC136:AC149" si="52">ROUND((X136*I136)+(AA136*J136),2)</f>
        <v>0</v>
      </c>
      <c r="AD136" s="82">
        <f t="shared" ref="AD136:AD149" si="53">IF(K136&gt;0,IF(N136="","Inserire Isee in colonna N",ROUND((Y136*I136)+(AB136*J136),2)),0)</f>
        <v>0</v>
      </c>
      <c r="AE136" s="87"/>
    </row>
    <row r="137" spans="1:31" ht="16.5">
      <c r="A137" s="46"/>
      <c r="B137" s="47"/>
      <c r="C137" s="47"/>
      <c r="D137" s="48"/>
      <c r="E137" s="49"/>
      <c r="F137" s="49"/>
      <c r="G137" s="50"/>
      <c r="H137" s="50"/>
      <c r="I137" s="51"/>
      <c r="J137" s="51"/>
      <c r="K137" s="52">
        <f t="shared" si="36"/>
        <v>0</v>
      </c>
      <c r="L137" s="53" t="str">
        <f t="shared" si="37"/>
        <v/>
      </c>
      <c r="M137" s="105" t="str">
        <f t="shared" si="38"/>
        <v/>
      </c>
      <c r="N137" s="55"/>
      <c r="O137" s="79" t="s">
        <v>19</v>
      </c>
      <c r="P137" s="56">
        <f t="shared" si="39"/>
        <v>0</v>
      </c>
      <c r="Q137" s="57">
        <f t="shared" si="40"/>
        <v>0</v>
      </c>
      <c r="R137" s="57">
        <f t="shared" si="41"/>
        <v>0</v>
      </c>
      <c r="S137" s="57">
        <f t="shared" si="42"/>
        <v>0</v>
      </c>
      <c r="T137" s="58">
        <f t="shared" si="43"/>
        <v>0</v>
      </c>
      <c r="U137" s="59">
        <f t="shared" si="44"/>
        <v>0</v>
      </c>
      <c r="V137" s="60">
        <f t="shared" si="45"/>
        <v>0</v>
      </c>
      <c r="W137" s="81">
        <f t="shared" si="46"/>
        <v>0</v>
      </c>
      <c r="X137" s="60">
        <f t="shared" si="47"/>
        <v>0</v>
      </c>
      <c r="Y137" s="61">
        <f t="shared" si="48"/>
        <v>0</v>
      </c>
      <c r="Z137" s="60">
        <f t="shared" si="49"/>
        <v>0</v>
      </c>
      <c r="AA137" s="60">
        <f t="shared" si="50"/>
        <v>0</v>
      </c>
      <c r="AB137" s="61">
        <f t="shared" si="51"/>
        <v>0</v>
      </c>
      <c r="AC137" s="62">
        <f t="shared" si="52"/>
        <v>0</v>
      </c>
      <c r="AD137" s="82">
        <f t="shared" si="53"/>
        <v>0</v>
      </c>
      <c r="AE137" s="87"/>
    </row>
    <row r="138" spans="1:31" ht="16.5">
      <c r="A138" s="46"/>
      <c r="B138" s="47"/>
      <c r="C138" s="47"/>
      <c r="D138" s="48"/>
      <c r="E138" s="49"/>
      <c r="F138" s="49"/>
      <c r="G138" s="50"/>
      <c r="H138" s="50"/>
      <c r="I138" s="51"/>
      <c r="J138" s="51"/>
      <c r="K138" s="52">
        <f t="shared" si="36"/>
        <v>0</v>
      </c>
      <c r="L138" s="53" t="str">
        <f t="shared" si="37"/>
        <v/>
      </c>
      <c r="M138" s="105" t="str">
        <f t="shared" si="38"/>
        <v/>
      </c>
      <c r="N138" s="55"/>
      <c r="O138" s="79" t="s">
        <v>19</v>
      </c>
      <c r="P138" s="56">
        <f t="shared" si="39"/>
        <v>0</v>
      </c>
      <c r="Q138" s="57">
        <f t="shared" si="40"/>
        <v>0</v>
      </c>
      <c r="R138" s="57">
        <f t="shared" si="41"/>
        <v>0</v>
      </c>
      <c r="S138" s="57">
        <f t="shared" si="42"/>
        <v>0</v>
      </c>
      <c r="T138" s="58">
        <f t="shared" si="43"/>
        <v>0</v>
      </c>
      <c r="U138" s="59">
        <f t="shared" si="44"/>
        <v>0</v>
      </c>
      <c r="V138" s="60">
        <f t="shared" si="45"/>
        <v>0</v>
      </c>
      <c r="W138" s="81">
        <f t="shared" si="46"/>
        <v>0</v>
      </c>
      <c r="X138" s="60">
        <f t="shared" si="47"/>
        <v>0</v>
      </c>
      <c r="Y138" s="61">
        <f t="shared" si="48"/>
        <v>0</v>
      </c>
      <c r="Z138" s="60">
        <f t="shared" si="49"/>
        <v>0</v>
      </c>
      <c r="AA138" s="60">
        <f t="shared" si="50"/>
        <v>0</v>
      </c>
      <c r="AB138" s="61">
        <f t="shared" si="51"/>
        <v>0</v>
      </c>
      <c r="AC138" s="62">
        <f t="shared" si="52"/>
        <v>0</v>
      </c>
      <c r="AD138" s="82">
        <f t="shared" si="53"/>
        <v>0</v>
      </c>
      <c r="AE138" s="87"/>
    </row>
    <row r="139" spans="1:31" ht="16.5">
      <c r="A139" s="46"/>
      <c r="B139" s="47"/>
      <c r="C139" s="47"/>
      <c r="D139" s="48"/>
      <c r="E139" s="49"/>
      <c r="F139" s="49"/>
      <c r="G139" s="50"/>
      <c r="H139" s="50"/>
      <c r="I139" s="51"/>
      <c r="J139" s="51"/>
      <c r="K139" s="52">
        <f t="shared" si="36"/>
        <v>0</v>
      </c>
      <c r="L139" s="53" t="str">
        <f t="shared" si="37"/>
        <v/>
      </c>
      <c r="M139" s="105" t="str">
        <f t="shared" si="38"/>
        <v/>
      </c>
      <c r="N139" s="55"/>
      <c r="O139" s="79" t="s">
        <v>19</v>
      </c>
      <c r="P139" s="56">
        <f t="shared" si="39"/>
        <v>0</v>
      </c>
      <c r="Q139" s="57">
        <f t="shared" si="40"/>
        <v>0</v>
      </c>
      <c r="R139" s="57">
        <f t="shared" si="41"/>
        <v>0</v>
      </c>
      <c r="S139" s="57">
        <f t="shared" si="42"/>
        <v>0</v>
      </c>
      <c r="T139" s="58">
        <f t="shared" si="43"/>
        <v>0</v>
      </c>
      <c r="U139" s="59">
        <f t="shared" si="44"/>
        <v>0</v>
      </c>
      <c r="V139" s="60">
        <f t="shared" si="45"/>
        <v>0</v>
      </c>
      <c r="W139" s="81">
        <f t="shared" si="46"/>
        <v>0</v>
      </c>
      <c r="X139" s="60">
        <f t="shared" si="47"/>
        <v>0</v>
      </c>
      <c r="Y139" s="61">
        <f t="shared" si="48"/>
        <v>0</v>
      </c>
      <c r="Z139" s="60">
        <f t="shared" si="49"/>
        <v>0</v>
      </c>
      <c r="AA139" s="60">
        <f t="shared" si="50"/>
        <v>0</v>
      </c>
      <c r="AB139" s="61">
        <f t="shared" si="51"/>
        <v>0</v>
      </c>
      <c r="AC139" s="62">
        <f t="shared" si="52"/>
        <v>0</v>
      </c>
      <c r="AD139" s="82">
        <f t="shared" si="53"/>
        <v>0</v>
      </c>
      <c r="AE139" s="87"/>
    </row>
    <row r="140" spans="1:31" ht="16.5">
      <c r="A140" s="46"/>
      <c r="B140" s="47"/>
      <c r="C140" s="47"/>
      <c r="D140" s="48"/>
      <c r="E140" s="49"/>
      <c r="F140" s="49"/>
      <c r="G140" s="50"/>
      <c r="H140" s="50"/>
      <c r="I140" s="51"/>
      <c r="J140" s="51"/>
      <c r="K140" s="52">
        <f t="shared" si="36"/>
        <v>0</v>
      </c>
      <c r="L140" s="53" t="str">
        <f t="shared" si="37"/>
        <v/>
      </c>
      <c r="M140" s="105" t="str">
        <f t="shared" si="38"/>
        <v/>
      </c>
      <c r="N140" s="55"/>
      <c r="O140" s="79" t="s">
        <v>19</v>
      </c>
      <c r="P140" s="56">
        <f t="shared" si="39"/>
        <v>0</v>
      </c>
      <c r="Q140" s="57">
        <f t="shared" si="40"/>
        <v>0</v>
      </c>
      <c r="R140" s="57">
        <f t="shared" si="41"/>
        <v>0</v>
      </c>
      <c r="S140" s="57">
        <f t="shared" si="42"/>
        <v>0</v>
      </c>
      <c r="T140" s="58">
        <f t="shared" si="43"/>
        <v>0</v>
      </c>
      <c r="U140" s="59">
        <f t="shared" si="44"/>
        <v>0</v>
      </c>
      <c r="V140" s="60">
        <f t="shared" si="45"/>
        <v>0</v>
      </c>
      <c r="W140" s="81">
        <f t="shared" si="46"/>
        <v>0</v>
      </c>
      <c r="X140" s="60">
        <f t="shared" si="47"/>
        <v>0</v>
      </c>
      <c r="Y140" s="61">
        <f t="shared" si="48"/>
        <v>0</v>
      </c>
      <c r="Z140" s="60">
        <f t="shared" si="49"/>
        <v>0</v>
      </c>
      <c r="AA140" s="60">
        <f t="shared" si="50"/>
        <v>0</v>
      </c>
      <c r="AB140" s="61">
        <f t="shared" si="51"/>
        <v>0</v>
      </c>
      <c r="AC140" s="62">
        <f t="shared" si="52"/>
        <v>0</v>
      </c>
      <c r="AD140" s="82">
        <f t="shared" si="53"/>
        <v>0</v>
      </c>
      <c r="AE140" s="87"/>
    </row>
    <row r="141" spans="1:31" ht="16.5">
      <c r="A141" s="46"/>
      <c r="B141" s="47"/>
      <c r="C141" s="47"/>
      <c r="D141" s="48"/>
      <c r="E141" s="49"/>
      <c r="F141" s="49"/>
      <c r="G141" s="50"/>
      <c r="H141" s="50"/>
      <c r="I141" s="51"/>
      <c r="J141" s="51"/>
      <c r="K141" s="52">
        <f t="shared" si="36"/>
        <v>0</v>
      </c>
      <c r="L141" s="53" t="str">
        <f t="shared" si="37"/>
        <v/>
      </c>
      <c r="M141" s="105" t="str">
        <f t="shared" si="38"/>
        <v/>
      </c>
      <c r="N141" s="55"/>
      <c r="O141" s="79" t="s">
        <v>19</v>
      </c>
      <c r="P141" s="56">
        <f t="shared" si="39"/>
        <v>0</v>
      </c>
      <c r="Q141" s="57">
        <f t="shared" si="40"/>
        <v>0</v>
      </c>
      <c r="R141" s="57">
        <f t="shared" si="41"/>
        <v>0</v>
      </c>
      <c r="S141" s="57">
        <f t="shared" si="42"/>
        <v>0</v>
      </c>
      <c r="T141" s="58">
        <f t="shared" si="43"/>
        <v>0</v>
      </c>
      <c r="U141" s="59">
        <f t="shared" si="44"/>
        <v>0</v>
      </c>
      <c r="V141" s="60">
        <f t="shared" si="45"/>
        <v>0</v>
      </c>
      <c r="W141" s="81">
        <f t="shared" si="46"/>
        <v>0</v>
      </c>
      <c r="X141" s="60">
        <f t="shared" si="47"/>
        <v>0</v>
      </c>
      <c r="Y141" s="61">
        <f t="shared" si="48"/>
        <v>0</v>
      </c>
      <c r="Z141" s="60">
        <f t="shared" si="49"/>
        <v>0</v>
      </c>
      <c r="AA141" s="60">
        <f t="shared" si="50"/>
        <v>0</v>
      </c>
      <c r="AB141" s="61">
        <f t="shared" si="51"/>
        <v>0</v>
      </c>
      <c r="AC141" s="62">
        <f t="shared" si="52"/>
        <v>0</v>
      </c>
      <c r="AD141" s="82">
        <f t="shared" si="53"/>
        <v>0</v>
      </c>
      <c r="AE141" s="87"/>
    </row>
    <row r="142" spans="1:31" ht="16.5">
      <c r="A142" s="46"/>
      <c r="B142" s="47"/>
      <c r="C142" s="47"/>
      <c r="D142" s="48"/>
      <c r="E142" s="49"/>
      <c r="F142" s="49"/>
      <c r="G142" s="50"/>
      <c r="H142" s="50"/>
      <c r="I142" s="51"/>
      <c r="J142" s="51"/>
      <c r="K142" s="52">
        <f t="shared" si="36"/>
        <v>0</v>
      </c>
      <c r="L142" s="53" t="str">
        <f t="shared" si="37"/>
        <v/>
      </c>
      <c r="M142" s="105" t="str">
        <f t="shared" si="38"/>
        <v/>
      </c>
      <c r="N142" s="55"/>
      <c r="O142" s="79" t="s">
        <v>19</v>
      </c>
      <c r="P142" s="56">
        <f t="shared" si="39"/>
        <v>0</v>
      </c>
      <c r="Q142" s="57">
        <f t="shared" si="40"/>
        <v>0</v>
      </c>
      <c r="R142" s="57">
        <f t="shared" si="41"/>
        <v>0</v>
      </c>
      <c r="S142" s="57">
        <f t="shared" si="42"/>
        <v>0</v>
      </c>
      <c r="T142" s="58">
        <f t="shared" si="43"/>
        <v>0</v>
      </c>
      <c r="U142" s="59">
        <f t="shared" si="44"/>
        <v>0</v>
      </c>
      <c r="V142" s="60">
        <f t="shared" si="45"/>
        <v>0</v>
      </c>
      <c r="W142" s="81">
        <f t="shared" si="46"/>
        <v>0</v>
      </c>
      <c r="X142" s="60">
        <f t="shared" si="47"/>
        <v>0</v>
      </c>
      <c r="Y142" s="61">
        <f t="shared" si="48"/>
        <v>0</v>
      </c>
      <c r="Z142" s="60">
        <f t="shared" si="49"/>
        <v>0</v>
      </c>
      <c r="AA142" s="60">
        <f t="shared" si="50"/>
        <v>0</v>
      </c>
      <c r="AB142" s="61">
        <f t="shared" si="51"/>
        <v>0</v>
      </c>
      <c r="AC142" s="62">
        <f t="shared" si="52"/>
        <v>0</v>
      </c>
      <c r="AD142" s="82">
        <f t="shared" si="53"/>
        <v>0</v>
      </c>
      <c r="AE142" s="87"/>
    </row>
    <row r="143" spans="1:31" ht="16.5">
      <c r="A143" s="46"/>
      <c r="B143" s="47"/>
      <c r="C143" s="47"/>
      <c r="D143" s="48"/>
      <c r="E143" s="49"/>
      <c r="F143" s="49"/>
      <c r="G143" s="50"/>
      <c r="H143" s="50"/>
      <c r="I143" s="51"/>
      <c r="J143" s="51"/>
      <c r="K143" s="52">
        <f t="shared" si="36"/>
        <v>0</v>
      </c>
      <c r="L143" s="53" t="str">
        <f t="shared" si="37"/>
        <v/>
      </c>
      <c r="M143" s="105" t="str">
        <f t="shared" si="38"/>
        <v/>
      </c>
      <c r="N143" s="55"/>
      <c r="O143" s="79" t="s">
        <v>19</v>
      </c>
      <c r="P143" s="56">
        <f t="shared" si="39"/>
        <v>0</v>
      </c>
      <c r="Q143" s="57">
        <f t="shared" si="40"/>
        <v>0</v>
      </c>
      <c r="R143" s="57">
        <f t="shared" si="41"/>
        <v>0</v>
      </c>
      <c r="S143" s="57">
        <f t="shared" si="42"/>
        <v>0</v>
      </c>
      <c r="T143" s="58">
        <f t="shared" si="43"/>
        <v>0</v>
      </c>
      <c r="U143" s="59">
        <f t="shared" si="44"/>
        <v>0</v>
      </c>
      <c r="V143" s="60">
        <f t="shared" si="45"/>
        <v>0</v>
      </c>
      <c r="W143" s="81">
        <f t="shared" si="46"/>
        <v>0</v>
      </c>
      <c r="X143" s="60">
        <f t="shared" si="47"/>
        <v>0</v>
      </c>
      <c r="Y143" s="61">
        <f t="shared" si="48"/>
        <v>0</v>
      </c>
      <c r="Z143" s="60">
        <f t="shared" si="49"/>
        <v>0</v>
      </c>
      <c r="AA143" s="60">
        <f t="shared" si="50"/>
        <v>0</v>
      </c>
      <c r="AB143" s="61">
        <f t="shared" si="51"/>
        <v>0</v>
      </c>
      <c r="AC143" s="62">
        <f t="shared" si="52"/>
        <v>0</v>
      </c>
      <c r="AD143" s="82">
        <f t="shared" si="53"/>
        <v>0</v>
      </c>
      <c r="AE143" s="87"/>
    </row>
    <row r="144" spans="1:31" ht="16.5">
      <c r="A144" s="46"/>
      <c r="B144" s="47"/>
      <c r="C144" s="47"/>
      <c r="D144" s="48"/>
      <c r="E144" s="49"/>
      <c r="F144" s="49"/>
      <c r="G144" s="50"/>
      <c r="H144" s="50"/>
      <c r="I144" s="51"/>
      <c r="J144" s="51"/>
      <c r="K144" s="52">
        <f t="shared" si="36"/>
        <v>0</v>
      </c>
      <c r="L144" s="53" t="str">
        <f t="shared" si="37"/>
        <v/>
      </c>
      <c r="M144" s="105" t="str">
        <f t="shared" si="38"/>
        <v/>
      </c>
      <c r="N144" s="55"/>
      <c r="O144" s="79" t="s">
        <v>19</v>
      </c>
      <c r="P144" s="56">
        <f t="shared" si="39"/>
        <v>0</v>
      </c>
      <c r="Q144" s="57">
        <f t="shared" si="40"/>
        <v>0</v>
      </c>
      <c r="R144" s="57">
        <f t="shared" si="41"/>
        <v>0</v>
      </c>
      <c r="S144" s="57">
        <f t="shared" si="42"/>
        <v>0</v>
      </c>
      <c r="T144" s="58">
        <f t="shared" si="43"/>
        <v>0</v>
      </c>
      <c r="U144" s="59">
        <f t="shared" si="44"/>
        <v>0</v>
      </c>
      <c r="V144" s="60">
        <f t="shared" si="45"/>
        <v>0</v>
      </c>
      <c r="W144" s="81">
        <f t="shared" si="46"/>
        <v>0</v>
      </c>
      <c r="X144" s="60">
        <f t="shared" si="47"/>
        <v>0</v>
      </c>
      <c r="Y144" s="61">
        <f t="shared" si="48"/>
        <v>0</v>
      </c>
      <c r="Z144" s="60">
        <f t="shared" si="49"/>
        <v>0</v>
      </c>
      <c r="AA144" s="60">
        <f t="shared" si="50"/>
        <v>0</v>
      </c>
      <c r="AB144" s="61">
        <f t="shared" si="51"/>
        <v>0</v>
      </c>
      <c r="AC144" s="62">
        <f t="shared" si="52"/>
        <v>0</v>
      </c>
      <c r="AD144" s="82">
        <f t="shared" si="53"/>
        <v>0</v>
      </c>
      <c r="AE144" s="87"/>
    </row>
    <row r="145" spans="1:31" ht="16.5">
      <c r="A145" s="46"/>
      <c r="B145" s="47"/>
      <c r="C145" s="47"/>
      <c r="D145" s="48"/>
      <c r="E145" s="49"/>
      <c r="F145" s="49"/>
      <c r="G145" s="50"/>
      <c r="H145" s="50"/>
      <c r="I145" s="51"/>
      <c r="J145" s="51"/>
      <c r="K145" s="52">
        <f t="shared" si="36"/>
        <v>0</v>
      </c>
      <c r="L145" s="53" t="str">
        <f t="shared" si="37"/>
        <v/>
      </c>
      <c r="M145" s="105" t="str">
        <f t="shared" si="38"/>
        <v/>
      </c>
      <c r="N145" s="55"/>
      <c r="O145" s="79" t="s">
        <v>19</v>
      </c>
      <c r="P145" s="56">
        <f t="shared" si="39"/>
        <v>0</v>
      </c>
      <c r="Q145" s="57">
        <f t="shared" si="40"/>
        <v>0</v>
      </c>
      <c r="R145" s="57">
        <f t="shared" si="41"/>
        <v>0</v>
      </c>
      <c r="S145" s="57">
        <f t="shared" si="42"/>
        <v>0</v>
      </c>
      <c r="T145" s="58">
        <f t="shared" si="43"/>
        <v>0</v>
      </c>
      <c r="U145" s="59">
        <f t="shared" si="44"/>
        <v>0</v>
      </c>
      <c r="V145" s="60">
        <f t="shared" si="45"/>
        <v>0</v>
      </c>
      <c r="W145" s="81">
        <f t="shared" si="46"/>
        <v>0</v>
      </c>
      <c r="X145" s="60">
        <f t="shared" si="47"/>
        <v>0</v>
      </c>
      <c r="Y145" s="61">
        <f t="shared" si="48"/>
        <v>0</v>
      </c>
      <c r="Z145" s="60">
        <f t="shared" si="49"/>
        <v>0</v>
      </c>
      <c r="AA145" s="60">
        <f t="shared" si="50"/>
        <v>0</v>
      </c>
      <c r="AB145" s="61">
        <f t="shared" si="51"/>
        <v>0</v>
      </c>
      <c r="AC145" s="62">
        <f t="shared" si="52"/>
        <v>0</v>
      </c>
      <c r="AD145" s="82">
        <f t="shared" si="53"/>
        <v>0</v>
      </c>
      <c r="AE145" s="87"/>
    </row>
    <row r="146" spans="1:31" ht="16.5">
      <c r="A146" s="46"/>
      <c r="B146" s="47"/>
      <c r="C146" s="47"/>
      <c r="D146" s="48"/>
      <c r="E146" s="49"/>
      <c r="F146" s="49"/>
      <c r="G146" s="50"/>
      <c r="H146" s="50"/>
      <c r="I146" s="51"/>
      <c r="J146" s="51"/>
      <c r="K146" s="52">
        <f t="shared" si="36"/>
        <v>0</v>
      </c>
      <c r="L146" s="53" t="str">
        <f t="shared" si="37"/>
        <v/>
      </c>
      <c r="M146" s="105" t="str">
        <f t="shared" si="38"/>
        <v/>
      </c>
      <c r="N146" s="55"/>
      <c r="O146" s="79" t="s">
        <v>19</v>
      </c>
      <c r="P146" s="56">
        <f t="shared" si="39"/>
        <v>0</v>
      </c>
      <c r="Q146" s="57">
        <f t="shared" si="40"/>
        <v>0</v>
      </c>
      <c r="R146" s="57">
        <f t="shared" si="41"/>
        <v>0</v>
      </c>
      <c r="S146" s="57">
        <f t="shared" si="42"/>
        <v>0</v>
      </c>
      <c r="T146" s="58">
        <f t="shared" si="43"/>
        <v>0</v>
      </c>
      <c r="U146" s="59">
        <f t="shared" si="44"/>
        <v>0</v>
      </c>
      <c r="V146" s="60">
        <f t="shared" si="45"/>
        <v>0</v>
      </c>
      <c r="W146" s="81">
        <f t="shared" si="46"/>
        <v>0</v>
      </c>
      <c r="X146" s="60">
        <f t="shared" si="47"/>
        <v>0</v>
      </c>
      <c r="Y146" s="61">
        <f t="shared" si="48"/>
        <v>0</v>
      </c>
      <c r="Z146" s="60">
        <f t="shared" si="49"/>
        <v>0</v>
      </c>
      <c r="AA146" s="60">
        <f t="shared" si="50"/>
        <v>0</v>
      </c>
      <c r="AB146" s="61">
        <f t="shared" si="51"/>
        <v>0</v>
      </c>
      <c r="AC146" s="62">
        <f t="shared" si="52"/>
        <v>0</v>
      </c>
      <c r="AD146" s="82">
        <f t="shared" si="53"/>
        <v>0</v>
      </c>
      <c r="AE146" s="87"/>
    </row>
    <row r="147" spans="1:31" ht="16.5">
      <c r="A147" s="46"/>
      <c r="B147" s="47"/>
      <c r="C147" s="47"/>
      <c r="D147" s="48"/>
      <c r="E147" s="49"/>
      <c r="F147" s="49"/>
      <c r="G147" s="50"/>
      <c r="H147" s="50"/>
      <c r="I147" s="51"/>
      <c r="J147" s="51"/>
      <c r="K147" s="52">
        <f t="shared" si="36"/>
        <v>0</v>
      </c>
      <c r="L147" s="53" t="str">
        <f t="shared" si="37"/>
        <v/>
      </c>
      <c r="M147" s="105" t="str">
        <f t="shared" si="38"/>
        <v/>
      </c>
      <c r="N147" s="55"/>
      <c r="O147" s="79" t="s">
        <v>19</v>
      </c>
      <c r="P147" s="56">
        <f t="shared" si="39"/>
        <v>0</v>
      </c>
      <c r="Q147" s="57">
        <f t="shared" si="40"/>
        <v>0</v>
      </c>
      <c r="R147" s="57">
        <f t="shared" si="41"/>
        <v>0</v>
      </c>
      <c r="S147" s="57">
        <f t="shared" si="42"/>
        <v>0</v>
      </c>
      <c r="T147" s="58">
        <f t="shared" si="43"/>
        <v>0</v>
      </c>
      <c r="U147" s="59">
        <f t="shared" si="44"/>
        <v>0</v>
      </c>
      <c r="V147" s="60">
        <f t="shared" si="45"/>
        <v>0</v>
      </c>
      <c r="W147" s="81">
        <f t="shared" si="46"/>
        <v>0</v>
      </c>
      <c r="X147" s="60">
        <f t="shared" si="47"/>
        <v>0</v>
      </c>
      <c r="Y147" s="61">
        <f t="shared" si="48"/>
        <v>0</v>
      </c>
      <c r="Z147" s="60">
        <f t="shared" si="49"/>
        <v>0</v>
      </c>
      <c r="AA147" s="60">
        <f t="shared" si="50"/>
        <v>0</v>
      </c>
      <c r="AB147" s="61">
        <f t="shared" si="51"/>
        <v>0</v>
      </c>
      <c r="AC147" s="62">
        <f t="shared" si="52"/>
        <v>0</v>
      </c>
      <c r="AD147" s="82">
        <f t="shared" si="53"/>
        <v>0</v>
      </c>
      <c r="AE147" s="87"/>
    </row>
    <row r="148" spans="1:31" ht="16.5">
      <c r="A148" s="46"/>
      <c r="B148" s="47"/>
      <c r="C148" s="47"/>
      <c r="D148" s="48"/>
      <c r="E148" s="49"/>
      <c r="F148" s="49"/>
      <c r="G148" s="50"/>
      <c r="H148" s="50"/>
      <c r="I148" s="51"/>
      <c r="J148" s="51"/>
      <c r="K148" s="52">
        <f t="shared" si="36"/>
        <v>0</v>
      </c>
      <c r="L148" s="53" t="str">
        <f t="shared" si="37"/>
        <v/>
      </c>
      <c r="M148" s="105" t="str">
        <f t="shared" si="38"/>
        <v/>
      </c>
      <c r="N148" s="55"/>
      <c r="O148" s="79" t="s">
        <v>19</v>
      </c>
      <c r="P148" s="56">
        <f t="shared" si="39"/>
        <v>0</v>
      </c>
      <c r="Q148" s="57">
        <f t="shared" si="40"/>
        <v>0</v>
      </c>
      <c r="R148" s="57">
        <f t="shared" si="41"/>
        <v>0</v>
      </c>
      <c r="S148" s="57">
        <f t="shared" si="42"/>
        <v>0</v>
      </c>
      <c r="T148" s="58">
        <f t="shared" si="43"/>
        <v>0</v>
      </c>
      <c r="U148" s="59">
        <f t="shared" si="44"/>
        <v>0</v>
      </c>
      <c r="V148" s="60">
        <f t="shared" si="45"/>
        <v>0</v>
      </c>
      <c r="W148" s="81">
        <f t="shared" si="46"/>
        <v>0</v>
      </c>
      <c r="X148" s="60">
        <f t="shared" si="47"/>
        <v>0</v>
      </c>
      <c r="Y148" s="61">
        <f t="shared" si="48"/>
        <v>0</v>
      </c>
      <c r="Z148" s="60">
        <f t="shared" si="49"/>
        <v>0</v>
      </c>
      <c r="AA148" s="60">
        <f t="shared" si="50"/>
        <v>0</v>
      </c>
      <c r="AB148" s="61">
        <f t="shared" si="51"/>
        <v>0</v>
      </c>
      <c r="AC148" s="62">
        <f t="shared" si="52"/>
        <v>0</v>
      </c>
      <c r="AD148" s="82">
        <f t="shared" si="53"/>
        <v>0</v>
      </c>
      <c r="AE148" s="87"/>
    </row>
    <row r="149" spans="1:31" ht="17.25" thickBot="1">
      <c r="A149" s="138"/>
      <c r="B149" s="119"/>
      <c r="C149" s="119"/>
      <c r="D149" s="120"/>
      <c r="E149" s="121"/>
      <c r="F149" s="121"/>
      <c r="G149" s="122"/>
      <c r="H149" s="122"/>
      <c r="I149" s="123"/>
      <c r="J149" s="123"/>
      <c r="K149" s="124">
        <f t="shared" si="36"/>
        <v>0</v>
      </c>
      <c r="L149" s="125" t="str">
        <f t="shared" si="37"/>
        <v/>
      </c>
      <c r="M149" s="126" t="str">
        <f t="shared" si="38"/>
        <v/>
      </c>
      <c r="N149" s="127"/>
      <c r="O149" s="128" t="s">
        <v>19</v>
      </c>
      <c r="P149" s="129">
        <f t="shared" si="39"/>
        <v>0</v>
      </c>
      <c r="Q149" s="130">
        <f t="shared" si="40"/>
        <v>0</v>
      </c>
      <c r="R149" s="130">
        <f t="shared" si="41"/>
        <v>0</v>
      </c>
      <c r="S149" s="130">
        <f t="shared" si="42"/>
        <v>0</v>
      </c>
      <c r="T149" s="131">
        <f t="shared" si="43"/>
        <v>0</v>
      </c>
      <c r="U149" s="132">
        <f t="shared" si="44"/>
        <v>0</v>
      </c>
      <c r="V149" s="133">
        <f t="shared" si="45"/>
        <v>0</v>
      </c>
      <c r="W149" s="134">
        <f t="shared" si="46"/>
        <v>0</v>
      </c>
      <c r="X149" s="133">
        <f t="shared" si="47"/>
        <v>0</v>
      </c>
      <c r="Y149" s="135">
        <f t="shared" si="48"/>
        <v>0</v>
      </c>
      <c r="Z149" s="133">
        <f t="shared" si="49"/>
        <v>0</v>
      </c>
      <c r="AA149" s="133">
        <f t="shared" si="50"/>
        <v>0</v>
      </c>
      <c r="AB149" s="135">
        <f t="shared" si="51"/>
        <v>0</v>
      </c>
      <c r="AC149" s="136">
        <f t="shared" si="52"/>
        <v>0</v>
      </c>
      <c r="AD149" s="137">
        <f t="shared" si="53"/>
        <v>0</v>
      </c>
      <c r="AE149" s="87"/>
    </row>
    <row r="150" spans="1:31" ht="37.700000000000003" customHeight="1" thickBot="1">
      <c r="A150" s="170">
        <f>IF(SUM(A7:A149)&gt;0,LARGE($A$7:$A$149,1),0)</f>
        <v>0</v>
      </c>
      <c r="B150" s="139"/>
      <c r="C150" s="139"/>
      <c r="D150" s="140"/>
      <c r="E150" s="141"/>
      <c r="F150" s="141"/>
      <c r="G150" s="142"/>
      <c r="H150" s="142"/>
      <c r="I150" s="118">
        <f>ROUND(SUM(I7:I149),2)</f>
        <v>0</v>
      </c>
      <c r="J150" s="118">
        <f>ROUND(SUM(J7:J149),2)</f>
        <v>0</v>
      </c>
      <c r="K150" s="143"/>
      <c r="L150" s="144"/>
      <c r="M150" s="145"/>
      <c r="N150" s="146"/>
      <c r="O150" s="147"/>
      <c r="P150" s="148"/>
      <c r="Q150" s="148"/>
      <c r="R150" s="148"/>
      <c r="S150" s="148"/>
      <c r="T150" s="216">
        <f>ROUND(SUM(T7:T149),2)</f>
        <v>0</v>
      </c>
      <c r="U150" s="149"/>
      <c r="V150" s="150"/>
      <c r="W150" s="151"/>
      <c r="X150" s="150"/>
      <c r="Y150" s="152"/>
      <c r="Z150" s="150"/>
      <c r="AA150" s="150"/>
      <c r="AB150" s="152"/>
      <c r="AC150" s="216">
        <f>ROUND(SUM(AC7:AC149),2)</f>
        <v>0</v>
      </c>
      <c r="AD150" s="216">
        <f>ROUND(SUM(AD7:AD149),2)</f>
        <v>0</v>
      </c>
      <c r="AE150" s="87"/>
    </row>
  </sheetData>
  <sheetProtection sheet="1" objects="1" scenarios="1"/>
  <mergeCells count="11">
    <mergeCell ref="R5:T5"/>
    <mergeCell ref="U5:V5"/>
    <mergeCell ref="X5:AD5"/>
    <mergeCell ref="A4:AD4"/>
    <mergeCell ref="B5:C5"/>
    <mergeCell ref="D5:E5"/>
    <mergeCell ref="G5:H5"/>
    <mergeCell ref="I5:J5"/>
    <mergeCell ref="K5:L5"/>
    <mergeCell ref="N5:O5"/>
    <mergeCell ref="P5:Q5"/>
  </mergeCells>
  <conditionalFormatting sqref="L7:L150">
    <cfRule type="cellIs" dxfId="5" priority="2" operator="equal">
      <formula>"Errore! Verificare Giorni"</formula>
    </cfRule>
  </conditionalFormatting>
  <conditionalFormatting sqref="L7:L150">
    <cfRule type="cellIs" dxfId="4" priority="1" operator="equal">
      <formula>"Errore! Verificare Giorni"</formula>
    </cfRule>
  </conditionalFormatting>
  <dataValidations count="11">
    <dataValidation type="list" allowBlank="1" showInputMessage="1" showErrorMessage="1" sqref="RDV982836:RDV983177 SX7:SX149 ACT7:ACT149 AMP7:AMP149 AWL7:AWL149 BGH7:BGH149 BQD7:BQD149 BZZ7:BZZ149 CJV7:CJV149 CTR7:CTR149 DDN7:DDN149 DNJ7:DNJ149 DXF7:DXF149 EHB7:EHB149 EQX7:EQX149 FAT7:FAT149 FKP7:FKP149 FUL7:FUL149 GEH7:GEH149 GOD7:GOD149 GXZ7:GXZ149 HHV7:HHV149 HRR7:HRR149 IBN7:IBN149 ILJ7:ILJ149 IVF7:IVF149 JFB7:JFB149 JOX7:JOX149 JYT7:JYT149 KIP7:KIP149 KSL7:KSL149 LCH7:LCH149 LMD7:LMD149 LVZ7:LVZ149 MFV7:MFV149 MPR7:MPR149 MZN7:MZN149 NJJ7:NJJ149 NTF7:NTF149 ODB7:ODB149 OMX7:OMX149 OWT7:OWT149 PGP7:PGP149 PQL7:PQL149 QAH7:QAH149 QKD7:QKD149 QTZ7:QTZ149 RDV7:RDV149 RNR7:RNR149 RXN7:RXN149 SHJ7:SHJ149 SRF7:SRF149 TBB7:TBB149 TKX7:TKX149 TUT7:TUT149 UEP7:UEP149 UOL7:UOL149 UYH7:UYH149 VID7:VID149 VRZ7:VRZ149 WBV7:WBV149 WLR7:WLR149 WVN7:WVN149 QTZ982836:QTZ983177 RNR982836:RNR983177 JB65332:JB65673 SX65332:SX65673 ACT65332:ACT65673 AMP65332:AMP65673 AWL65332:AWL65673 BGH65332:BGH65673 BQD65332:BQD65673 BZZ65332:BZZ65673 CJV65332:CJV65673 CTR65332:CTR65673 DDN65332:DDN65673 DNJ65332:DNJ65673 DXF65332:DXF65673 EHB65332:EHB65673 EQX65332:EQX65673 FAT65332:FAT65673 FKP65332:FKP65673 FUL65332:FUL65673 GEH65332:GEH65673 GOD65332:GOD65673 GXZ65332:GXZ65673 HHV65332:HHV65673 HRR65332:HRR65673 IBN65332:IBN65673 ILJ65332:ILJ65673 IVF65332:IVF65673 JFB65332:JFB65673 JOX65332:JOX65673 JYT65332:JYT65673 KIP65332:KIP65673 KSL65332:KSL65673 LCH65332:LCH65673 LMD65332:LMD65673 LVZ65332:LVZ65673 MFV65332:MFV65673 MPR65332:MPR65673 MZN65332:MZN65673 NJJ65332:NJJ65673 NTF65332:NTF65673 ODB65332:ODB65673 OMX65332:OMX65673 OWT65332:OWT65673 PGP65332:PGP65673 PQL65332:PQL65673 QAH65332:QAH65673 QKD65332:QKD65673 QTZ65332:QTZ65673 RDV65332:RDV65673 RNR65332:RNR65673 RXN65332:RXN65673 SHJ65332:SHJ65673 SRF65332:SRF65673 TBB65332:TBB65673 TKX65332:TKX65673 TUT65332:TUT65673 UEP65332:UEP65673 UOL65332:UOL65673 UYH65332:UYH65673 VID65332:VID65673 VRZ65332:VRZ65673 WBV65332:WBV65673 WLR65332:WLR65673 WVN65332:WVN65673 RXN982836:RXN983177 JB130868:JB131209 SX130868:SX131209 ACT130868:ACT131209 AMP130868:AMP131209 AWL130868:AWL131209 BGH130868:BGH131209 BQD130868:BQD131209 BZZ130868:BZZ131209 CJV130868:CJV131209 CTR130868:CTR131209 DDN130868:DDN131209 DNJ130868:DNJ131209 DXF130868:DXF131209 EHB130868:EHB131209 EQX130868:EQX131209 FAT130868:FAT131209 FKP130868:FKP131209 FUL130868:FUL131209 GEH130868:GEH131209 GOD130868:GOD131209 GXZ130868:GXZ131209 HHV130868:HHV131209 HRR130868:HRR131209 IBN130868:IBN131209 ILJ130868:ILJ131209 IVF130868:IVF131209 JFB130868:JFB131209 JOX130868:JOX131209 JYT130868:JYT131209 KIP130868:KIP131209 KSL130868:KSL131209 LCH130868:LCH131209 LMD130868:LMD131209 LVZ130868:LVZ131209 MFV130868:MFV131209 MPR130868:MPR131209 MZN130868:MZN131209 NJJ130868:NJJ131209 NTF130868:NTF131209 ODB130868:ODB131209 OMX130868:OMX131209 OWT130868:OWT131209 PGP130868:PGP131209 PQL130868:PQL131209 QAH130868:QAH131209 QKD130868:QKD131209 QTZ130868:QTZ131209 RDV130868:RDV131209 RNR130868:RNR131209 RXN130868:RXN131209 SHJ130868:SHJ131209 SRF130868:SRF131209 TBB130868:TBB131209 TKX130868:TKX131209 TUT130868:TUT131209 UEP130868:UEP131209 UOL130868:UOL131209 UYH130868:UYH131209 VID130868:VID131209 VRZ130868:VRZ131209 WBV130868:WBV131209 WLR130868:WLR131209 WVN130868:WVN131209 SHJ982836:SHJ983177 JB196404:JB196745 SX196404:SX196745 ACT196404:ACT196745 AMP196404:AMP196745 AWL196404:AWL196745 BGH196404:BGH196745 BQD196404:BQD196745 BZZ196404:BZZ196745 CJV196404:CJV196745 CTR196404:CTR196745 DDN196404:DDN196745 DNJ196404:DNJ196745 DXF196404:DXF196745 EHB196404:EHB196745 EQX196404:EQX196745 FAT196404:FAT196745 FKP196404:FKP196745 FUL196404:FUL196745 GEH196404:GEH196745 GOD196404:GOD196745 GXZ196404:GXZ196745 HHV196404:HHV196745 HRR196404:HRR196745 IBN196404:IBN196745 ILJ196404:ILJ196745 IVF196404:IVF196745 JFB196404:JFB196745 JOX196404:JOX196745 JYT196404:JYT196745 KIP196404:KIP196745 KSL196404:KSL196745 LCH196404:LCH196745 LMD196404:LMD196745 LVZ196404:LVZ196745 MFV196404:MFV196745 MPR196404:MPR196745 MZN196404:MZN196745 NJJ196404:NJJ196745 NTF196404:NTF196745 ODB196404:ODB196745 OMX196404:OMX196745 OWT196404:OWT196745 PGP196404:PGP196745 PQL196404:PQL196745 QAH196404:QAH196745 QKD196404:QKD196745 QTZ196404:QTZ196745 RDV196404:RDV196745 RNR196404:RNR196745 RXN196404:RXN196745 SHJ196404:SHJ196745 SRF196404:SRF196745 TBB196404:TBB196745 TKX196404:TKX196745 TUT196404:TUT196745 UEP196404:UEP196745 UOL196404:UOL196745 UYH196404:UYH196745 VID196404:VID196745 VRZ196404:VRZ196745 WBV196404:WBV196745 WLR196404:WLR196745 WVN196404:WVN196745 SRF982836:SRF983177 JB261940:JB262281 SX261940:SX262281 ACT261940:ACT262281 AMP261940:AMP262281 AWL261940:AWL262281 BGH261940:BGH262281 BQD261940:BQD262281 BZZ261940:BZZ262281 CJV261940:CJV262281 CTR261940:CTR262281 DDN261940:DDN262281 DNJ261940:DNJ262281 DXF261940:DXF262281 EHB261940:EHB262281 EQX261940:EQX262281 FAT261940:FAT262281 FKP261940:FKP262281 FUL261940:FUL262281 GEH261940:GEH262281 GOD261940:GOD262281 GXZ261940:GXZ262281 HHV261940:HHV262281 HRR261940:HRR262281 IBN261940:IBN262281 ILJ261940:ILJ262281 IVF261940:IVF262281 JFB261940:JFB262281 JOX261940:JOX262281 JYT261940:JYT262281 KIP261940:KIP262281 KSL261940:KSL262281 LCH261940:LCH262281 LMD261940:LMD262281 LVZ261940:LVZ262281 MFV261940:MFV262281 MPR261940:MPR262281 MZN261940:MZN262281 NJJ261940:NJJ262281 NTF261940:NTF262281 ODB261940:ODB262281 OMX261940:OMX262281 OWT261940:OWT262281 PGP261940:PGP262281 PQL261940:PQL262281 QAH261940:QAH262281 QKD261940:QKD262281 QTZ261940:QTZ262281 RDV261940:RDV262281 RNR261940:RNR262281 RXN261940:RXN262281 SHJ261940:SHJ262281 SRF261940:SRF262281 TBB261940:TBB262281 TKX261940:TKX262281 TUT261940:TUT262281 UEP261940:UEP262281 UOL261940:UOL262281 UYH261940:UYH262281 VID261940:VID262281 VRZ261940:VRZ262281 WBV261940:WBV262281 WLR261940:WLR262281 WVN261940:WVN262281 TBB982836:TBB983177 JB327476:JB327817 SX327476:SX327817 ACT327476:ACT327817 AMP327476:AMP327817 AWL327476:AWL327817 BGH327476:BGH327817 BQD327476:BQD327817 BZZ327476:BZZ327817 CJV327476:CJV327817 CTR327476:CTR327817 DDN327476:DDN327817 DNJ327476:DNJ327817 DXF327476:DXF327817 EHB327476:EHB327817 EQX327476:EQX327817 FAT327476:FAT327817 FKP327476:FKP327817 FUL327476:FUL327817 GEH327476:GEH327817 GOD327476:GOD327817 GXZ327476:GXZ327817 HHV327476:HHV327817 HRR327476:HRR327817 IBN327476:IBN327817 ILJ327476:ILJ327817 IVF327476:IVF327817 JFB327476:JFB327817 JOX327476:JOX327817 JYT327476:JYT327817 KIP327476:KIP327817 KSL327476:KSL327817 LCH327476:LCH327817 LMD327476:LMD327817 LVZ327476:LVZ327817 MFV327476:MFV327817 MPR327476:MPR327817 MZN327476:MZN327817 NJJ327476:NJJ327817 NTF327476:NTF327817 ODB327476:ODB327817 OMX327476:OMX327817 OWT327476:OWT327817 PGP327476:PGP327817 PQL327476:PQL327817 QAH327476:QAH327817 QKD327476:QKD327817 QTZ327476:QTZ327817 RDV327476:RDV327817 RNR327476:RNR327817 RXN327476:RXN327817 SHJ327476:SHJ327817 SRF327476:SRF327817 TBB327476:TBB327817 TKX327476:TKX327817 TUT327476:TUT327817 UEP327476:UEP327817 UOL327476:UOL327817 UYH327476:UYH327817 VID327476:VID327817 VRZ327476:VRZ327817 WBV327476:WBV327817 WLR327476:WLR327817 WVN327476:WVN327817 TKX982836:TKX983177 JB393012:JB393353 SX393012:SX393353 ACT393012:ACT393353 AMP393012:AMP393353 AWL393012:AWL393353 BGH393012:BGH393353 BQD393012:BQD393353 BZZ393012:BZZ393353 CJV393012:CJV393353 CTR393012:CTR393353 DDN393012:DDN393353 DNJ393012:DNJ393353 DXF393012:DXF393353 EHB393012:EHB393353 EQX393012:EQX393353 FAT393012:FAT393353 FKP393012:FKP393353 FUL393012:FUL393353 GEH393012:GEH393353 GOD393012:GOD393353 GXZ393012:GXZ393353 HHV393012:HHV393353 HRR393012:HRR393353 IBN393012:IBN393353 ILJ393012:ILJ393353 IVF393012:IVF393353 JFB393012:JFB393353 JOX393012:JOX393353 JYT393012:JYT393353 KIP393012:KIP393353 KSL393012:KSL393353 LCH393012:LCH393353 LMD393012:LMD393353 LVZ393012:LVZ393353 MFV393012:MFV393353 MPR393012:MPR393353 MZN393012:MZN393353 NJJ393012:NJJ393353 NTF393012:NTF393353 ODB393012:ODB393353 OMX393012:OMX393353 OWT393012:OWT393353 PGP393012:PGP393353 PQL393012:PQL393353 QAH393012:QAH393353 QKD393012:QKD393353 QTZ393012:QTZ393353 RDV393012:RDV393353 RNR393012:RNR393353 RXN393012:RXN393353 SHJ393012:SHJ393353 SRF393012:SRF393353 TBB393012:TBB393353 TKX393012:TKX393353 TUT393012:TUT393353 UEP393012:UEP393353 UOL393012:UOL393353 UYH393012:UYH393353 VID393012:VID393353 VRZ393012:VRZ393353 WBV393012:WBV393353 WLR393012:WLR393353 WVN393012:WVN393353 TUT982836:TUT983177 JB458548:JB458889 SX458548:SX458889 ACT458548:ACT458889 AMP458548:AMP458889 AWL458548:AWL458889 BGH458548:BGH458889 BQD458548:BQD458889 BZZ458548:BZZ458889 CJV458548:CJV458889 CTR458548:CTR458889 DDN458548:DDN458889 DNJ458548:DNJ458889 DXF458548:DXF458889 EHB458548:EHB458889 EQX458548:EQX458889 FAT458548:FAT458889 FKP458548:FKP458889 FUL458548:FUL458889 GEH458548:GEH458889 GOD458548:GOD458889 GXZ458548:GXZ458889 HHV458548:HHV458889 HRR458548:HRR458889 IBN458548:IBN458889 ILJ458548:ILJ458889 IVF458548:IVF458889 JFB458548:JFB458889 JOX458548:JOX458889 JYT458548:JYT458889 KIP458548:KIP458889 KSL458548:KSL458889 LCH458548:LCH458889 LMD458548:LMD458889 LVZ458548:LVZ458889 MFV458548:MFV458889 MPR458548:MPR458889 MZN458548:MZN458889 NJJ458548:NJJ458889 NTF458548:NTF458889 ODB458548:ODB458889 OMX458548:OMX458889 OWT458548:OWT458889 PGP458548:PGP458889 PQL458548:PQL458889 QAH458548:QAH458889 QKD458548:QKD458889 QTZ458548:QTZ458889 RDV458548:RDV458889 RNR458548:RNR458889 RXN458548:RXN458889 SHJ458548:SHJ458889 SRF458548:SRF458889 TBB458548:TBB458889 TKX458548:TKX458889 TUT458548:TUT458889 UEP458548:UEP458889 UOL458548:UOL458889 UYH458548:UYH458889 VID458548:VID458889 VRZ458548:VRZ458889 WBV458548:WBV458889 WLR458548:WLR458889 WVN458548:WVN458889 UEP982836:UEP983177 JB524084:JB524425 SX524084:SX524425 ACT524084:ACT524425 AMP524084:AMP524425 AWL524084:AWL524425 BGH524084:BGH524425 BQD524084:BQD524425 BZZ524084:BZZ524425 CJV524084:CJV524425 CTR524084:CTR524425 DDN524084:DDN524425 DNJ524084:DNJ524425 DXF524084:DXF524425 EHB524084:EHB524425 EQX524084:EQX524425 FAT524084:FAT524425 FKP524084:FKP524425 FUL524084:FUL524425 GEH524084:GEH524425 GOD524084:GOD524425 GXZ524084:GXZ524425 HHV524084:HHV524425 HRR524084:HRR524425 IBN524084:IBN524425 ILJ524084:ILJ524425 IVF524084:IVF524425 JFB524084:JFB524425 JOX524084:JOX524425 JYT524084:JYT524425 KIP524084:KIP524425 KSL524084:KSL524425 LCH524084:LCH524425 LMD524084:LMD524425 LVZ524084:LVZ524425 MFV524084:MFV524425 MPR524084:MPR524425 MZN524084:MZN524425 NJJ524084:NJJ524425 NTF524084:NTF524425 ODB524084:ODB524425 OMX524084:OMX524425 OWT524084:OWT524425 PGP524084:PGP524425 PQL524084:PQL524425 QAH524084:QAH524425 QKD524084:QKD524425 QTZ524084:QTZ524425 RDV524084:RDV524425 RNR524084:RNR524425 RXN524084:RXN524425 SHJ524084:SHJ524425 SRF524084:SRF524425 TBB524084:TBB524425 TKX524084:TKX524425 TUT524084:TUT524425 UEP524084:UEP524425 UOL524084:UOL524425 UYH524084:UYH524425 VID524084:VID524425 VRZ524084:VRZ524425 WBV524084:WBV524425 WLR524084:WLR524425 WVN524084:WVN524425 UOL982836:UOL983177 JB589620:JB589961 SX589620:SX589961 ACT589620:ACT589961 AMP589620:AMP589961 AWL589620:AWL589961 BGH589620:BGH589961 BQD589620:BQD589961 BZZ589620:BZZ589961 CJV589620:CJV589961 CTR589620:CTR589961 DDN589620:DDN589961 DNJ589620:DNJ589961 DXF589620:DXF589961 EHB589620:EHB589961 EQX589620:EQX589961 FAT589620:FAT589961 FKP589620:FKP589961 FUL589620:FUL589961 GEH589620:GEH589961 GOD589620:GOD589961 GXZ589620:GXZ589961 HHV589620:HHV589961 HRR589620:HRR589961 IBN589620:IBN589961 ILJ589620:ILJ589961 IVF589620:IVF589961 JFB589620:JFB589961 JOX589620:JOX589961 JYT589620:JYT589961 KIP589620:KIP589961 KSL589620:KSL589961 LCH589620:LCH589961 LMD589620:LMD589961 LVZ589620:LVZ589961 MFV589620:MFV589961 MPR589620:MPR589961 MZN589620:MZN589961 NJJ589620:NJJ589961 NTF589620:NTF589961 ODB589620:ODB589961 OMX589620:OMX589961 OWT589620:OWT589961 PGP589620:PGP589961 PQL589620:PQL589961 QAH589620:QAH589961 QKD589620:QKD589961 QTZ589620:QTZ589961 RDV589620:RDV589961 RNR589620:RNR589961 RXN589620:RXN589961 SHJ589620:SHJ589961 SRF589620:SRF589961 TBB589620:TBB589961 TKX589620:TKX589961 TUT589620:TUT589961 UEP589620:UEP589961 UOL589620:UOL589961 UYH589620:UYH589961 VID589620:VID589961 VRZ589620:VRZ589961 WBV589620:WBV589961 WLR589620:WLR589961 WVN589620:WVN589961 UYH982836:UYH983177 JB655156:JB655497 SX655156:SX655497 ACT655156:ACT655497 AMP655156:AMP655497 AWL655156:AWL655497 BGH655156:BGH655497 BQD655156:BQD655497 BZZ655156:BZZ655497 CJV655156:CJV655497 CTR655156:CTR655497 DDN655156:DDN655497 DNJ655156:DNJ655497 DXF655156:DXF655497 EHB655156:EHB655497 EQX655156:EQX655497 FAT655156:FAT655497 FKP655156:FKP655497 FUL655156:FUL655497 GEH655156:GEH655497 GOD655156:GOD655497 GXZ655156:GXZ655497 HHV655156:HHV655497 HRR655156:HRR655497 IBN655156:IBN655497 ILJ655156:ILJ655497 IVF655156:IVF655497 JFB655156:JFB655497 JOX655156:JOX655497 JYT655156:JYT655497 KIP655156:KIP655497 KSL655156:KSL655497 LCH655156:LCH655497 LMD655156:LMD655497 LVZ655156:LVZ655497 MFV655156:MFV655497 MPR655156:MPR655497 MZN655156:MZN655497 NJJ655156:NJJ655497 NTF655156:NTF655497 ODB655156:ODB655497 OMX655156:OMX655497 OWT655156:OWT655497 PGP655156:PGP655497 PQL655156:PQL655497 QAH655156:QAH655497 QKD655156:QKD655497 QTZ655156:QTZ655497 RDV655156:RDV655497 RNR655156:RNR655497 RXN655156:RXN655497 SHJ655156:SHJ655497 SRF655156:SRF655497 TBB655156:TBB655497 TKX655156:TKX655497 TUT655156:TUT655497 UEP655156:UEP655497 UOL655156:UOL655497 UYH655156:UYH655497 VID655156:VID655497 VRZ655156:VRZ655497 WBV655156:WBV655497 WLR655156:WLR655497 WVN655156:WVN655497 VID982836:VID983177 JB720692:JB721033 SX720692:SX721033 ACT720692:ACT721033 AMP720692:AMP721033 AWL720692:AWL721033 BGH720692:BGH721033 BQD720692:BQD721033 BZZ720692:BZZ721033 CJV720692:CJV721033 CTR720692:CTR721033 DDN720692:DDN721033 DNJ720692:DNJ721033 DXF720692:DXF721033 EHB720692:EHB721033 EQX720692:EQX721033 FAT720692:FAT721033 FKP720692:FKP721033 FUL720692:FUL721033 GEH720692:GEH721033 GOD720692:GOD721033 GXZ720692:GXZ721033 HHV720692:HHV721033 HRR720692:HRR721033 IBN720692:IBN721033 ILJ720692:ILJ721033 IVF720692:IVF721033 JFB720692:JFB721033 JOX720692:JOX721033 JYT720692:JYT721033 KIP720692:KIP721033 KSL720692:KSL721033 LCH720692:LCH721033 LMD720692:LMD721033 LVZ720692:LVZ721033 MFV720692:MFV721033 MPR720692:MPR721033 MZN720692:MZN721033 NJJ720692:NJJ721033 NTF720692:NTF721033 ODB720692:ODB721033 OMX720692:OMX721033 OWT720692:OWT721033 PGP720692:PGP721033 PQL720692:PQL721033 QAH720692:QAH721033 QKD720692:QKD721033 QTZ720692:QTZ721033 RDV720692:RDV721033 RNR720692:RNR721033 RXN720692:RXN721033 SHJ720692:SHJ721033 SRF720692:SRF721033 TBB720692:TBB721033 TKX720692:TKX721033 TUT720692:TUT721033 UEP720692:UEP721033 UOL720692:UOL721033 UYH720692:UYH721033 VID720692:VID721033 VRZ720692:VRZ721033 WBV720692:WBV721033 WLR720692:WLR721033 WVN720692:WVN721033 VRZ982836:VRZ983177 JB786228:JB786569 SX786228:SX786569 ACT786228:ACT786569 AMP786228:AMP786569 AWL786228:AWL786569 BGH786228:BGH786569 BQD786228:BQD786569 BZZ786228:BZZ786569 CJV786228:CJV786569 CTR786228:CTR786569 DDN786228:DDN786569 DNJ786228:DNJ786569 DXF786228:DXF786569 EHB786228:EHB786569 EQX786228:EQX786569 FAT786228:FAT786569 FKP786228:FKP786569 FUL786228:FUL786569 GEH786228:GEH786569 GOD786228:GOD786569 GXZ786228:GXZ786569 HHV786228:HHV786569 HRR786228:HRR786569 IBN786228:IBN786569 ILJ786228:ILJ786569 IVF786228:IVF786569 JFB786228:JFB786569 JOX786228:JOX786569 JYT786228:JYT786569 KIP786228:KIP786569 KSL786228:KSL786569 LCH786228:LCH786569 LMD786228:LMD786569 LVZ786228:LVZ786569 MFV786228:MFV786569 MPR786228:MPR786569 MZN786228:MZN786569 NJJ786228:NJJ786569 NTF786228:NTF786569 ODB786228:ODB786569 OMX786228:OMX786569 OWT786228:OWT786569 PGP786228:PGP786569 PQL786228:PQL786569 QAH786228:QAH786569 QKD786228:QKD786569 QTZ786228:QTZ786569 RDV786228:RDV786569 RNR786228:RNR786569 RXN786228:RXN786569 SHJ786228:SHJ786569 SRF786228:SRF786569 TBB786228:TBB786569 TKX786228:TKX786569 TUT786228:TUT786569 UEP786228:UEP786569 UOL786228:UOL786569 UYH786228:UYH786569 VID786228:VID786569 VRZ786228:VRZ786569 WBV786228:WBV786569 WLR786228:WLR786569 WVN786228:WVN786569 WBV982836:WBV983177 JB851764:JB852105 SX851764:SX852105 ACT851764:ACT852105 AMP851764:AMP852105 AWL851764:AWL852105 BGH851764:BGH852105 BQD851764:BQD852105 BZZ851764:BZZ852105 CJV851764:CJV852105 CTR851764:CTR852105 DDN851764:DDN852105 DNJ851764:DNJ852105 DXF851764:DXF852105 EHB851764:EHB852105 EQX851764:EQX852105 FAT851764:FAT852105 FKP851764:FKP852105 FUL851764:FUL852105 GEH851764:GEH852105 GOD851764:GOD852105 GXZ851764:GXZ852105 HHV851764:HHV852105 HRR851764:HRR852105 IBN851764:IBN852105 ILJ851764:ILJ852105 IVF851764:IVF852105 JFB851764:JFB852105 JOX851764:JOX852105 JYT851764:JYT852105 KIP851764:KIP852105 KSL851764:KSL852105 LCH851764:LCH852105 LMD851764:LMD852105 LVZ851764:LVZ852105 MFV851764:MFV852105 MPR851764:MPR852105 MZN851764:MZN852105 NJJ851764:NJJ852105 NTF851764:NTF852105 ODB851764:ODB852105 OMX851764:OMX852105 OWT851764:OWT852105 PGP851764:PGP852105 PQL851764:PQL852105 QAH851764:QAH852105 QKD851764:QKD852105 QTZ851764:QTZ852105 RDV851764:RDV852105 RNR851764:RNR852105 RXN851764:RXN852105 SHJ851764:SHJ852105 SRF851764:SRF852105 TBB851764:TBB852105 TKX851764:TKX852105 TUT851764:TUT852105 UEP851764:UEP852105 UOL851764:UOL852105 UYH851764:UYH852105 VID851764:VID852105 VRZ851764:VRZ852105 WBV851764:WBV852105 WLR851764:WLR852105 WVN851764:WVN852105 WLR982836:WLR983177 JB917300:JB917641 SX917300:SX917641 ACT917300:ACT917641 AMP917300:AMP917641 AWL917300:AWL917641 BGH917300:BGH917641 BQD917300:BQD917641 BZZ917300:BZZ917641 CJV917300:CJV917641 CTR917300:CTR917641 DDN917300:DDN917641 DNJ917300:DNJ917641 DXF917300:DXF917641 EHB917300:EHB917641 EQX917300:EQX917641 FAT917300:FAT917641 FKP917300:FKP917641 FUL917300:FUL917641 GEH917300:GEH917641 GOD917300:GOD917641 GXZ917300:GXZ917641 HHV917300:HHV917641 HRR917300:HRR917641 IBN917300:IBN917641 ILJ917300:ILJ917641 IVF917300:IVF917641 JFB917300:JFB917641 JOX917300:JOX917641 JYT917300:JYT917641 KIP917300:KIP917641 KSL917300:KSL917641 LCH917300:LCH917641 LMD917300:LMD917641 LVZ917300:LVZ917641 MFV917300:MFV917641 MPR917300:MPR917641 MZN917300:MZN917641 NJJ917300:NJJ917641 NTF917300:NTF917641 ODB917300:ODB917641 OMX917300:OMX917641 OWT917300:OWT917641 PGP917300:PGP917641 PQL917300:PQL917641 QAH917300:QAH917641 QKD917300:QKD917641 QTZ917300:QTZ917641 RDV917300:RDV917641 RNR917300:RNR917641 RXN917300:RXN917641 SHJ917300:SHJ917641 SRF917300:SRF917641 TBB917300:TBB917641 TKX917300:TKX917641 TUT917300:TUT917641 UEP917300:UEP917641 UOL917300:UOL917641 UYH917300:UYH917641 VID917300:VID917641 VRZ917300:VRZ917641 WBV917300:WBV917641 WLR917300:WLR917641 WVN917300:WVN917641 WVN982836:WVN983177 JB982836:JB983177 SX982836:SX983177 ACT982836:ACT983177 AMP982836:AMP983177 AWL982836:AWL983177 BGH982836:BGH983177 BQD982836:BQD983177 BZZ982836:BZZ983177 CJV982836:CJV983177 CTR982836:CTR983177 DDN982836:DDN983177 DNJ982836:DNJ983177 DXF982836:DXF983177 EHB982836:EHB983177 EQX982836:EQX983177 FAT982836:FAT983177 FKP982836:FKP983177 FUL982836:FUL983177 GEH982836:GEH983177 GOD982836:GOD983177 GXZ982836:GXZ983177 HHV982836:HHV983177 HRR982836:HRR983177 IBN982836:IBN983177 ILJ982836:ILJ983177 IVF982836:IVF983177 JFB982836:JFB983177 JOX982836:JOX983177 JYT982836:JYT983177 KIP982836:KIP983177 KSL982836:KSL983177 LCH982836:LCH983177 LMD982836:LMD983177 LVZ982836:LVZ983177 MFV982836:MFV983177 MPR982836:MPR983177 MZN982836:MZN983177 NJJ982836:NJJ983177 NTF982836:NTF983177 ODB982836:ODB983177 OMX982836:OMX983177 OWT982836:OWT983177 PGP982836:PGP983177 PQL982836:PQL983177 QAH982836:QAH983177 QKD982836:QKD983177 JB7:JB149">
      <formula1>STRUTTURE_SRSR24H</formula1>
    </dataValidation>
    <dataValidation type="list" allowBlank="1" showInputMessage="1" showErrorMessage="1" sqref="REE982836:REE983177 TG7:TG149 ADC7:ADC149 AMY7:AMY149 AWU7:AWU149 BGQ7:BGQ149 BQM7:BQM149 CAI7:CAI149 CKE7:CKE149 CUA7:CUA149 DDW7:DDW149 DNS7:DNS149 DXO7:DXO149 EHK7:EHK149 ERG7:ERG149 FBC7:FBC149 FKY7:FKY149 FUU7:FUU149 GEQ7:GEQ149 GOM7:GOM149 GYI7:GYI149 HIE7:HIE149 HSA7:HSA149 IBW7:IBW149 ILS7:ILS149 IVO7:IVO149 JFK7:JFK149 JPG7:JPG149 JZC7:JZC149 KIY7:KIY149 KSU7:KSU149 LCQ7:LCQ149 LMM7:LMM149 LWI7:LWI149 MGE7:MGE149 MQA7:MQA149 MZW7:MZW149 NJS7:NJS149 NTO7:NTO149 ODK7:ODK149 ONG7:ONG149 OXC7:OXC149 PGY7:PGY149 PQU7:PQU149 QAQ7:QAQ149 QKM7:QKM149 QUI7:QUI149 REE7:REE149 ROA7:ROA149 RXW7:RXW149 SHS7:SHS149 SRO7:SRO149 TBK7:TBK149 TLG7:TLG149 TVC7:TVC149 UEY7:UEY149 UOU7:UOU149 UYQ7:UYQ149 VIM7:VIM149 VSI7:VSI149 WCE7:WCE149 WMA7:WMA149 WVW7:WVW149 QUI982836:QUI983177 ROA982836:ROA983177 JK65332:JK65673 TG65332:TG65673 ADC65332:ADC65673 AMY65332:AMY65673 AWU65332:AWU65673 BGQ65332:BGQ65673 BQM65332:BQM65673 CAI65332:CAI65673 CKE65332:CKE65673 CUA65332:CUA65673 DDW65332:DDW65673 DNS65332:DNS65673 DXO65332:DXO65673 EHK65332:EHK65673 ERG65332:ERG65673 FBC65332:FBC65673 FKY65332:FKY65673 FUU65332:FUU65673 GEQ65332:GEQ65673 GOM65332:GOM65673 GYI65332:GYI65673 HIE65332:HIE65673 HSA65332:HSA65673 IBW65332:IBW65673 ILS65332:ILS65673 IVO65332:IVO65673 JFK65332:JFK65673 JPG65332:JPG65673 JZC65332:JZC65673 KIY65332:KIY65673 KSU65332:KSU65673 LCQ65332:LCQ65673 LMM65332:LMM65673 LWI65332:LWI65673 MGE65332:MGE65673 MQA65332:MQA65673 MZW65332:MZW65673 NJS65332:NJS65673 NTO65332:NTO65673 ODK65332:ODK65673 ONG65332:ONG65673 OXC65332:OXC65673 PGY65332:PGY65673 PQU65332:PQU65673 QAQ65332:QAQ65673 QKM65332:QKM65673 QUI65332:QUI65673 REE65332:REE65673 ROA65332:ROA65673 RXW65332:RXW65673 SHS65332:SHS65673 SRO65332:SRO65673 TBK65332:TBK65673 TLG65332:TLG65673 TVC65332:TVC65673 UEY65332:UEY65673 UOU65332:UOU65673 UYQ65332:UYQ65673 VIM65332:VIM65673 VSI65332:VSI65673 WCE65332:WCE65673 WMA65332:WMA65673 WVW65332:WVW65673 RXW982836:RXW983177 JK130868:JK131209 TG130868:TG131209 ADC130868:ADC131209 AMY130868:AMY131209 AWU130868:AWU131209 BGQ130868:BGQ131209 BQM130868:BQM131209 CAI130868:CAI131209 CKE130868:CKE131209 CUA130868:CUA131209 DDW130868:DDW131209 DNS130868:DNS131209 DXO130868:DXO131209 EHK130868:EHK131209 ERG130868:ERG131209 FBC130868:FBC131209 FKY130868:FKY131209 FUU130868:FUU131209 GEQ130868:GEQ131209 GOM130868:GOM131209 GYI130868:GYI131209 HIE130868:HIE131209 HSA130868:HSA131209 IBW130868:IBW131209 ILS130868:ILS131209 IVO130868:IVO131209 JFK130868:JFK131209 JPG130868:JPG131209 JZC130868:JZC131209 KIY130868:KIY131209 KSU130868:KSU131209 LCQ130868:LCQ131209 LMM130868:LMM131209 LWI130868:LWI131209 MGE130868:MGE131209 MQA130868:MQA131209 MZW130868:MZW131209 NJS130868:NJS131209 NTO130868:NTO131209 ODK130868:ODK131209 ONG130868:ONG131209 OXC130868:OXC131209 PGY130868:PGY131209 PQU130868:PQU131209 QAQ130868:QAQ131209 QKM130868:QKM131209 QUI130868:QUI131209 REE130868:REE131209 ROA130868:ROA131209 RXW130868:RXW131209 SHS130868:SHS131209 SRO130868:SRO131209 TBK130868:TBK131209 TLG130868:TLG131209 TVC130868:TVC131209 UEY130868:UEY131209 UOU130868:UOU131209 UYQ130868:UYQ131209 VIM130868:VIM131209 VSI130868:VSI131209 WCE130868:WCE131209 WMA130868:WMA131209 WVW130868:WVW131209 SHS982836:SHS983177 JK196404:JK196745 TG196404:TG196745 ADC196404:ADC196745 AMY196404:AMY196745 AWU196404:AWU196745 BGQ196404:BGQ196745 BQM196404:BQM196745 CAI196404:CAI196745 CKE196404:CKE196745 CUA196404:CUA196745 DDW196404:DDW196745 DNS196404:DNS196745 DXO196404:DXO196745 EHK196404:EHK196745 ERG196404:ERG196745 FBC196404:FBC196745 FKY196404:FKY196745 FUU196404:FUU196745 GEQ196404:GEQ196745 GOM196404:GOM196745 GYI196404:GYI196745 HIE196404:HIE196745 HSA196404:HSA196745 IBW196404:IBW196745 ILS196404:ILS196745 IVO196404:IVO196745 JFK196404:JFK196745 JPG196404:JPG196745 JZC196404:JZC196745 KIY196404:KIY196745 KSU196404:KSU196745 LCQ196404:LCQ196745 LMM196404:LMM196745 LWI196404:LWI196745 MGE196404:MGE196745 MQA196404:MQA196745 MZW196404:MZW196745 NJS196404:NJS196745 NTO196404:NTO196745 ODK196404:ODK196745 ONG196404:ONG196745 OXC196404:OXC196745 PGY196404:PGY196745 PQU196404:PQU196745 QAQ196404:QAQ196745 QKM196404:QKM196745 QUI196404:QUI196745 REE196404:REE196745 ROA196404:ROA196745 RXW196404:RXW196745 SHS196404:SHS196745 SRO196404:SRO196745 TBK196404:TBK196745 TLG196404:TLG196745 TVC196404:TVC196745 UEY196404:UEY196745 UOU196404:UOU196745 UYQ196404:UYQ196745 VIM196404:VIM196745 VSI196404:VSI196745 WCE196404:WCE196745 WMA196404:WMA196745 WVW196404:WVW196745 SRO982836:SRO983177 JK261940:JK262281 TG261940:TG262281 ADC261940:ADC262281 AMY261940:AMY262281 AWU261940:AWU262281 BGQ261940:BGQ262281 BQM261940:BQM262281 CAI261940:CAI262281 CKE261940:CKE262281 CUA261940:CUA262281 DDW261940:DDW262281 DNS261940:DNS262281 DXO261940:DXO262281 EHK261940:EHK262281 ERG261940:ERG262281 FBC261940:FBC262281 FKY261940:FKY262281 FUU261940:FUU262281 GEQ261940:GEQ262281 GOM261940:GOM262281 GYI261940:GYI262281 HIE261940:HIE262281 HSA261940:HSA262281 IBW261940:IBW262281 ILS261940:ILS262281 IVO261940:IVO262281 JFK261940:JFK262281 JPG261940:JPG262281 JZC261940:JZC262281 KIY261940:KIY262281 KSU261940:KSU262281 LCQ261940:LCQ262281 LMM261940:LMM262281 LWI261940:LWI262281 MGE261940:MGE262281 MQA261940:MQA262281 MZW261940:MZW262281 NJS261940:NJS262281 NTO261940:NTO262281 ODK261940:ODK262281 ONG261940:ONG262281 OXC261940:OXC262281 PGY261940:PGY262281 PQU261940:PQU262281 QAQ261940:QAQ262281 QKM261940:QKM262281 QUI261940:QUI262281 REE261940:REE262281 ROA261940:ROA262281 RXW261940:RXW262281 SHS261940:SHS262281 SRO261940:SRO262281 TBK261940:TBK262281 TLG261940:TLG262281 TVC261940:TVC262281 UEY261940:UEY262281 UOU261940:UOU262281 UYQ261940:UYQ262281 VIM261940:VIM262281 VSI261940:VSI262281 WCE261940:WCE262281 WMA261940:WMA262281 WVW261940:WVW262281 TBK982836:TBK983177 JK327476:JK327817 TG327476:TG327817 ADC327476:ADC327817 AMY327476:AMY327817 AWU327476:AWU327817 BGQ327476:BGQ327817 BQM327476:BQM327817 CAI327476:CAI327817 CKE327476:CKE327817 CUA327476:CUA327817 DDW327476:DDW327817 DNS327476:DNS327817 DXO327476:DXO327817 EHK327476:EHK327817 ERG327476:ERG327817 FBC327476:FBC327817 FKY327476:FKY327817 FUU327476:FUU327817 GEQ327476:GEQ327817 GOM327476:GOM327817 GYI327476:GYI327817 HIE327476:HIE327817 HSA327476:HSA327817 IBW327476:IBW327817 ILS327476:ILS327817 IVO327476:IVO327817 JFK327476:JFK327817 JPG327476:JPG327817 JZC327476:JZC327817 KIY327476:KIY327817 KSU327476:KSU327817 LCQ327476:LCQ327817 LMM327476:LMM327817 LWI327476:LWI327817 MGE327476:MGE327817 MQA327476:MQA327817 MZW327476:MZW327817 NJS327476:NJS327817 NTO327476:NTO327817 ODK327476:ODK327817 ONG327476:ONG327817 OXC327476:OXC327817 PGY327476:PGY327817 PQU327476:PQU327817 QAQ327476:QAQ327817 QKM327476:QKM327817 QUI327476:QUI327817 REE327476:REE327817 ROA327476:ROA327817 RXW327476:RXW327817 SHS327476:SHS327817 SRO327476:SRO327817 TBK327476:TBK327817 TLG327476:TLG327817 TVC327476:TVC327817 UEY327476:UEY327817 UOU327476:UOU327817 UYQ327476:UYQ327817 VIM327476:VIM327817 VSI327476:VSI327817 WCE327476:WCE327817 WMA327476:WMA327817 WVW327476:WVW327817 TLG982836:TLG983177 JK393012:JK393353 TG393012:TG393353 ADC393012:ADC393353 AMY393012:AMY393353 AWU393012:AWU393353 BGQ393012:BGQ393353 BQM393012:BQM393353 CAI393012:CAI393353 CKE393012:CKE393353 CUA393012:CUA393353 DDW393012:DDW393353 DNS393012:DNS393353 DXO393012:DXO393353 EHK393012:EHK393353 ERG393012:ERG393353 FBC393012:FBC393353 FKY393012:FKY393353 FUU393012:FUU393353 GEQ393012:GEQ393353 GOM393012:GOM393353 GYI393012:GYI393353 HIE393012:HIE393353 HSA393012:HSA393353 IBW393012:IBW393353 ILS393012:ILS393353 IVO393012:IVO393353 JFK393012:JFK393353 JPG393012:JPG393353 JZC393012:JZC393353 KIY393012:KIY393353 KSU393012:KSU393353 LCQ393012:LCQ393353 LMM393012:LMM393353 LWI393012:LWI393353 MGE393012:MGE393353 MQA393012:MQA393353 MZW393012:MZW393353 NJS393012:NJS393353 NTO393012:NTO393353 ODK393012:ODK393353 ONG393012:ONG393353 OXC393012:OXC393353 PGY393012:PGY393353 PQU393012:PQU393353 QAQ393012:QAQ393353 QKM393012:QKM393353 QUI393012:QUI393353 REE393012:REE393353 ROA393012:ROA393353 RXW393012:RXW393353 SHS393012:SHS393353 SRO393012:SRO393353 TBK393012:TBK393353 TLG393012:TLG393353 TVC393012:TVC393353 UEY393012:UEY393353 UOU393012:UOU393353 UYQ393012:UYQ393353 VIM393012:VIM393353 VSI393012:VSI393353 WCE393012:WCE393353 WMA393012:WMA393353 WVW393012:WVW393353 TVC982836:TVC983177 JK458548:JK458889 TG458548:TG458889 ADC458548:ADC458889 AMY458548:AMY458889 AWU458548:AWU458889 BGQ458548:BGQ458889 BQM458548:BQM458889 CAI458548:CAI458889 CKE458548:CKE458889 CUA458548:CUA458889 DDW458548:DDW458889 DNS458548:DNS458889 DXO458548:DXO458889 EHK458548:EHK458889 ERG458548:ERG458889 FBC458548:FBC458889 FKY458548:FKY458889 FUU458548:FUU458889 GEQ458548:GEQ458889 GOM458548:GOM458889 GYI458548:GYI458889 HIE458548:HIE458889 HSA458548:HSA458889 IBW458548:IBW458889 ILS458548:ILS458889 IVO458548:IVO458889 JFK458548:JFK458889 JPG458548:JPG458889 JZC458548:JZC458889 KIY458548:KIY458889 KSU458548:KSU458889 LCQ458548:LCQ458889 LMM458548:LMM458889 LWI458548:LWI458889 MGE458548:MGE458889 MQA458548:MQA458889 MZW458548:MZW458889 NJS458548:NJS458889 NTO458548:NTO458889 ODK458548:ODK458889 ONG458548:ONG458889 OXC458548:OXC458889 PGY458548:PGY458889 PQU458548:PQU458889 QAQ458548:QAQ458889 QKM458548:QKM458889 QUI458548:QUI458889 REE458548:REE458889 ROA458548:ROA458889 RXW458548:RXW458889 SHS458548:SHS458889 SRO458548:SRO458889 TBK458548:TBK458889 TLG458548:TLG458889 TVC458548:TVC458889 UEY458548:UEY458889 UOU458548:UOU458889 UYQ458548:UYQ458889 VIM458548:VIM458889 VSI458548:VSI458889 WCE458548:WCE458889 WMA458548:WMA458889 WVW458548:WVW458889 UEY982836:UEY983177 JK524084:JK524425 TG524084:TG524425 ADC524084:ADC524425 AMY524084:AMY524425 AWU524084:AWU524425 BGQ524084:BGQ524425 BQM524084:BQM524425 CAI524084:CAI524425 CKE524084:CKE524425 CUA524084:CUA524425 DDW524084:DDW524425 DNS524084:DNS524425 DXO524084:DXO524425 EHK524084:EHK524425 ERG524084:ERG524425 FBC524084:FBC524425 FKY524084:FKY524425 FUU524084:FUU524425 GEQ524084:GEQ524425 GOM524084:GOM524425 GYI524084:GYI524425 HIE524084:HIE524425 HSA524084:HSA524425 IBW524084:IBW524425 ILS524084:ILS524425 IVO524084:IVO524425 JFK524084:JFK524425 JPG524084:JPG524425 JZC524084:JZC524425 KIY524084:KIY524425 KSU524084:KSU524425 LCQ524084:LCQ524425 LMM524084:LMM524425 LWI524084:LWI524425 MGE524084:MGE524425 MQA524084:MQA524425 MZW524084:MZW524425 NJS524084:NJS524425 NTO524084:NTO524425 ODK524084:ODK524425 ONG524084:ONG524425 OXC524084:OXC524425 PGY524084:PGY524425 PQU524084:PQU524425 QAQ524084:QAQ524425 QKM524084:QKM524425 QUI524084:QUI524425 REE524084:REE524425 ROA524084:ROA524425 RXW524084:RXW524425 SHS524084:SHS524425 SRO524084:SRO524425 TBK524084:TBK524425 TLG524084:TLG524425 TVC524084:TVC524425 UEY524084:UEY524425 UOU524084:UOU524425 UYQ524084:UYQ524425 VIM524084:VIM524425 VSI524084:VSI524425 WCE524084:WCE524425 WMA524084:WMA524425 WVW524084:WVW524425 UOU982836:UOU983177 JK589620:JK589961 TG589620:TG589961 ADC589620:ADC589961 AMY589620:AMY589961 AWU589620:AWU589961 BGQ589620:BGQ589961 BQM589620:BQM589961 CAI589620:CAI589961 CKE589620:CKE589961 CUA589620:CUA589961 DDW589620:DDW589961 DNS589620:DNS589961 DXO589620:DXO589961 EHK589620:EHK589961 ERG589620:ERG589961 FBC589620:FBC589961 FKY589620:FKY589961 FUU589620:FUU589961 GEQ589620:GEQ589961 GOM589620:GOM589961 GYI589620:GYI589961 HIE589620:HIE589961 HSA589620:HSA589961 IBW589620:IBW589961 ILS589620:ILS589961 IVO589620:IVO589961 JFK589620:JFK589961 JPG589620:JPG589961 JZC589620:JZC589961 KIY589620:KIY589961 KSU589620:KSU589961 LCQ589620:LCQ589961 LMM589620:LMM589961 LWI589620:LWI589961 MGE589620:MGE589961 MQA589620:MQA589961 MZW589620:MZW589961 NJS589620:NJS589961 NTO589620:NTO589961 ODK589620:ODK589961 ONG589620:ONG589961 OXC589620:OXC589961 PGY589620:PGY589961 PQU589620:PQU589961 QAQ589620:QAQ589961 QKM589620:QKM589961 QUI589620:QUI589961 REE589620:REE589961 ROA589620:ROA589961 RXW589620:RXW589961 SHS589620:SHS589961 SRO589620:SRO589961 TBK589620:TBK589961 TLG589620:TLG589961 TVC589620:TVC589961 UEY589620:UEY589961 UOU589620:UOU589961 UYQ589620:UYQ589961 VIM589620:VIM589961 VSI589620:VSI589961 WCE589620:WCE589961 WMA589620:WMA589961 WVW589620:WVW589961 UYQ982836:UYQ983177 JK655156:JK655497 TG655156:TG655497 ADC655156:ADC655497 AMY655156:AMY655497 AWU655156:AWU655497 BGQ655156:BGQ655497 BQM655156:BQM655497 CAI655156:CAI655497 CKE655156:CKE655497 CUA655156:CUA655497 DDW655156:DDW655497 DNS655156:DNS655497 DXO655156:DXO655497 EHK655156:EHK655497 ERG655156:ERG655497 FBC655156:FBC655497 FKY655156:FKY655497 FUU655156:FUU655497 GEQ655156:GEQ655497 GOM655156:GOM655497 GYI655156:GYI655497 HIE655156:HIE655497 HSA655156:HSA655497 IBW655156:IBW655497 ILS655156:ILS655497 IVO655156:IVO655497 JFK655156:JFK655497 JPG655156:JPG655497 JZC655156:JZC655497 KIY655156:KIY655497 KSU655156:KSU655497 LCQ655156:LCQ655497 LMM655156:LMM655497 LWI655156:LWI655497 MGE655156:MGE655497 MQA655156:MQA655497 MZW655156:MZW655497 NJS655156:NJS655497 NTO655156:NTO655497 ODK655156:ODK655497 ONG655156:ONG655497 OXC655156:OXC655497 PGY655156:PGY655497 PQU655156:PQU655497 QAQ655156:QAQ655497 QKM655156:QKM655497 QUI655156:QUI655497 REE655156:REE655497 ROA655156:ROA655497 RXW655156:RXW655497 SHS655156:SHS655497 SRO655156:SRO655497 TBK655156:TBK655497 TLG655156:TLG655497 TVC655156:TVC655497 UEY655156:UEY655497 UOU655156:UOU655497 UYQ655156:UYQ655497 VIM655156:VIM655497 VSI655156:VSI655497 WCE655156:WCE655497 WMA655156:WMA655497 WVW655156:WVW655497 VIM982836:VIM983177 JK720692:JK721033 TG720692:TG721033 ADC720692:ADC721033 AMY720692:AMY721033 AWU720692:AWU721033 BGQ720692:BGQ721033 BQM720692:BQM721033 CAI720692:CAI721033 CKE720692:CKE721033 CUA720692:CUA721033 DDW720692:DDW721033 DNS720692:DNS721033 DXO720692:DXO721033 EHK720692:EHK721033 ERG720692:ERG721033 FBC720692:FBC721033 FKY720692:FKY721033 FUU720692:FUU721033 GEQ720692:GEQ721033 GOM720692:GOM721033 GYI720692:GYI721033 HIE720692:HIE721033 HSA720692:HSA721033 IBW720692:IBW721033 ILS720692:ILS721033 IVO720692:IVO721033 JFK720692:JFK721033 JPG720692:JPG721033 JZC720692:JZC721033 KIY720692:KIY721033 KSU720692:KSU721033 LCQ720692:LCQ721033 LMM720692:LMM721033 LWI720692:LWI721033 MGE720692:MGE721033 MQA720692:MQA721033 MZW720692:MZW721033 NJS720692:NJS721033 NTO720692:NTO721033 ODK720692:ODK721033 ONG720692:ONG721033 OXC720692:OXC721033 PGY720692:PGY721033 PQU720692:PQU721033 QAQ720692:QAQ721033 QKM720692:QKM721033 QUI720692:QUI721033 REE720692:REE721033 ROA720692:ROA721033 RXW720692:RXW721033 SHS720692:SHS721033 SRO720692:SRO721033 TBK720692:TBK721033 TLG720692:TLG721033 TVC720692:TVC721033 UEY720692:UEY721033 UOU720692:UOU721033 UYQ720692:UYQ721033 VIM720692:VIM721033 VSI720692:VSI721033 WCE720692:WCE721033 WMA720692:WMA721033 WVW720692:WVW721033 VSI982836:VSI983177 JK786228:JK786569 TG786228:TG786569 ADC786228:ADC786569 AMY786228:AMY786569 AWU786228:AWU786569 BGQ786228:BGQ786569 BQM786228:BQM786569 CAI786228:CAI786569 CKE786228:CKE786569 CUA786228:CUA786569 DDW786228:DDW786569 DNS786228:DNS786569 DXO786228:DXO786569 EHK786228:EHK786569 ERG786228:ERG786569 FBC786228:FBC786569 FKY786228:FKY786569 FUU786228:FUU786569 GEQ786228:GEQ786569 GOM786228:GOM786569 GYI786228:GYI786569 HIE786228:HIE786569 HSA786228:HSA786569 IBW786228:IBW786569 ILS786228:ILS786569 IVO786228:IVO786569 JFK786228:JFK786569 JPG786228:JPG786569 JZC786228:JZC786569 KIY786228:KIY786569 KSU786228:KSU786569 LCQ786228:LCQ786569 LMM786228:LMM786569 LWI786228:LWI786569 MGE786228:MGE786569 MQA786228:MQA786569 MZW786228:MZW786569 NJS786228:NJS786569 NTO786228:NTO786569 ODK786228:ODK786569 ONG786228:ONG786569 OXC786228:OXC786569 PGY786228:PGY786569 PQU786228:PQU786569 QAQ786228:QAQ786569 QKM786228:QKM786569 QUI786228:QUI786569 REE786228:REE786569 ROA786228:ROA786569 RXW786228:RXW786569 SHS786228:SHS786569 SRO786228:SRO786569 TBK786228:TBK786569 TLG786228:TLG786569 TVC786228:TVC786569 UEY786228:UEY786569 UOU786228:UOU786569 UYQ786228:UYQ786569 VIM786228:VIM786569 VSI786228:VSI786569 WCE786228:WCE786569 WMA786228:WMA786569 WVW786228:WVW786569 WCE982836:WCE983177 JK851764:JK852105 TG851764:TG852105 ADC851764:ADC852105 AMY851764:AMY852105 AWU851764:AWU852105 BGQ851764:BGQ852105 BQM851764:BQM852105 CAI851764:CAI852105 CKE851764:CKE852105 CUA851764:CUA852105 DDW851764:DDW852105 DNS851764:DNS852105 DXO851764:DXO852105 EHK851764:EHK852105 ERG851764:ERG852105 FBC851764:FBC852105 FKY851764:FKY852105 FUU851764:FUU852105 GEQ851764:GEQ852105 GOM851764:GOM852105 GYI851764:GYI852105 HIE851764:HIE852105 HSA851764:HSA852105 IBW851764:IBW852105 ILS851764:ILS852105 IVO851764:IVO852105 JFK851764:JFK852105 JPG851764:JPG852105 JZC851764:JZC852105 KIY851764:KIY852105 KSU851764:KSU852105 LCQ851764:LCQ852105 LMM851764:LMM852105 LWI851764:LWI852105 MGE851764:MGE852105 MQA851764:MQA852105 MZW851764:MZW852105 NJS851764:NJS852105 NTO851764:NTO852105 ODK851764:ODK852105 ONG851764:ONG852105 OXC851764:OXC852105 PGY851764:PGY852105 PQU851764:PQU852105 QAQ851764:QAQ852105 QKM851764:QKM852105 QUI851764:QUI852105 REE851764:REE852105 ROA851764:ROA852105 RXW851764:RXW852105 SHS851764:SHS852105 SRO851764:SRO852105 TBK851764:TBK852105 TLG851764:TLG852105 TVC851764:TVC852105 UEY851764:UEY852105 UOU851764:UOU852105 UYQ851764:UYQ852105 VIM851764:VIM852105 VSI851764:VSI852105 WCE851764:WCE852105 WMA851764:WMA852105 WVW851764:WVW852105 WMA982836:WMA983177 JK917300:JK917641 TG917300:TG917641 ADC917300:ADC917641 AMY917300:AMY917641 AWU917300:AWU917641 BGQ917300:BGQ917641 BQM917300:BQM917641 CAI917300:CAI917641 CKE917300:CKE917641 CUA917300:CUA917641 DDW917300:DDW917641 DNS917300:DNS917641 DXO917300:DXO917641 EHK917300:EHK917641 ERG917300:ERG917641 FBC917300:FBC917641 FKY917300:FKY917641 FUU917300:FUU917641 GEQ917300:GEQ917641 GOM917300:GOM917641 GYI917300:GYI917641 HIE917300:HIE917641 HSA917300:HSA917641 IBW917300:IBW917641 ILS917300:ILS917641 IVO917300:IVO917641 JFK917300:JFK917641 JPG917300:JPG917641 JZC917300:JZC917641 KIY917300:KIY917641 KSU917300:KSU917641 LCQ917300:LCQ917641 LMM917300:LMM917641 LWI917300:LWI917641 MGE917300:MGE917641 MQA917300:MQA917641 MZW917300:MZW917641 NJS917300:NJS917641 NTO917300:NTO917641 ODK917300:ODK917641 ONG917300:ONG917641 OXC917300:OXC917641 PGY917300:PGY917641 PQU917300:PQU917641 QAQ917300:QAQ917641 QKM917300:QKM917641 QUI917300:QUI917641 REE917300:REE917641 ROA917300:ROA917641 RXW917300:RXW917641 SHS917300:SHS917641 SRO917300:SRO917641 TBK917300:TBK917641 TLG917300:TLG917641 TVC917300:TVC917641 UEY917300:UEY917641 UOU917300:UOU917641 UYQ917300:UYQ917641 VIM917300:VIM917641 VSI917300:VSI917641 WCE917300:WCE917641 WMA917300:WMA917641 WVW917300:WVW917641 WVW982836:WVW983177 JK982836:JK983177 TG982836:TG983177 ADC982836:ADC983177 AMY982836:AMY983177 AWU982836:AWU983177 BGQ982836:BGQ983177 BQM982836:BQM983177 CAI982836:CAI983177 CKE982836:CKE983177 CUA982836:CUA983177 DDW982836:DDW983177 DNS982836:DNS983177 DXO982836:DXO983177 EHK982836:EHK983177 ERG982836:ERG983177 FBC982836:FBC983177 FKY982836:FKY983177 FUU982836:FUU983177 GEQ982836:GEQ983177 GOM982836:GOM983177 GYI982836:GYI983177 HIE982836:HIE983177 HSA982836:HSA983177 IBW982836:IBW983177 ILS982836:ILS983177 IVO982836:IVO983177 JFK982836:JFK983177 JPG982836:JPG983177 JZC982836:JZC983177 KIY982836:KIY983177 KSU982836:KSU983177 LCQ982836:LCQ983177 LMM982836:LMM983177 LWI982836:LWI983177 MGE982836:MGE983177 MQA982836:MQA983177 MZW982836:MZW983177 NJS982836:NJS983177 NTO982836:NTO983177 ODK982836:ODK983177 ONG982836:ONG983177 OXC982836:OXC983177 PGY982836:PGY983177 PQU982836:PQU983177 QAQ982836:QAQ983177 QKM982836:QKM983177 JK7:JK149">
      <formula1>ACCOMPAGNO</formula1>
    </dataValidation>
    <dataValidation type="whole" allowBlank="1" showInputMessage="1" showErrorMessage="1" sqref="WVR982836:WVR983177 TB7:TB149 ACX7:ACX149 AMT7:AMT149 AWP7:AWP149 BGL7:BGL149 BQH7:BQH149 CAD7:CAD149 CJZ7:CJZ149 CTV7:CTV149 DDR7:DDR149 DNN7:DNN149 DXJ7:DXJ149 EHF7:EHF149 ERB7:ERB149 FAX7:FAX149 FKT7:FKT149 FUP7:FUP149 GEL7:GEL149 GOH7:GOH149 GYD7:GYD149 HHZ7:HHZ149 HRV7:HRV149 IBR7:IBR149 ILN7:ILN149 IVJ7:IVJ149 JFF7:JFF149 JPB7:JPB149 JYX7:JYX149 KIT7:KIT149 KSP7:KSP149 LCL7:LCL149 LMH7:LMH149 LWD7:LWD149 MFZ7:MFZ149 MPV7:MPV149 MZR7:MZR149 NJN7:NJN149 NTJ7:NTJ149 ODF7:ODF149 ONB7:ONB149 OWX7:OWX149 PGT7:PGT149 PQP7:PQP149 QAL7:QAL149 QKH7:QKH149 QUD7:QUD149 RDZ7:RDZ149 RNV7:RNV149 RXR7:RXR149 SHN7:SHN149 SRJ7:SRJ149 TBF7:TBF149 TLB7:TLB149 TUX7:TUX149 UET7:UET149 UOP7:UOP149 UYL7:UYL149 VIH7:VIH149 VSD7:VSD149 WBZ7:WBZ149 WLV7:WLV149 WVR7:WVR149 I10:I149 I65332:I65673 JF65332:JF65673 TB65332:TB65673 ACX65332:ACX65673 AMT65332:AMT65673 AWP65332:AWP65673 BGL65332:BGL65673 BQH65332:BQH65673 CAD65332:CAD65673 CJZ65332:CJZ65673 CTV65332:CTV65673 DDR65332:DDR65673 DNN65332:DNN65673 DXJ65332:DXJ65673 EHF65332:EHF65673 ERB65332:ERB65673 FAX65332:FAX65673 FKT65332:FKT65673 FUP65332:FUP65673 GEL65332:GEL65673 GOH65332:GOH65673 GYD65332:GYD65673 HHZ65332:HHZ65673 HRV65332:HRV65673 IBR65332:IBR65673 ILN65332:ILN65673 IVJ65332:IVJ65673 JFF65332:JFF65673 JPB65332:JPB65673 JYX65332:JYX65673 KIT65332:KIT65673 KSP65332:KSP65673 LCL65332:LCL65673 LMH65332:LMH65673 LWD65332:LWD65673 MFZ65332:MFZ65673 MPV65332:MPV65673 MZR65332:MZR65673 NJN65332:NJN65673 NTJ65332:NTJ65673 ODF65332:ODF65673 ONB65332:ONB65673 OWX65332:OWX65673 PGT65332:PGT65673 PQP65332:PQP65673 QAL65332:QAL65673 QKH65332:QKH65673 QUD65332:QUD65673 RDZ65332:RDZ65673 RNV65332:RNV65673 RXR65332:RXR65673 SHN65332:SHN65673 SRJ65332:SRJ65673 TBF65332:TBF65673 TLB65332:TLB65673 TUX65332:TUX65673 UET65332:UET65673 UOP65332:UOP65673 UYL65332:UYL65673 VIH65332:VIH65673 VSD65332:VSD65673 WBZ65332:WBZ65673 WLV65332:WLV65673 WVR65332:WVR65673 I130868:I131209 JF130868:JF131209 TB130868:TB131209 ACX130868:ACX131209 AMT130868:AMT131209 AWP130868:AWP131209 BGL130868:BGL131209 BQH130868:BQH131209 CAD130868:CAD131209 CJZ130868:CJZ131209 CTV130868:CTV131209 DDR130868:DDR131209 DNN130868:DNN131209 DXJ130868:DXJ131209 EHF130868:EHF131209 ERB130868:ERB131209 FAX130868:FAX131209 FKT130868:FKT131209 FUP130868:FUP131209 GEL130868:GEL131209 GOH130868:GOH131209 GYD130868:GYD131209 HHZ130868:HHZ131209 HRV130868:HRV131209 IBR130868:IBR131209 ILN130868:ILN131209 IVJ130868:IVJ131209 JFF130868:JFF131209 JPB130868:JPB131209 JYX130868:JYX131209 KIT130868:KIT131209 KSP130868:KSP131209 LCL130868:LCL131209 LMH130868:LMH131209 LWD130868:LWD131209 MFZ130868:MFZ131209 MPV130868:MPV131209 MZR130868:MZR131209 NJN130868:NJN131209 NTJ130868:NTJ131209 ODF130868:ODF131209 ONB130868:ONB131209 OWX130868:OWX131209 PGT130868:PGT131209 PQP130868:PQP131209 QAL130868:QAL131209 QKH130868:QKH131209 QUD130868:QUD131209 RDZ130868:RDZ131209 RNV130868:RNV131209 RXR130868:RXR131209 SHN130868:SHN131209 SRJ130868:SRJ131209 TBF130868:TBF131209 TLB130868:TLB131209 TUX130868:TUX131209 UET130868:UET131209 UOP130868:UOP131209 UYL130868:UYL131209 VIH130868:VIH131209 VSD130868:VSD131209 WBZ130868:WBZ131209 WLV130868:WLV131209 WVR130868:WVR131209 I196404:I196745 JF196404:JF196745 TB196404:TB196745 ACX196404:ACX196745 AMT196404:AMT196745 AWP196404:AWP196745 BGL196404:BGL196745 BQH196404:BQH196745 CAD196404:CAD196745 CJZ196404:CJZ196745 CTV196404:CTV196745 DDR196404:DDR196745 DNN196404:DNN196745 DXJ196404:DXJ196745 EHF196404:EHF196745 ERB196404:ERB196745 FAX196404:FAX196745 FKT196404:FKT196745 FUP196404:FUP196745 GEL196404:GEL196745 GOH196404:GOH196745 GYD196404:GYD196745 HHZ196404:HHZ196745 HRV196404:HRV196745 IBR196404:IBR196745 ILN196404:ILN196745 IVJ196404:IVJ196745 JFF196404:JFF196745 JPB196404:JPB196745 JYX196404:JYX196745 KIT196404:KIT196745 KSP196404:KSP196745 LCL196404:LCL196745 LMH196404:LMH196745 LWD196404:LWD196745 MFZ196404:MFZ196745 MPV196404:MPV196745 MZR196404:MZR196745 NJN196404:NJN196745 NTJ196404:NTJ196745 ODF196404:ODF196745 ONB196404:ONB196745 OWX196404:OWX196745 PGT196404:PGT196745 PQP196404:PQP196745 QAL196404:QAL196745 QKH196404:QKH196745 QUD196404:QUD196745 RDZ196404:RDZ196745 RNV196404:RNV196745 RXR196404:RXR196745 SHN196404:SHN196745 SRJ196404:SRJ196745 TBF196404:TBF196745 TLB196404:TLB196745 TUX196404:TUX196745 UET196404:UET196745 UOP196404:UOP196745 UYL196404:UYL196745 VIH196404:VIH196745 VSD196404:VSD196745 WBZ196404:WBZ196745 WLV196404:WLV196745 WVR196404:WVR196745 I261940:I262281 JF261940:JF262281 TB261940:TB262281 ACX261940:ACX262281 AMT261940:AMT262281 AWP261940:AWP262281 BGL261940:BGL262281 BQH261940:BQH262281 CAD261940:CAD262281 CJZ261940:CJZ262281 CTV261940:CTV262281 DDR261940:DDR262281 DNN261940:DNN262281 DXJ261940:DXJ262281 EHF261940:EHF262281 ERB261940:ERB262281 FAX261940:FAX262281 FKT261940:FKT262281 FUP261940:FUP262281 GEL261940:GEL262281 GOH261940:GOH262281 GYD261940:GYD262281 HHZ261940:HHZ262281 HRV261940:HRV262281 IBR261940:IBR262281 ILN261940:ILN262281 IVJ261940:IVJ262281 JFF261940:JFF262281 JPB261940:JPB262281 JYX261940:JYX262281 KIT261940:KIT262281 KSP261940:KSP262281 LCL261940:LCL262281 LMH261940:LMH262281 LWD261940:LWD262281 MFZ261940:MFZ262281 MPV261940:MPV262281 MZR261940:MZR262281 NJN261940:NJN262281 NTJ261940:NTJ262281 ODF261940:ODF262281 ONB261940:ONB262281 OWX261940:OWX262281 PGT261940:PGT262281 PQP261940:PQP262281 QAL261940:QAL262281 QKH261940:QKH262281 QUD261940:QUD262281 RDZ261940:RDZ262281 RNV261940:RNV262281 RXR261940:RXR262281 SHN261940:SHN262281 SRJ261940:SRJ262281 TBF261940:TBF262281 TLB261940:TLB262281 TUX261940:TUX262281 UET261940:UET262281 UOP261940:UOP262281 UYL261940:UYL262281 VIH261940:VIH262281 VSD261940:VSD262281 WBZ261940:WBZ262281 WLV261940:WLV262281 WVR261940:WVR262281 I327476:I327817 JF327476:JF327817 TB327476:TB327817 ACX327476:ACX327817 AMT327476:AMT327817 AWP327476:AWP327817 BGL327476:BGL327817 BQH327476:BQH327817 CAD327476:CAD327817 CJZ327476:CJZ327817 CTV327476:CTV327817 DDR327476:DDR327817 DNN327476:DNN327817 DXJ327476:DXJ327817 EHF327476:EHF327817 ERB327476:ERB327817 FAX327476:FAX327817 FKT327476:FKT327817 FUP327476:FUP327817 GEL327476:GEL327817 GOH327476:GOH327817 GYD327476:GYD327817 HHZ327476:HHZ327817 HRV327476:HRV327817 IBR327476:IBR327817 ILN327476:ILN327817 IVJ327476:IVJ327817 JFF327476:JFF327817 JPB327476:JPB327817 JYX327476:JYX327817 KIT327476:KIT327817 KSP327476:KSP327817 LCL327476:LCL327817 LMH327476:LMH327817 LWD327476:LWD327817 MFZ327476:MFZ327817 MPV327476:MPV327817 MZR327476:MZR327817 NJN327476:NJN327817 NTJ327476:NTJ327817 ODF327476:ODF327817 ONB327476:ONB327817 OWX327476:OWX327817 PGT327476:PGT327817 PQP327476:PQP327817 QAL327476:QAL327817 QKH327476:QKH327817 QUD327476:QUD327817 RDZ327476:RDZ327817 RNV327476:RNV327817 RXR327476:RXR327817 SHN327476:SHN327817 SRJ327476:SRJ327817 TBF327476:TBF327817 TLB327476:TLB327817 TUX327476:TUX327817 UET327476:UET327817 UOP327476:UOP327817 UYL327476:UYL327817 VIH327476:VIH327817 VSD327476:VSD327817 WBZ327476:WBZ327817 WLV327476:WLV327817 WVR327476:WVR327817 I393012:I393353 JF393012:JF393353 TB393012:TB393353 ACX393012:ACX393353 AMT393012:AMT393353 AWP393012:AWP393353 BGL393012:BGL393353 BQH393012:BQH393353 CAD393012:CAD393353 CJZ393012:CJZ393353 CTV393012:CTV393353 DDR393012:DDR393353 DNN393012:DNN393353 DXJ393012:DXJ393353 EHF393012:EHF393353 ERB393012:ERB393353 FAX393012:FAX393353 FKT393012:FKT393353 FUP393012:FUP393353 GEL393012:GEL393353 GOH393012:GOH393353 GYD393012:GYD393353 HHZ393012:HHZ393353 HRV393012:HRV393353 IBR393012:IBR393353 ILN393012:ILN393353 IVJ393012:IVJ393353 JFF393012:JFF393353 JPB393012:JPB393353 JYX393012:JYX393353 KIT393012:KIT393353 KSP393012:KSP393353 LCL393012:LCL393353 LMH393012:LMH393353 LWD393012:LWD393353 MFZ393012:MFZ393353 MPV393012:MPV393353 MZR393012:MZR393353 NJN393012:NJN393353 NTJ393012:NTJ393353 ODF393012:ODF393353 ONB393012:ONB393353 OWX393012:OWX393353 PGT393012:PGT393353 PQP393012:PQP393353 QAL393012:QAL393353 QKH393012:QKH393353 QUD393012:QUD393353 RDZ393012:RDZ393353 RNV393012:RNV393353 RXR393012:RXR393353 SHN393012:SHN393353 SRJ393012:SRJ393353 TBF393012:TBF393353 TLB393012:TLB393353 TUX393012:TUX393353 UET393012:UET393353 UOP393012:UOP393353 UYL393012:UYL393353 VIH393012:VIH393353 VSD393012:VSD393353 WBZ393012:WBZ393353 WLV393012:WLV393353 WVR393012:WVR393353 I458548:I458889 JF458548:JF458889 TB458548:TB458889 ACX458548:ACX458889 AMT458548:AMT458889 AWP458548:AWP458889 BGL458548:BGL458889 BQH458548:BQH458889 CAD458548:CAD458889 CJZ458548:CJZ458889 CTV458548:CTV458889 DDR458548:DDR458889 DNN458548:DNN458889 DXJ458548:DXJ458889 EHF458548:EHF458889 ERB458548:ERB458889 FAX458548:FAX458889 FKT458548:FKT458889 FUP458548:FUP458889 GEL458548:GEL458889 GOH458548:GOH458889 GYD458548:GYD458889 HHZ458548:HHZ458889 HRV458548:HRV458889 IBR458548:IBR458889 ILN458548:ILN458889 IVJ458548:IVJ458889 JFF458548:JFF458889 JPB458548:JPB458889 JYX458548:JYX458889 KIT458548:KIT458889 KSP458548:KSP458889 LCL458548:LCL458889 LMH458548:LMH458889 LWD458548:LWD458889 MFZ458548:MFZ458889 MPV458548:MPV458889 MZR458548:MZR458889 NJN458548:NJN458889 NTJ458548:NTJ458889 ODF458548:ODF458889 ONB458548:ONB458889 OWX458548:OWX458889 PGT458548:PGT458889 PQP458548:PQP458889 QAL458548:QAL458889 QKH458548:QKH458889 QUD458548:QUD458889 RDZ458548:RDZ458889 RNV458548:RNV458889 RXR458548:RXR458889 SHN458548:SHN458889 SRJ458548:SRJ458889 TBF458548:TBF458889 TLB458548:TLB458889 TUX458548:TUX458889 UET458548:UET458889 UOP458548:UOP458889 UYL458548:UYL458889 VIH458548:VIH458889 VSD458548:VSD458889 WBZ458548:WBZ458889 WLV458548:WLV458889 WVR458548:WVR458889 I524084:I524425 JF524084:JF524425 TB524084:TB524425 ACX524084:ACX524425 AMT524084:AMT524425 AWP524084:AWP524425 BGL524084:BGL524425 BQH524084:BQH524425 CAD524084:CAD524425 CJZ524084:CJZ524425 CTV524084:CTV524425 DDR524084:DDR524425 DNN524084:DNN524425 DXJ524084:DXJ524425 EHF524084:EHF524425 ERB524084:ERB524425 FAX524084:FAX524425 FKT524084:FKT524425 FUP524084:FUP524425 GEL524084:GEL524425 GOH524084:GOH524425 GYD524084:GYD524425 HHZ524084:HHZ524425 HRV524084:HRV524425 IBR524084:IBR524425 ILN524084:ILN524425 IVJ524084:IVJ524425 JFF524084:JFF524425 JPB524084:JPB524425 JYX524084:JYX524425 KIT524084:KIT524425 KSP524084:KSP524425 LCL524084:LCL524425 LMH524084:LMH524425 LWD524084:LWD524425 MFZ524084:MFZ524425 MPV524084:MPV524425 MZR524084:MZR524425 NJN524084:NJN524425 NTJ524084:NTJ524425 ODF524084:ODF524425 ONB524084:ONB524425 OWX524084:OWX524425 PGT524084:PGT524425 PQP524084:PQP524425 QAL524084:QAL524425 QKH524084:QKH524425 QUD524084:QUD524425 RDZ524084:RDZ524425 RNV524084:RNV524425 RXR524084:RXR524425 SHN524084:SHN524425 SRJ524084:SRJ524425 TBF524084:TBF524425 TLB524084:TLB524425 TUX524084:TUX524425 UET524084:UET524425 UOP524084:UOP524425 UYL524084:UYL524425 VIH524084:VIH524425 VSD524084:VSD524425 WBZ524084:WBZ524425 WLV524084:WLV524425 WVR524084:WVR524425 I589620:I589961 JF589620:JF589961 TB589620:TB589961 ACX589620:ACX589961 AMT589620:AMT589961 AWP589620:AWP589961 BGL589620:BGL589961 BQH589620:BQH589961 CAD589620:CAD589961 CJZ589620:CJZ589961 CTV589620:CTV589961 DDR589620:DDR589961 DNN589620:DNN589961 DXJ589620:DXJ589961 EHF589620:EHF589961 ERB589620:ERB589961 FAX589620:FAX589961 FKT589620:FKT589961 FUP589620:FUP589961 GEL589620:GEL589961 GOH589620:GOH589961 GYD589620:GYD589961 HHZ589620:HHZ589961 HRV589620:HRV589961 IBR589620:IBR589961 ILN589620:ILN589961 IVJ589620:IVJ589961 JFF589620:JFF589961 JPB589620:JPB589961 JYX589620:JYX589961 KIT589620:KIT589961 KSP589620:KSP589961 LCL589620:LCL589961 LMH589620:LMH589961 LWD589620:LWD589961 MFZ589620:MFZ589961 MPV589620:MPV589961 MZR589620:MZR589961 NJN589620:NJN589961 NTJ589620:NTJ589961 ODF589620:ODF589961 ONB589620:ONB589961 OWX589620:OWX589961 PGT589620:PGT589961 PQP589620:PQP589961 QAL589620:QAL589961 QKH589620:QKH589961 QUD589620:QUD589961 RDZ589620:RDZ589961 RNV589620:RNV589961 RXR589620:RXR589961 SHN589620:SHN589961 SRJ589620:SRJ589961 TBF589620:TBF589961 TLB589620:TLB589961 TUX589620:TUX589961 UET589620:UET589961 UOP589620:UOP589961 UYL589620:UYL589961 VIH589620:VIH589961 VSD589620:VSD589961 WBZ589620:WBZ589961 WLV589620:WLV589961 WVR589620:WVR589961 I655156:I655497 JF655156:JF655497 TB655156:TB655497 ACX655156:ACX655497 AMT655156:AMT655497 AWP655156:AWP655497 BGL655156:BGL655497 BQH655156:BQH655497 CAD655156:CAD655497 CJZ655156:CJZ655497 CTV655156:CTV655497 DDR655156:DDR655497 DNN655156:DNN655497 DXJ655156:DXJ655497 EHF655156:EHF655497 ERB655156:ERB655497 FAX655156:FAX655497 FKT655156:FKT655497 FUP655156:FUP655497 GEL655156:GEL655497 GOH655156:GOH655497 GYD655156:GYD655497 HHZ655156:HHZ655497 HRV655156:HRV655497 IBR655156:IBR655497 ILN655156:ILN655497 IVJ655156:IVJ655497 JFF655156:JFF655497 JPB655156:JPB655497 JYX655156:JYX655497 KIT655156:KIT655497 KSP655156:KSP655497 LCL655156:LCL655497 LMH655156:LMH655497 LWD655156:LWD655497 MFZ655156:MFZ655497 MPV655156:MPV655497 MZR655156:MZR655497 NJN655156:NJN655497 NTJ655156:NTJ655497 ODF655156:ODF655497 ONB655156:ONB655497 OWX655156:OWX655497 PGT655156:PGT655497 PQP655156:PQP655497 QAL655156:QAL655497 QKH655156:QKH655497 QUD655156:QUD655497 RDZ655156:RDZ655497 RNV655156:RNV655497 RXR655156:RXR655497 SHN655156:SHN655497 SRJ655156:SRJ655497 TBF655156:TBF655497 TLB655156:TLB655497 TUX655156:TUX655497 UET655156:UET655497 UOP655156:UOP655497 UYL655156:UYL655497 VIH655156:VIH655497 VSD655156:VSD655497 WBZ655156:WBZ655497 WLV655156:WLV655497 WVR655156:WVR655497 I720692:I721033 JF720692:JF721033 TB720692:TB721033 ACX720692:ACX721033 AMT720692:AMT721033 AWP720692:AWP721033 BGL720692:BGL721033 BQH720692:BQH721033 CAD720692:CAD721033 CJZ720692:CJZ721033 CTV720692:CTV721033 DDR720692:DDR721033 DNN720692:DNN721033 DXJ720692:DXJ721033 EHF720692:EHF721033 ERB720692:ERB721033 FAX720692:FAX721033 FKT720692:FKT721033 FUP720692:FUP721033 GEL720692:GEL721033 GOH720692:GOH721033 GYD720692:GYD721033 HHZ720692:HHZ721033 HRV720692:HRV721033 IBR720692:IBR721033 ILN720692:ILN721033 IVJ720692:IVJ721033 JFF720692:JFF721033 JPB720692:JPB721033 JYX720692:JYX721033 KIT720692:KIT721033 KSP720692:KSP721033 LCL720692:LCL721033 LMH720692:LMH721033 LWD720692:LWD721033 MFZ720692:MFZ721033 MPV720692:MPV721033 MZR720692:MZR721033 NJN720692:NJN721033 NTJ720692:NTJ721033 ODF720692:ODF721033 ONB720692:ONB721033 OWX720692:OWX721033 PGT720692:PGT721033 PQP720692:PQP721033 QAL720692:QAL721033 QKH720692:QKH721033 QUD720692:QUD721033 RDZ720692:RDZ721033 RNV720692:RNV721033 RXR720692:RXR721033 SHN720692:SHN721033 SRJ720692:SRJ721033 TBF720692:TBF721033 TLB720692:TLB721033 TUX720692:TUX721033 UET720692:UET721033 UOP720692:UOP721033 UYL720692:UYL721033 VIH720692:VIH721033 VSD720692:VSD721033 WBZ720692:WBZ721033 WLV720692:WLV721033 WVR720692:WVR721033 I786228:I786569 JF786228:JF786569 TB786228:TB786569 ACX786228:ACX786569 AMT786228:AMT786569 AWP786228:AWP786569 BGL786228:BGL786569 BQH786228:BQH786569 CAD786228:CAD786569 CJZ786228:CJZ786569 CTV786228:CTV786569 DDR786228:DDR786569 DNN786228:DNN786569 DXJ786228:DXJ786569 EHF786228:EHF786569 ERB786228:ERB786569 FAX786228:FAX786569 FKT786228:FKT786569 FUP786228:FUP786569 GEL786228:GEL786569 GOH786228:GOH786569 GYD786228:GYD786569 HHZ786228:HHZ786569 HRV786228:HRV786569 IBR786228:IBR786569 ILN786228:ILN786569 IVJ786228:IVJ786569 JFF786228:JFF786569 JPB786228:JPB786569 JYX786228:JYX786569 KIT786228:KIT786569 KSP786228:KSP786569 LCL786228:LCL786569 LMH786228:LMH786569 LWD786228:LWD786569 MFZ786228:MFZ786569 MPV786228:MPV786569 MZR786228:MZR786569 NJN786228:NJN786569 NTJ786228:NTJ786569 ODF786228:ODF786569 ONB786228:ONB786569 OWX786228:OWX786569 PGT786228:PGT786569 PQP786228:PQP786569 QAL786228:QAL786569 QKH786228:QKH786569 QUD786228:QUD786569 RDZ786228:RDZ786569 RNV786228:RNV786569 RXR786228:RXR786569 SHN786228:SHN786569 SRJ786228:SRJ786569 TBF786228:TBF786569 TLB786228:TLB786569 TUX786228:TUX786569 UET786228:UET786569 UOP786228:UOP786569 UYL786228:UYL786569 VIH786228:VIH786569 VSD786228:VSD786569 WBZ786228:WBZ786569 WLV786228:WLV786569 WVR786228:WVR786569 I851764:I852105 JF851764:JF852105 TB851764:TB852105 ACX851764:ACX852105 AMT851764:AMT852105 AWP851764:AWP852105 BGL851764:BGL852105 BQH851764:BQH852105 CAD851764:CAD852105 CJZ851764:CJZ852105 CTV851764:CTV852105 DDR851764:DDR852105 DNN851764:DNN852105 DXJ851764:DXJ852105 EHF851764:EHF852105 ERB851764:ERB852105 FAX851764:FAX852105 FKT851764:FKT852105 FUP851764:FUP852105 GEL851764:GEL852105 GOH851764:GOH852105 GYD851764:GYD852105 HHZ851764:HHZ852105 HRV851764:HRV852105 IBR851764:IBR852105 ILN851764:ILN852105 IVJ851764:IVJ852105 JFF851764:JFF852105 JPB851764:JPB852105 JYX851764:JYX852105 KIT851764:KIT852105 KSP851764:KSP852105 LCL851764:LCL852105 LMH851764:LMH852105 LWD851764:LWD852105 MFZ851764:MFZ852105 MPV851764:MPV852105 MZR851764:MZR852105 NJN851764:NJN852105 NTJ851764:NTJ852105 ODF851764:ODF852105 ONB851764:ONB852105 OWX851764:OWX852105 PGT851764:PGT852105 PQP851764:PQP852105 QAL851764:QAL852105 QKH851764:QKH852105 QUD851764:QUD852105 RDZ851764:RDZ852105 RNV851764:RNV852105 RXR851764:RXR852105 SHN851764:SHN852105 SRJ851764:SRJ852105 TBF851764:TBF852105 TLB851764:TLB852105 TUX851764:TUX852105 UET851764:UET852105 UOP851764:UOP852105 UYL851764:UYL852105 VIH851764:VIH852105 VSD851764:VSD852105 WBZ851764:WBZ852105 WLV851764:WLV852105 WVR851764:WVR852105 I917300:I917641 JF917300:JF917641 TB917300:TB917641 ACX917300:ACX917641 AMT917300:AMT917641 AWP917300:AWP917641 BGL917300:BGL917641 BQH917300:BQH917641 CAD917300:CAD917641 CJZ917300:CJZ917641 CTV917300:CTV917641 DDR917300:DDR917641 DNN917300:DNN917641 DXJ917300:DXJ917641 EHF917300:EHF917641 ERB917300:ERB917641 FAX917300:FAX917641 FKT917300:FKT917641 FUP917300:FUP917641 GEL917300:GEL917641 GOH917300:GOH917641 GYD917300:GYD917641 HHZ917300:HHZ917641 HRV917300:HRV917641 IBR917300:IBR917641 ILN917300:ILN917641 IVJ917300:IVJ917641 JFF917300:JFF917641 JPB917300:JPB917641 JYX917300:JYX917641 KIT917300:KIT917641 KSP917300:KSP917641 LCL917300:LCL917641 LMH917300:LMH917641 LWD917300:LWD917641 MFZ917300:MFZ917641 MPV917300:MPV917641 MZR917300:MZR917641 NJN917300:NJN917641 NTJ917300:NTJ917641 ODF917300:ODF917641 ONB917300:ONB917641 OWX917300:OWX917641 PGT917300:PGT917641 PQP917300:PQP917641 QAL917300:QAL917641 QKH917300:QKH917641 QUD917300:QUD917641 RDZ917300:RDZ917641 RNV917300:RNV917641 RXR917300:RXR917641 SHN917300:SHN917641 SRJ917300:SRJ917641 TBF917300:TBF917641 TLB917300:TLB917641 TUX917300:TUX917641 UET917300:UET917641 UOP917300:UOP917641 UYL917300:UYL917641 VIH917300:VIH917641 VSD917300:VSD917641 WBZ917300:WBZ917641 WLV917300:WLV917641 WVR917300:WVR917641 I982836:I983177 JF982836:JF983177 TB982836:TB983177 ACX982836:ACX983177 AMT982836:AMT983177 AWP982836:AWP983177 BGL982836:BGL983177 BQH982836:BQH983177 CAD982836:CAD983177 CJZ982836:CJZ983177 CTV982836:CTV983177 DDR982836:DDR983177 DNN982836:DNN983177 DXJ982836:DXJ983177 EHF982836:EHF983177 ERB982836:ERB983177 FAX982836:FAX983177 FKT982836:FKT983177 FUP982836:FUP983177 GEL982836:GEL983177 GOH982836:GOH983177 GYD982836:GYD983177 HHZ982836:HHZ983177 HRV982836:HRV983177 IBR982836:IBR983177 ILN982836:ILN983177 IVJ982836:IVJ983177 JFF982836:JFF983177 JPB982836:JPB983177 JYX982836:JYX983177 KIT982836:KIT983177 KSP982836:KSP983177 LCL982836:LCL983177 LMH982836:LMH983177 LWD982836:LWD983177 MFZ982836:MFZ983177 MPV982836:MPV983177 MZR982836:MZR983177 NJN982836:NJN983177 NTJ982836:NTJ983177 ODF982836:ODF983177 ONB982836:ONB983177 OWX982836:OWX983177 PGT982836:PGT983177 PQP982836:PQP983177 QAL982836:QAL983177 QKH982836:QKH983177 QUD982836:QUD983177 RDZ982836:RDZ983177 RNV982836:RNV983177 RXR982836:RXR983177 SHN982836:SHN983177 SRJ982836:SRJ983177 TBF982836:TBF983177 TLB982836:TLB983177 TUX982836:TUX983177 UET982836:UET983177 UOP982836:UOP983177 UYL982836:UYL983177 VIH982836:VIH983177 VSD982836:VSD983177 WBZ982836:WBZ983177 WLV982836:WLV983177 JF7:JF149">
      <formula1>1</formula1>
      <formula2>366</formula2>
    </dataValidation>
    <dataValidation type="whole" allowBlank="1" showInputMessage="1" showErrorMessage="1" prompt="Inserire solo i giorni di assenza fatturati/da fatturare" sqref="WVS982836:WVS983177 TC7:TC149 ACY7:ACY149 AMU7:AMU149 AWQ7:AWQ149 BGM7:BGM149 BQI7:BQI149 CAE7:CAE149 CKA7:CKA149 CTW7:CTW149 DDS7:DDS149 DNO7:DNO149 DXK7:DXK149 EHG7:EHG149 ERC7:ERC149 FAY7:FAY149 FKU7:FKU149 FUQ7:FUQ149 GEM7:GEM149 GOI7:GOI149 GYE7:GYE149 HIA7:HIA149 HRW7:HRW149 IBS7:IBS149 ILO7:ILO149 IVK7:IVK149 JFG7:JFG149 JPC7:JPC149 JYY7:JYY149 KIU7:KIU149 KSQ7:KSQ149 LCM7:LCM149 LMI7:LMI149 LWE7:LWE149 MGA7:MGA149 MPW7:MPW149 MZS7:MZS149 NJO7:NJO149 NTK7:NTK149 ODG7:ODG149 ONC7:ONC149 OWY7:OWY149 PGU7:PGU149 PQQ7:PQQ149 QAM7:QAM149 QKI7:QKI149 QUE7:QUE149 REA7:REA149 RNW7:RNW149 RXS7:RXS149 SHO7:SHO149 SRK7:SRK149 TBG7:TBG149 TLC7:TLC149 TUY7:TUY149 UEU7:UEU149 UOQ7:UOQ149 UYM7:UYM149 VII7:VII149 VSE7:VSE149 WCA7:WCA149 WLW7:WLW149 WVS7:WVS149 J10:J149 J65332:J65673 JG65332:JG65673 TC65332:TC65673 ACY65332:ACY65673 AMU65332:AMU65673 AWQ65332:AWQ65673 BGM65332:BGM65673 BQI65332:BQI65673 CAE65332:CAE65673 CKA65332:CKA65673 CTW65332:CTW65673 DDS65332:DDS65673 DNO65332:DNO65673 DXK65332:DXK65673 EHG65332:EHG65673 ERC65332:ERC65673 FAY65332:FAY65673 FKU65332:FKU65673 FUQ65332:FUQ65673 GEM65332:GEM65673 GOI65332:GOI65673 GYE65332:GYE65673 HIA65332:HIA65673 HRW65332:HRW65673 IBS65332:IBS65673 ILO65332:ILO65673 IVK65332:IVK65673 JFG65332:JFG65673 JPC65332:JPC65673 JYY65332:JYY65673 KIU65332:KIU65673 KSQ65332:KSQ65673 LCM65332:LCM65673 LMI65332:LMI65673 LWE65332:LWE65673 MGA65332:MGA65673 MPW65332:MPW65673 MZS65332:MZS65673 NJO65332:NJO65673 NTK65332:NTK65673 ODG65332:ODG65673 ONC65332:ONC65673 OWY65332:OWY65673 PGU65332:PGU65673 PQQ65332:PQQ65673 QAM65332:QAM65673 QKI65332:QKI65673 QUE65332:QUE65673 REA65332:REA65673 RNW65332:RNW65673 RXS65332:RXS65673 SHO65332:SHO65673 SRK65332:SRK65673 TBG65332:TBG65673 TLC65332:TLC65673 TUY65332:TUY65673 UEU65332:UEU65673 UOQ65332:UOQ65673 UYM65332:UYM65673 VII65332:VII65673 VSE65332:VSE65673 WCA65332:WCA65673 WLW65332:WLW65673 WVS65332:WVS65673 J130868:J131209 JG130868:JG131209 TC130868:TC131209 ACY130868:ACY131209 AMU130868:AMU131209 AWQ130868:AWQ131209 BGM130868:BGM131209 BQI130868:BQI131209 CAE130868:CAE131209 CKA130868:CKA131209 CTW130868:CTW131209 DDS130868:DDS131209 DNO130868:DNO131209 DXK130868:DXK131209 EHG130868:EHG131209 ERC130868:ERC131209 FAY130868:FAY131209 FKU130868:FKU131209 FUQ130868:FUQ131209 GEM130868:GEM131209 GOI130868:GOI131209 GYE130868:GYE131209 HIA130868:HIA131209 HRW130868:HRW131209 IBS130868:IBS131209 ILO130868:ILO131209 IVK130868:IVK131209 JFG130868:JFG131209 JPC130868:JPC131209 JYY130868:JYY131209 KIU130868:KIU131209 KSQ130868:KSQ131209 LCM130868:LCM131209 LMI130868:LMI131209 LWE130868:LWE131209 MGA130868:MGA131209 MPW130868:MPW131209 MZS130868:MZS131209 NJO130868:NJO131209 NTK130868:NTK131209 ODG130868:ODG131209 ONC130868:ONC131209 OWY130868:OWY131209 PGU130868:PGU131209 PQQ130868:PQQ131209 QAM130868:QAM131209 QKI130868:QKI131209 QUE130868:QUE131209 REA130868:REA131209 RNW130868:RNW131209 RXS130868:RXS131209 SHO130868:SHO131209 SRK130868:SRK131209 TBG130868:TBG131209 TLC130868:TLC131209 TUY130868:TUY131209 UEU130868:UEU131209 UOQ130868:UOQ131209 UYM130868:UYM131209 VII130868:VII131209 VSE130868:VSE131209 WCA130868:WCA131209 WLW130868:WLW131209 WVS130868:WVS131209 J196404:J196745 JG196404:JG196745 TC196404:TC196745 ACY196404:ACY196745 AMU196404:AMU196745 AWQ196404:AWQ196745 BGM196404:BGM196745 BQI196404:BQI196745 CAE196404:CAE196745 CKA196404:CKA196745 CTW196404:CTW196745 DDS196404:DDS196745 DNO196404:DNO196745 DXK196404:DXK196745 EHG196404:EHG196745 ERC196404:ERC196745 FAY196404:FAY196745 FKU196404:FKU196745 FUQ196404:FUQ196745 GEM196404:GEM196745 GOI196404:GOI196745 GYE196404:GYE196745 HIA196404:HIA196745 HRW196404:HRW196745 IBS196404:IBS196745 ILO196404:ILO196745 IVK196404:IVK196745 JFG196404:JFG196745 JPC196404:JPC196745 JYY196404:JYY196745 KIU196404:KIU196745 KSQ196404:KSQ196745 LCM196404:LCM196745 LMI196404:LMI196745 LWE196404:LWE196745 MGA196404:MGA196745 MPW196404:MPW196745 MZS196404:MZS196745 NJO196404:NJO196745 NTK196404:NTK196745 ODG196404:ODG196745 ONC196404:ONC196745 OWY196404:OWY196745 PGU196404:PGU196745 PQQ196404:PQQ196745 QAM196404:QAM196745 QKI196404:QKI196745 QUE196404:QUE196745 REA196404:REA196745 RNW196404:RNW196745 RXS196404:RXS196745 SHO196404:SHO196745 SRK196404:SRK196745 TBG196404:TBG196745 TLC196404:TLC196745 TUY196404:TUY196745 UEU196404:UEU196745 UOQ196404:UOQ196745 UYM196404:UYM196745 VII196404:VII196745 VSE196404:VSE196745 WCA196404:WCA196745 WLW196404:WLW196745 WVS196404:WVS196745 J261940:J262281 JG261940:JG262281 TC261940:TC262281 ACY261940:ACY262281 AMU261940:AMU262281 AWQ261940:AWQ262281 BGM261940:BGM262281 BQI261940:BQI262281 CAE261940:CAE262281 CKA261940:CKA262281 CTW261940:CTW262281 DDS261940:DDS262281 DNO261940:DNO262281 DXK261940:DXK262281 EHG261940:EHG262281 ERC261940:ERC262281 FAY261940:FAY262281 FKU261940:FKU262281 FUQ261940:FUQ262281 GEM261940:GEM262281 GOI261940:GOI262281 GYE261940:GYE262281 HIA261940:HIA262281 HRW261940:HRW262281 IBS261940:IBS262281 ILO261940:ILO262281 IVK261940:IVK262281 JFG261940:JFG262281 JPC261940:JPC262281 JYY261940:JYY262281 KIU261940:KIU262281 KSQ261940:KSQ262281 LCM261940:LCM262281 LMI261940:LMI262281 LWE261940:LWE262281 MGA261940:MGA262281 MPW261940:MPW262281 MZS261940:MZS262281 NJO261940:NJO262281 NTK261940:NTK262281 ODG261940:ODG262281 ONC261940:ONC262281 OWY261940:OWY262281 PGU261940:PGU262281 PQQ261940:PQQ262281 QAM261940:QAM262281 QKI261940:QKI262281 QUE261940:QUE262281 REA261940:REA262281 RNW261940:RNW262281 RXS261940:RXS262281 SHO261940:SHO262281 SRK261940:SRK262281 TBG261940:TBG262281 TLC261940:TLC262281 TUY261940:TUY262281 UEU261940:UEU262281 UOQ261940:UOQ262281 UYM261940:UYM262281 VII261940:VII262281 VSE261940:VSE262281 WCA261940:WCA262281 WLW261940:WLW262281 WVS261940:WVS262281 J327476:J327817 JG327476:JG327817 TC327476:TC327817 ACY327476:ACY327817 AMU327476:AMU327817 AWQ327476:AWQ327817 BGM327476:BGM327817 BQI327476:BQI327817 CAE327476:CAE327817 CKA327476:CKA327817 CTW327476:CTW327817 DDS327476:DDS327817 DNO327476:DNO327817 DXK327476:DXK327817 EHG327476:EHG327817 ERC327476:ERC327817 FAY327476:FAY327817 FKU327476:FKU327817 FUQ327476:FUQ327817 GEM327476:GEM327817 GOI327476:GOI327817 GYE327476:GYE327817 HIA327476:HIA327817 HRW327476:HRW327817 IBS327476:IBS327817 ILO327476:ILO327817 IVK327476:IVK327817 JFG327476:JFG327817 JPC327476:JPC327817 JYY327476:JYY327817 KIU327476:KIU327817 KSQ327476:KSQ327817 LCM327476:LCM327817 LMI327476:LMI327817 LWE327476:LWE327817 MGA327476:MGA327817 MPW327476:MPW327817 MZS327476:MZS327817 NJO327476:NJO327817 NTK327476:NTK327817 ODG327476:ODG327817 ONC327476:ONC327817 OWY327476:OWY327817 PGU327476:PGU327817 PQQ327476:PQQ327817 QAM327476:QAM327817 QKI327476:QKI327817 QUE327476:QUE327817 REA327476:REA327817 RNW327476:RNW327817 RXS327476:RXS327817 SHO327476:SHO327817 SRK327476:SRK327817 TBG327476:TBG327817 TLC327476:TLC327817 TUY327476:TUY327817 UEU327476:UEU327817 UOQ327476:UOQ327817 UYM327476:UYM327817 VII327476:VII327817 VSE327476:VSE327817 WCA327476:WCA327817 WLW327476:WLW327817 WVS327476:WVS327817 J393012:J393353 JG393012:JG393353 TC393012:TC393353 ACY393012:ACY393353 AMU393012:AMU393353 AWQ393012:AWQ393353 BGM393012:BGM393353 BQI393012:BQI393353 CAE393012:CAE393353 CKA393012:CKA393353 CTW393012:CTW393353 DDS393012:DDS393353 DNO393012:DNO393353 DXK393012:DXK393353 EHG393012:EHG393353 ERC393012:ERC393353 FAY393012:FAY393353 FKU393012:FKU393353 FUQ393012:FUQ393353 GEM393012:GEM393353 GOI393012:GOI393353 GYE393012:GYE393353 HIA393012:HIA393353 HRW393012:HRW393353 IBS393012:IBS393353 ILO393012:ILO393353 IVK393012:IVK393353 JFG393012:JFG393353 JPC393012:JPC393353 JYY393012:JYY393353 KIU393012:KIU393353 KSQ393012:KSQ393353 LCM393012:LCM393353 LMI393012:LMI393353 LWE393012:LWE393353 MGA393012:MGA393353 MPW393012:MPW393353 MZS393012:MZS393353 NJO393012:NJO393353 NTK393012:NTK393353 ODG393012:ODG393353 ONC393012:ONC393353 OWY393012:OWY393353 PGU393012:PGU393353 PQQ393012:PQQ393353 QAM393012:QAM393353 QKI393012:QKI393353 QUE393012:QUE393353 REA393012:REA393353 RNW393012:RNW393353 RXS393012:RXS393353 SHO393012:SHO393353 SRK393012:SRK393353 TBG393012:TBG393353 TLC393012:TLC393353 TUY393012:TUY393353 UEU393012:UEU393353 UOQ393012:UOQ393353 UYM393012:UYM393353 VII393012:VII393353 VSE393012:VSE393353 WCA393012:WCA393353 WLW393012:WLW393353 WVS393012:WVS393353 J458548:J458889 JG458548:JG458889 TC458548:TC458889 ACY458548:ACY458889 AMU458548:AMU458889 AWQ458548:AWQ458889 BGM458548:BGM458889 BQI458548:BQI458889 CAE458548:CAE458889 CKA458548:CKA458889 CTW458548:CTW458889 DDS458548:DDS458889 DNO458548:DNO458889 DXK458548:DXK458889 EHG458548:EHG458889 ERC458548:ERC458889 FAY458548:FAY458889 FKU458548:FKU458889 FUQ458548:FUQ458889 GEM458548:GEM458889 GOI458548:GOI458889 GYE458548:GYE458889 HIA458548:HIA458889 HRW458548:HRW458889 IBS458548:IBS458889 ILO458548:ILO458889 IVK458548:IVK458889 JFG458548:JFG458889 JPC458548:JPC458889 JYY458548:JYY458889 KIU458548:KIU458889 KSQ458548:KSQ458889 LCM458548:LCM458889 LMI458548:LMI458889 LWE458548:LWE458889 MGA458548:MGA458889 MPW458548:MPW458889 MZS458548:MZS458889 NJO458548:NJO458889 NTK458548:NTK458889 ODG458548:ODG458889 ONC458548:ONC458889 OWY458548:OWY458889 PGU458548:PGU458889 PQQ458548:PQQ458889 QAM458548:QAM458889 QKI458548:QKI458889 QUE458548:QUE458889 REA458548:REA458889 RNW458548:RNW458889 RXS458548:RXS458889 SHO458548:SHO458889 SRK458548:SRK458889 TBG458548:TBG458889 TLC458548:TLC458889 TUY458548:TUY458889 UEU458548:UEU458889 UOQ458548:UOQ458889 UYM458548:UYM458889 VII458548:VII458889 VSE458548:VSE458889 WCA458548:WCA458889 WLW458548:WLW458889 WVS458548:WVS458889 J524084:J524425 JG524084:JG524425 TC524084:TC524425 ACY524084:ACY524425 AMU524084:AMU524425 AWQ524084:AWQ524425 BGM524084:BGM524425 BQI524084:BQI524425 CAE524084:CAE524425 CKA524084:CKA524425 CTW524084:CTW524425 DDS524084:DDS524425 DNO524084:DNO524425 DXK524084:DXK524425 EHG524084:EHG524425 ERC524084:ERC524425 FAY524084:FAY524425 FKU524084:FKU524425 FUQ524084:FUQ524425 GEM524084:GEM524425 GOI524084:GOI524425 GYE524084:GYE524425 HIA524084:HIA524425 HRW524084:HRW524425 IBS524084:IBS524425 ILO524084:ILO524425 IVK524084:IVK524425 JFG524084:JFG524425 JPC524084:JPC524425 JYY524084:JYY524425 KIU524084:KIU524425 KSQ524084:KSQ524425 LCM524084:LCM524425 LMI524084:LMI524425 LWE524084:LWE524425 MGA524084:MGA524425 MPW524084:MPW524425 MZS524084:MZS524425 NJO524084:NJO524425 NTK524084:NTK524425 ODG524084:ODG524425 ONC524084:ONC524425 OWY524084:OWY524425 PGU524084:PGU524425 PQQ524084:PQQ524425 QAM524084:QAM524425 QKI524084:QKI524425 QUE524084:QUE524425 REA524084:REA524425 RNW524084:RNW524425 RXS524084:RXS524425 SHO524084:SHO524425 SRK524084:SRK524425 TBG524084:TBG524425 TLC524084:TLC524425 TUY524084:TUY524425 UEU524084:UEU524425 UOQ524084:UOQ524425 UYM524084:UYM524425 VII524084:VII524425 VSE524084:VSE524425 WCA524084:WCA524425 WLW524084:WLW524425 WVS524084:WVS524425 J589620:J589961 JG589620:JG589961 TC589620:TC589961 ACY589620:ACY589961 AMU589620:AMU589961 AWQ589620:AWQ589961 BGM589620:BGM589961 BQI589620:BQI589961 CAE589620:CAE589961 CKA589620:CKA589961 CTW589620:CTW589961 DDS589620:DDS589961 DNO589620:DNO589961 DXK589620:DXK589961 EHG589620:EHG589961 ERC589620:ERC589961 FAY589620:FAY589961 FKU589620:FKU589961 FUQ589620:FUQ589961 GEM589620:GEM589961 GOI589620:GOI589961 GYE589620:GYE589961 HIA589620:HIA589961 HRW589620:HRW589961 IBS589620:IBS589961 ILO589620:ILO589961 IVK589620:IVK589961 JFG589620:JFG589961 JPC589620:JPC589961 JYY589620:JYY589961 KIU589620:KIU589961 KSQ589620:KSQ589961 LCM589620:LCM589961 LMI589620:LMI589961 LWE589620:LWE589961 MGA589620:MGA589961 MPW589620:MPW589961 MZS589620:MZS589961 NJO589620:NJO589961 NTK589620:NTK589961 ODG589620:ODG589961 ONC589620:ONC589961 OWY589620:OWY589961 PGU589620:PGU589961 PQQ589620:PQQ589961 QAM589620:QAM589961 QKI589620:QKI589961 QUE589620:QUE589961 REA589620:REA589961 RNW589620:RNW589961 RXS589620:RXS589961 SHO589620:SHO589961 SRK589620:SRK589961 TBG589620:TBG589961 TLC589620:TLC589961 TUY589620:TUY589961 UEU589620:UEU589961 UOQ589620:UOQ589961 UYM589620:UYM589961 VII589620:VII589961 VSE589620:VSE589961 WCA589620:WCA589961 WLW589620:WLW589961 WVS589620:WVS589961 J655156:J655497 JG655156:JG655497 TC655156:TC655497 ACY655156:ACY655497 AMU655156:AMU655497 AWQ655156:AWQ655497 BGM655156:BGM655497 BQI655156:BQI655497 CAE655156:CAE655497 CKA655156:CKA655497 CTW655156:CTW655497 DDS655156:DDS655497 DNO655156:DNO655497 DXK655156:DXK655497 EHG655156:EHG655497 ERC655156:ERC655497 FAY655156:FAY655497 FKU655156:FKU655497 FUQ655156:FUQ655497 GEM655156:GEM655497 GOI655156:GOI655497 GYE655156:GYE655497 HIA655156:HIA655497 HRW655156:HRW655497 IBS655156:IBS655497 ILO655156:ILO655497 IVK655156:IVK655497 JFG655156:JFG655497 JPC655156:JPC655497 JYY655156:JYY655497 KIU655156:KIU655497 KSQ655156:KSQ655497 LCM655156:LCM655497 LMI655156:LMI655497 LWE655156:LWE655497 MGA655156:MGA655497 MPW655156:MPW655497 MZS655156:MZS655497 NJO655156:NJO655497 NTK655156:NTK655497 ODG655156:ODG655497 ONC655156:ONC655497 OWY655156:OWY655497 PGU655156:PGU655497 PQQ655156:PQQ655497 QAM655156:QAM655497 QKI655156:QKI655497 QUE655156:QUE655497 REA655156:REA655497 RNW655156:RNW655497 RXS655156:RXS655497 SHO655156:SHO655497 SRK655156:SRK655497 TBG655156:TBG655497 TLC655156:TLC655497 TUY655156:TUY655497 UEU655156:UEU655497 UOQ655156:UOQ655497 UYM655156:UYM655497 VII655156:VII655497 VSE655156:VSE655497 WCA655156:WCA655497 WLW655156:WLW655497 WVS655156:WVS655497 J720692:J721033 JG720692:JG721033 TC720692:TC721033 ACY720692:ACY721033 AMU720692:AMU721033 AWQ720692:AWQ721033 BGM720692:BGM721033 BQI720692:BQI721033 CAE720692:CAE721033 CKA720692:CKA721033 CTW720692:CTW721033 DDS720692:DDS721033 DNO720692:DNO721033 DXK720692:DXK721033 EHG720692:EHG721033 ERC720692:ERC721033 FAY720692:FAY721033 FKU720692:FKU721033 FUQ720692:FUQ721033 GEM720692:GEM721033 GOI720692:GOI721033 GYE720692:GYE721033 HIA720692:HIA721033 HRW720692:HRW721033 IBS720692:IBS721033 ILO720692:ILO721033 IVK720692:IVK721033 JFG720692:JFG721033 JPC720692:JPC721033 JYY720692:JYY721033 KIU720692:KIU721033 KSQ720692:KSQ721033 LCM720692:LCM721033 LMI720692:LMI721033 LWE720692:LWE721033 MGA720692:MGA721033 MPW720692:MPW721033 MZS720692:MZS721033 NJO720692:NJO721033 NTK720692:NTK721033 ODG720692:ODG721033 ONC720692:ONC721033 OWY720692:OWY721033 PGU720692:PGU721033 PQQ720692:PQQ721033 QAM720692:QAM721033 QKI720692:QKI721033 QUE720692:QUE721033 REA720692:REA721033 RNW720692:RNW721033 RXS720692:RXS721033 SHO720692:SHO721033 SRK720692:SRK721033 TBG720692:TBG721033 TLC720692:TLC721033 TUY720692:TUY721033 UEU720692:UEU721033 UOQ720692:UOQ721033 UYM720692:UYM721033 VII720692:VII721033 VSE720692:VSE721033 WCA720692:WCA721033 WLW720692:WLW721033 WVS720692:WVS721033 J786228:J786569 JG786228:JG786569 TC786228:TC786569 ACY786228:ACY786569 AMU786228:AMU786569 AWQ786228:AWQ786569 BGM786228:BGM786569 BQI786228:BQI786569 CAE786228:CAE786569 CKA786228:CKA786569 CTW786228:CTW786569 DDS786228:DDS786569 DNO786228:DNO786569 DXK786228:DXK786569 EHG786228:EHG786569 ERC786228:ERC786569 FAY786228:FAY786569 FKU786228:FKU786569 FUQ786228:FUQ786569 GEM786228:GEM786569 GOI786228:GOI786569 GYE786228:GYE786569 HIA786228:HIA786569 HRW786228:HRW786569 IBS786228:IBS786569 ILO786228:ILO786569 IVK786228:IVK786569 JFG786228:JFG786569 JPC786228:JPC786569 JYY786228:JYY786569 KIU786228:KIU786569 KSQ786228:KSQ786569 LCM786228:LCM786569 LMI786228:LMI786569 LWE786228:LWE786569 MGA786228:MGA786569 MPW786228:MPW786569 MZS786228:MZS786569 NJO786228:NJO786569 NTK786228:NTK786569 ODG786228:ODG786569 ONC786228:ONC786569 OWY786228:OWY786569 PGU786228:PGU786569 PQQ786228:PQQ786569 QAM786228:QAM786569 QKI786228:QKI786569 QUE786228:QUE786569 REA786228:REA786569 RNW786228:RNW786569 RXS786228:RXS786569 SHO786228:SHO786569 SRK786228:SRK786569 TBG786228:TBG786569 TLC786228:TLC786569 TUY786228:TUY786569 UEU786228:UEU786569 UOQ786228:UOQ786569 UYM786228:UYM786569 VII786228:VII786569 VSE786228:VSE786569 WCA786228:WCA786569 WLW786228:WLW786569 WVS786228:WVS786569 J851764:J852105 JG851764:JG852105 TC851764:TC852105 ACY851764:ACY852105 AMU851764:AMU852105 AWQ851764:AWQ852105 BGM851764:BGM852105 BQI851764:BQI852105 CAE851764:CAE852105 CKA851764:CKA852105 CTW851764:CTW852105 DDS851764:DDS852105 DNO851764:DNO852105 DXK851764:DXK852105 EHG851764:EHG852105 ERC851764:ERC852105 FAY851764:FAY852105 FKU851764:FKU852105 FUQ851764:FUQ852105 GEM851764:GEM852105 GOI851764:GOI852105 GYE851764:GYE852105 HIA851764:HIA852105 HRW851764:HRW852105 IBS851764:IBS852105 ILO851764:ILO852105 IVK851764:IVK852105 JFG851764:JFG852105 JPC851764:JPC852105 JYY851764:JYY852105 KIU851764:KIU852105 KSQ851764:KSQ852105 LCM851764:LCM852105 LMI851764:LMI852105 LWE851764:LWE852105 MGA851764:MGA852105 MPW851764:MPW852105 MZS851764:MZS852105 NJO851764:NJO852105 NTK851764:NTK852105 ODG851764:ODG852105 ONC851764:ONC852105 OWY851764:OWY852105 PGU851764:PGU852105 PQQ851764:PQQ852105 QAM851764:QAM852105 QKI851764:QKI852105 QUE851764:QUE852105 REA851764:REA852105 RNW851764:RNW852105 RXS851764:RXS852105 SHO851764:SHO852105 SRK851764:SRK852105 TBG851764:TBG852105 TLC851764:TLC852105 TUY851764:TUY852105 UEU851764:UEU852105 UOQ851764:UOQ852105 UYM851764:UYM852105 VII851764:VII852105 VSE851764:VSE852105 WCA851764:WCA852105 WLW851764:WLW852105 WVS851764:WVS852105 J917300:J917641 JG917300:JG917641 TC917300:TC917641 ACY917300:ACY917641 AMU917300:AMU917641 AWQ917300:AWQ917641 BGM917300:BGM917641 BQI917300:BQI917641 CAE917300:CAE917641 CKA917300:CKA917641 CTW917300:CTW917641 DDS917300:DDS917641 DNO917300:DNO917641 DXK917300:DXK917641 EHG917300:EHG917641 ERC917300:ERC917641 FAY917300:FAY917641 FKU917300:FKU917641 FUQ917300:FUQ917641 GEM917300:GEM917641 GOI917300:GOI917641 GYE917300:GYE917641 HIA917300:HIA917641 HRW917300:HRW917641 IBS917300:IBS917641 ILO917300:ILO917641 IVK917300:IVK917641 JFG917300:JFG917641 JPC917300:JPC917641 JYY917300:JYY917641 KIU917300:KIU917641 KSQ917300:KSQ917641 LCM917300:LCM917641 LMI917300:LMI917641 LWE917300:LWE917641 MGA917300:MGA917641 MPW917300:MPW917641 MZS917300:MZS917641 NJO917300:NJO917641 NTK917300:NTK917641 ODG917300:ODG917641 ONC917300:ONC917641 OWY917300:OWY917641 PGU917300:PGU917641 PQQ917300:PQQ917641 QAM917300:QAM917641 QKI917300:QKI917641 QUE917300:QUE917641 REA917300:REA917641 RNW917300:RNW917641 RXS917300:RXS917641 SHO917300:SHO917641 SRK917300:SRK917641 TBG917300:TBG917641 TLC917300:TLC917641 TUY917300:TUY917641 UEU917300:UEU917641 UOQ917300:UOQ917641 UYM917300:UYM917641 VII917300:VII917641 VSE917300:VSE917641 WCA917300:WCA917641 WLW917300:WLW917641 WVS917300:WVS917641 J982836:J983177 JG982836:JG983177 TC982836:TC983177 ACY982836:ACY983177 AMU982836:AMU983177 AWQ982836:AWQ983177 BGM982836:BGM983177 BQI982836:BQI983177 CAE982836:CAE983177 CKA982836:CKA983177 CTW982836:CTW983177 DDS982836:DDS983177 DNO982836:DNO983177 DXK982836:DXK983177 EHG982836:EHG983177 ERC982836:ERC983177 FAY982836:FAY983177 FKU982836:FKU983177 FUQ982836:FUQ983177 GEM982836:GEM983177 GOI982836:GOI983177 GYE982836:GYE983177 HIA982836:HIA983177 HRW982836:HRW983177 IBS982836:IBS983177 ILO982836:ILO983177 IVK982836:IVK983177 JFG982836:JFG983177 JPC982836:JPC983177 JYY982836:JYY983177 KIU982836:KIU983177 KSQ982836:KSQ983177 LCM982836:LCM983177 LMI982836:LMI983177 LWE982836:LWE983177 MGA982836:MGA983177 MPW982836:MPW983177 MZS982836:MZS983177 NJO982836:NJO983177 NTK982836:NTK983177 ODG982836:ODG983177 ONC982836:ONC983177 OWY982836:OWY983177 PGU982836:PGU983177 PQQ982836:PQQ983177 QAM982836:QAM983177 QKI982836:QKI983177 QUE982836:QUE983177 REA982836:REA983177 RNW982836:RNW983177 RXS982836:RXS983177 SHO982836:SHO983177 SRK982836:SRK983177 TBG982836:TBG983177 TLC982836:TLC983177 TUY982836:TUY983177 UEU982836:UEU983177 UOQ982836:UOQ983177 UYM982836:UYM983177 VII982836:VII983177 VSE982836:VSE983177 WCA982836:WCA983177 WLW982836:WLW983177 JG7:JG149">
      <formula1>0</formula1>
      <formula2>365</formula2>
    </dataValidation>
    <dataValidation type="decimal" operator="lessThan" allowBlank="1" showInputMessage="1" showErrorMessage="1" sqref="WVV982836:WVV983177 TF7:TF149 ADB7:ADB149 AMX7:AMX149 AWT7:AWT149 BGP7:BGP149 BQL7:BQL149 CAH7:CAH149 CKD7:CKD149 CTZ7:CTZ149 DDV7:DDV149 DNR7:DNR149 DXN7:DXN149 EHJ7:EHJ149 ERF7:ERF149 FBB7:FBB149 FKX7:FKX149 FUT7:FUT149 GEP7:GEP149 GOL7:GOL149 GYH7:GYH149 HID7:HID149 HRZ7:HRZ149 IBV7:IBV149 ILR7:ILR149 IVN7:IVN149 JFJ7:JFJ149 JPF7:JPF149 JZB7:JZB149 KIX7:KIX149 KST7:KST149 LCP7:LCP149 LML7:LML149 LWH7:LWH149 MGD7:MGD149 MPZ7:MPZ149 MZV7:MZV149 NJR7:NJR149 NTN7:NTN149 ODJ7:ODJ149 ONF7:ONF149 OXB7:OXB149 PGX7:PGX149 PQT7:PQT149 QAP7:QAP149 QKL7:QKL149 QUH7:QUH149 RED7:RED149 RNZ7:RNZ149 RXV7:RXV149 SHR7:SHR149 SRN7:SRN149 TBJ7:TBJ149 TLF7:TLF149 TVB7:TVB149 UEX7:UEX149 UOT7:UOT149 UYP7:UYP149 VIL7:VIL149 VSH7:VSH149 WCD7:WCD149 WLZ7:WLZ149 WVV7:WVV149 WLZ982836:WLZ983177 N65332:N65673 JJ65332:JJ65673 TF65332:TF65673 ADB65332:ADB65673 AMX65332:AMX65673 AWT65332:AWT65673 BGP65332:BGP65673 BQL65332:BQL65673 CAH65332:CAH65673 CKD65332:CKD65673 CTZ65332:CTZ65673 DDV65332:DDV65673 DNR65332:DNR65673 DXN65332:DXN65673 EHJ65332:EHJ65673 ERF65332:ERF65673 FBB65332:FBB65673 FKX65332:FKX65673 FUT65332:FUT65673 GEP65332:GEP65673 GOL65332:GOL65673 GYH65332:GYH65673 HID65332:HID65673 HRZ65332:HRZ65673 IBV65332:IBV65673 ILR65332:ILR65673 IVN65332:IVN65673 JFJ65332:JFJ65673 JPF65332:JPF65673 JZB65332:JZB65673 KIX65332:KIX65673 KST65332:KST65673 LCP65332:LCP65673 LML65332:LML65673 LWH65332:LWH65673 MGD65332:MGD65673 MPZ65332:MPZ65673 MZV65332:MZV65673 NJR65332:NJR65673 NTN65332:NTN65673 ODJ65332:ODJ65673 ONF65332:ONF65673 OXB65332:OXB65673 PGX65332:PGX65673 PQT65332:PQT65673 QAP65332:QAP65673 QKL65332:QKL65673 QUH65332:QUH65673 RED65332:RED65673 RNZ65332:RNZ65673 RXV65332:RXV65673 SHR65332:SHR65673 SRN65332:SRN65673 TBJ65332:TBJ65673 TLF65332:TLF65673 TVB65332:TVB65673 UEX65332:UEX65673 UOT65332:UOT65673 UYP65332:UYP65673 VIL65332:VIL65673 VSH65332:VSH65673 WCD65332:WCD65673 WLZ65332:WLZ65673 WVV65332:WVV65673 N130868:N131209 JJ130868:JJ131209 TF130868:TF131209 ADB130868:ADB131209 AMX130868:AMX131209 AWT130868:AWT131209 BGP130868:BGP131209 BQL130868:BQL131209 CAH130868:CAH131209 CKD130868:CKD131209 CTZ130868:CTZ131209 DDV130868:DDV131209 DNR130868:DNR131209 DXN130868:DXN131209 EHJ130868:EHJ131209 ERF130868:ERF131209 FBB130868:FBB131209 FKX130868:FKX131209 FUT130868:FUT131209 GEP130868:GEP131209 GOL130868:GOL131209 GYH130868:GYH131209 HID130868:HID131209 HRZ130868:HRZ131209 IBV130868:IBV131209 ILR130868:ILR131209 IVN130868:IVN131209 JFJ130868:JFJ131209 JPF130868:JPF131209 JZB130868:JZB131209 KIX130868:KIX131209 KST130868:KST131209 LCP130868:LCP131209 LML130868:LML131209 LWH130868:LWH131209 MGD130868:MGD131209 MPZ130868:MPZ131209 MZV130868:MZV131209 NJR130868:NJR131209 NTN130868:NTN131209 ODJ130868:ODJ131209 ONF130868:ONF131209 OXB130868:OXB131209 PGX130868:PGX131209 PQT130868:PQT131209 QAP130868:QAP131209 QKL130868:QKL131209 QUH130868:QUH131209 RED130868:RED131209 RNZ130868:RNZ131209 RXV130868:RXV131209 SHR130868:SHR131209 SRN130868:SRN131209 TBJ130868:TBJ131209 TLF130868:TLF131209 TVB130868:TVB131209 UEX130868:UEX131209 UOT130868:UOT131209 UYP130868:UYP131209 VIL130868:VIL131209 VSH130868:VSH131209 WCD130868:WCD131209 WLZ130868:WLZ131209 WVV130868:WVV131209 N196404:N196745 JJ196404:JJ196745 TF196404:TF196745 ADB196404:ADB196745 AMX196404:AMX196745 AWT196404:AWT196745 BGP196404:BGP196745 BQL196404:BQL196745 CAH196404:CAH196745 CKD196404:CKD196745 CTZ196404:CTZ196745 DDV196404:DDV196745 DNR196404:DNR196745 DXN196404:DXN196745 EHJ196404:EHJ196745 ERF196404:ERF196745 FBB196404:FBB196745 FKX196404:FKX196745 FUT196404:FUT196745 GEP196404:GEP196745 GOL196404:GOL196745 GYH196404:GYH196745 HID196404:HID196745 HRZ196404:HRZ196745 IBV196404:IBV196745 ILR196404:ILR196745 IVN196404:IVN196745 JFJ196404:JFJ196745 JPF196404:JPF196745 JZB196404:JZB196745 KIX196404:KIX196745 KST196404:KST196745 LCP196404:LCP196745 LML196404:LML196745 LWH196404:LWH196745 MGD196404:MGD196745 MPZ196404:MPZ196745 MZV196404:MZV196745 NJR196404:NJR196745 NTN196404:NTN196745 ODJ196404:ODJ196745 ONF196404:ONF196745 OXB196404:OXB196745 PGX196404:PGX196745 PQT196404:PQT196745 QAP196404:QAP196745 QKL196404:QKL196745 QUH196404:QUH196745 RED196404:RED196745 RNZ196404:RNZ196745 RXV196404:RXV196745 SHR196404:SHR196745 SRN196404:SRN196745 TBJ196404:TBJ196745 TLF196404:TLF196745 TVB196404:TVB196745 UEX196404:UEX196745 UOT196404:UOT196745 UYP196404:UYP196745 VIL196404:VIL196745 VSH196404:VSH196745 WCD196404:WCD196745 WLZ196404:WLZ196745 WVV196404:WVV196745 N261940:N262281 JJ261940:JJ262281 TF261940:TF262281 ADB261940:ADB262281 AMX261940:AMX262281 AWT261940:AWT262281 BGP261940:BGP262281 BQL261940:BQL262281 CAH261940:CAH262281 CKD261940:CKD262281 CTZ261940:CTZ262281 DDV261940:DDV262281 DNR261940:DNR262281 DXN261940:DXN262281 EHJ261940:EHJ262281 ERF261940:ERF262281 FBB261940:FBB262281 FKX261940:FKX262281 FUT261940:FUT262281 GEP261940:GEP262281 GOL261940:GOL262281 GYH261940:GYH262281 HID261940:HID262281 HRZ261940:HRZ262281 IBV261940:IBV262281 ILR261940:ILR262281 IVN261940:IVN262281 JFJ261940:JFJ262281 JPF261940:JPF262281 JZB261940:JZB262281 KIX261940:KIX262281 KST261940:KST262281 LCP261940:LCP262281 LML261940:LML262281 LWH261940:LWH262281 MGD261940:MGD262281 MPZ261940:MPZ262281 MZV261940:MZV262281 NJR261940:NJR262281 NTN261940:NTN262281 ODJ261940:ODJ262281 ONF261940:ONF262281 OXB261940:OXB262281 PGX261940:PGX262281 PQT261940:PQT262281 QAP261940:QAP262281 QKL261940:QKL262281 QUH261940:QUH262281 RED261940:RED262281 RNZ261940:RNZ262281 RXV261940:RXV262281 SHR261940:SHR262281 SRN261940:SRN262281 TBJ261940:TBJ262281 TLF261940:TLF262281 TVB261940:TVB262281 UEX261940:UEX262281 UOT261940:UOT262281 UYP261940:UYP262281 VIL261940:VIL262281 VSH261940:VSH262281 WCD261940:WCD262281 WLZ261940:WLZ262281 WVV261940:WVV262281 N327476:N327817 JJ327476:JJ327817 TF327476:TF327817 ADB327476:ADB327817 AMX327476:AMX327817 AWT327476:AWT327817 BGP327476:BGP327817 BQL327476:BQL327817 CAH327476:CAH327817 CKD327476:CKD327817 CTZ327476:CTZ327817 DDV327476:DDV327817 DNR327476:DNR327817 DXN327476:DXN327817 EHJ327476:EHJ327817 ERF327476:ERF327817 FBB327476:FBB327817 FKX327476:FKX327817 FUT327476:FUT327817 GEP327476:GEP327817 GOL327476:GOL327817 GYH327476:GYH327817 HID327476:HID327817 HRZ327476:HRZ327817 IBV327476:IBV327817 ILR327476:ILR327817 IVN327476:IVN327817 JFJ327476:JFJ327817 JPF327476:JPF327817 JZB327476:JZB327817 KIX327476:KIX327817 KST327476:KST327817 LCP327476:LCP327817 LML327476:LML327817 LWH327476:LWH327817 MGD327476:MGD327817 MPZ327476:MPZ327817 MZV327476:MZV327817 NJR327476:NJR327817 NTN327476:NTN327817 ODJ327476:ODJ327817 ONF327476:ONF327817 OXB327476:OXB327817 PGX327476:PGX327817 PQT327476:PQT327817 QAP327476:QAP327817 QKL327476:QKL327817 QUH327476:QUH327817 RED327476:RED327817 RNZ327476:RNZ327817 RXV327476:RXV327817 SHR327476:SHR327817 SRN327476:SRN327817 TBJ327476:TBJ327817 TLF327476:TLF327817 TVB327476:TVB327817 UEX327476:UEX327817 UOT327476:UOT327817 UYP327476:UYP327817 VIL327476:VIL327817 VSH327476:VSH327817 WCD327476:WCD327817 WLZ327476:WLZ327817 WVV327476:WVV327817 N393012:N393353 JJ393012:JJ393353 TF393012:TF393353 ADB393012:ADB393353 AMX393012:AMX393353 AWT393012:AWT393353 BGP393012:BGP393353 BQL393012:BQL393353 CAH393012:CAH393353 CKD393012:CKD393353 CTZ393012:CTZ393353 DDV393012:DDV393353 DNR393012:DNR393353 DXN393012:DXN393353 EHJ393012:EHJ393353 ERF393012:ERF393353 FBB393012:FBB393353 FKX393012:FKX393353 FUT393012:FUT393353 GEP393012:GEP393353 GOL393012:GOL393353 GYH393012:GYH393353 HID393012:HID393353 HRZ393012:HRZ393353 IBV393012:IBV393353 ILR393012:ILR393353 IVN393012:IVN393353 JFJ393012:JFJ393353 JPF393012:JPF393353 JZB393012:JZB393353 KIX393012:KIX393353 KST393012:KST393353 LCP393012:LCP393353 LML393012:LML393353 LWH393012:LWH393353 MGD393012:MGD393353 MPZ393012:MPZ393353 MZV393012:MZV393353 NJR393012:NJR393353 NTN393012:NTN393353 ODJ393012:ODJ393353 ONF393012:ONF393353 OXB393012:OXB393353 PGX393012:PGX393353 PQT393012:PQT393353 QAP393012:QAP393353 QKL393012:QKL393353 QUH393012:QUH393353 RED393012:RED393353 RNZ393012:RNZ393353 RXV393012:RXV393353 SHR393012:SHR393353 SRN393012:SRN393353 TBJ393012:TBJ393353 TLF393012:TLF393353 TVB393012:TVB393353 UEX393012:UEX393353 UOT393012:UOT393353 UYP393012:UYP393353 VIL393012:VIL393353 VSH393012:VSH393353 WCD393012:WCD393353 WLZ393012:WLZ393353 WVV393012:WVV393353 N458548:N458889 JJ458548:JJ458889 TF458548:TF458889 ADB458548:ADB458889 AMX458548:AMX458889 AWT458548:AWT458889 BGP458548:BGP458889 BQL458548:BQL458889 CAH458548:CAH458889 CKD458548:CKD458889 CTZ458548:CTZ458889 DDV458548:DDV458889 DNR458548:DNR458889 DXN458548:DXN458889 EHJ458548:EHJ458889 ERF458548:ERF458889 FBB458548:FBB458889 FKX458548:FKX458889 FUT458548:FUT458889 GEP458548:GEP458889 GOL458548:GOL458889 GYH458548:GYH458889 HID458548:HID458889 HRZ458548:HRZ458889 IBV458548:IBV458889 ILR458548:ILR458889 IVN458548:IVN458889 JFJ458548:JFJ458889 JPF458548:JPF458889 JZB458548:JZB458889 KIX458548:KIX458889 KST458548:KST458889 LCP458548:LCP458889 LML458548:LML458889 LWH458548:LWH458889 MGD458548:MGD458889 MPZ458548:MPZ458889 MZV458548:MZV458889 NJR458548:NJR458889 NTN458548:NTN458889 ODJ458548:ODJ458889 ONF458548:ONF458889 OXB458548:OXB458889 PGX458548:PGX458889 PQT458548:PQT458889 QAP458548:QAP458889 QKL458548:QKL458889 QUH458548:QUH458889 RED458548:RED458889 RNZ458548:RNZ458889 RXV458548:RXV458889 SHR458548:SHR458889 SRN458548:SRN458889 TBJ458548:TBJ458889 TLF458548:TLF458889 TVB458548:TVB458889 UEX458548:UEX458889 UOT458548:UOT458889 UYP458548:UYP458889 VIL458548:VIL458889 VSH458548:VSH458889 WCD458548:WCD458889 WLZ458548:WLZ458889 WVV458548:WVV458889 N524084:N524425 JJ524084:JJ524425 TF524084:TF524425 ADB524084:ADB524425 AMX524084:AMX524425 AWT524084:AWT524425 BGP524084:BGP524425 BQL524084:BQL524425 CAH524084:CAH524425 CKD524084:CKD524425 CTZ524084:CTZ524425 DDV524084:DDV524425 DNR524084:DNR524425 DXN524084:DXN524425 EHJ524084:EHJ524425 ERF524084:ERF524425 FBB524084:FBB524425 FKX524084:FKX524425 FUT524084:FUT524425 GEP524084:GEP524425 GOL524084:GOL524425 GYH524084:GYH524425 HID524084:HID524425 HRZ524084:HRZ524425 IBV524084:IBV524425 ILR524084:ILR524425 IVN524084:IVN524425 JFJ524084:JFJ524425 JPF524084:JPF524425 JZB524084:JZB524425 KIX524084:KIX524425 KST524084:KST524425 LCP524084:LCP524425 LML524084:LML524425 LWH524084:LWH524425 MGD524084:MGD524425 MPZ524084:MPZ524425 MZV524084:MZV524425 NJR524084:NJR524425 NTN524084:NTN524425 ODJ524084:ODJ524425 ONF524084:ONF524425 OXB524084:OXB524425 PGX524084:PGX524425 PQT524084:PQT524425 QAP524084:QAP524425 QKL524084:QKL524425 QUH524084:QUH524425 RED524084:RED524425 RNZ524084:RNZ524425 RXV524084:RXV524425 SHR524084:SHR524425 SRN524084:SRN524425 TBJ524084:TBJ524425 TLF524084:TLF524425 TVB524084:TVB524425 UEX524084:UEX524425 UOT524084:UOT524425 UYP524084:UYP524425 VIL524084:VIL524425 VSH524084:VSH524425 WCD524084:WCD524425 WLZ524084:WLZ524425 WVV524084:WVV524425 N589620:N589961 JJ589620:JJ589961 TF589620:TF589961 ADB589620:ADB589961 AMX589620:AMX589961 AWT589620:AWT589961 BGP589620:BGP589961 BQL589620:BQL589961 CAH589620:CAH589961 CKD589620:CKD589961 CTZ589620:CTZ589961 DDV589620:DDV589961 DNR589620:DNR589961 DXN589620:DXN589961 EHJ589620:EHJ589961 ERF589620:ERF589961 FBB589620:FBB589961 FKX589620:FKX589961 FUT589620:FUT589961 GEP589620:GEP589961 GOL589620:GOL589961 GYH589620:GYH589961 HID589620:HID589961 HRZ589620:HRZ589961 IBV589620:IBV589961 ILR589620:ILR589961 IVN589620:IVN589961 JFJ589620:JFJ589961 JPF589620:JPF589961 JZB589620:JZB589961 KIX589620:KIX589961 KST589620:KST589961 LCP589620:LCP589961 LML589620:LML589961 LWH589620:LWH589961 MGD589620:MGD589961 MPZ589620:MPZ589961 MZV589620:MZV589961 NJR589620:NJR589961 NTN589620:NTN589961 ODJ589620:ODJ589961 ONF589620:ONF589961 OXB589620:OXB589961 PGX589620:PGX589961 PQT589620:PQT589961 QAP589620:QAP589961 QKL589620:QKL589961 QUH589620:QUH589961 RED589620:RED589961 RNZ589620:RNZ589961 RXV589620:RXV589961 SHR589620:SHR589961 SRN589620:SRN589961 TBJ589620:TBJ589961 TLF589620:TLF589961 TVB589620:TVB589961 UEX589620:UEX589961 UOT589620:UOT589961 UYP589620:UYP589961 VIL589620:VIL589961 VSH589620:VSH589961 WCD589620:WCD589961 WLZ589620:WLZ589961 WVV589620:WVV589961 N655156:N655497 JJ655156:JJ655497 TF655156:TF655497 ADB655156:ADB655497 AMX655156:AMX655497 AWT655156:AWT655497 BGP655156:BGP655497 BQL655156:BQL655497 CAH655156:CAH655497 CKD655156:CKD655497 CTZ655156:CTZ655497 DDV655156:DDV655497 DNR655156:DNR655497 DXN655156:DXN655497 EHJ655156:EHJ655497 ERF655156:ERF655497 FBB655156:FBB655497 FKX655156:FKX655497 FUT655156:FUT655497 GEP655156:GEP655497 GOL655156:GOL655497 GYH655156:GYH655497 HID655156:HID655497 HRZ655156:HRZ655497 IBV655156:IBV655497 ILR655156:ILR655497 IVN655156:IVN655497 JFJ655156:JFJ655497 JPF655156:JPF655497 JZB655156:JZB655497 KIX655156:KIX655497 KST655156:KST655497 LCP655156:LCP655497 LML655156:LML655497 LWH655156:LWH655497 MGD655156:MGD655497 MPZ655156:MPZ655497 MZV655156:MZV655497 NJR655156:NJR655497 NTN655156:NTN655497 ODJ655156:ODJ655497 ONF655156:ONF655497 OXB655156:OXB655497 PGX655156:PGX655497 PQT655156:PQT655497 QAP655156:QAP655497 QKL655156:QKL655497 QUH655156:QUH655497 RED655156:RED655497 RNZ655156:RNZ655497 RXV655156:RXV655497 SHR655156:SHR655497 SRN655156:SRN655497 TBJ655156:TBJ655497 TLF655156:TLF655497 TVB655156:TVB655497 UEX655156:UEX655497 UOT655156:UOT655497 UYP655156:UYP655497 VIL655156:VIL655497 VSH655156:VSH655497 WCD655156:WCD655497 WLZ655156:WLZ655497 WVV655156:WVV655497 N720692:N721033 JJ720692:JJ721033 TF720692:TF721033 ADB720692:ADB721033 AMX720692:AMX721033 AWT720692:AWT721033 BGP720692:BGP721033 BQL720692:BQL721033 CAH720692:CAH721033 CKD720692:CKD721033 CTZ720692:CTZ721033 DDV720692:DDV721033 DNR720692:DNR721033 DXN720692:DXN721033 EHJ720692:EHJ721033 ERF720692:ERF721033 FBB720692:FBB721033 FKX720692:FKX721033 FUT720692:FUT721033 GEP720692:GEP721033 GOL720692:GOL721033 GYH720692:GYH721033 HID720692:HID721033 HRZ720692:HRZ721033 IBV720692:IBV721033 ILR720692:ILR721033 IVN720692:IVN721033 JFJ720692:JFJ721033 JPF720692:JPF721033 JZB720692:JZB721033 KIX720692:KIX721033 KST720692:KST721033 LCP720692:LCP721033 LML720692:LML721033 LWH720692:LWH721033 MGD720692:MGD721033 MPZ720692:MPZ721033 MZV720692:MZV721033 NJR720692:NJR721033 NTN720692:NTN721033 ODJ720692:ODJ721033 ONF720692:ONF721033 OXB720692:OXB721033 PGX720692:PGX721033 PQT720692:PQT721033 QAP720692:QAP721033 QKL720692:QKL721033 QUH720692:QUH721033 RED720692:RED721033 RNZ720692:RNZ721033 RXV720692:RXV721033 SHR720692:SHR721033 SRN720692:SRN721033 TBJ720692:TBJ721033 TLF720692:TLF721033 TVB720692:TVB721033 UEX720692:UEX721033 UOT720692:UOT721033 UYP720692:UYP721033 VIL720692:VIL721033 VSH720692:VSH721033 WCD720692:WCD721033 WLZ720692:WLZ721033 WVV720692:WVV721033 N786228:N786569 JJ786228:JJ786569 TF786228:TF786569 ADB786228:ADB786569 AMX786228:AMX786569 AWT786228:AWT786569 BGP786228:BGP786569 BQL786228:BQL786569 CAH786228:CAH786569 CKD786228:CKD786569 CTZ786228:CTZ786569 DDV786228:DDV786569 DNR786228:DNR786569 DXN786228:DXN786569 EHJ786228:EHJ786569 ERF786228:ERF786569 FBB786228:FBB786569 FKX786228:FKX786569 FUT786228:FUT786569 GEP786228:GEP786569 GOL786228:GOL786569 GYH786228:GYH786569 HID786228:HID786569 HRZ786228:HRZ786569 IBV786228:IBV786569 ILR786228:ILR786569 IVN786228:IVN786569 JFJ786228:JFJ786569 JPF786228:JPF786569 JZB786228:JZB786569 KIX786228:KIX786569 KST786228:KST786569 LCP786228:LCP786569 LML786228:LML786569 LWH786228:LWH786569 MGD786228:MGD786569 MPZ786228:MPZ786569 MZV786228:MZV786569 NJR786228:NJR786569 NTN786228:NTN786569 ODJ786228:ODJ786569 ONF786228:ONF786569 OXB786228:OXB786569 PGX786228:PGX786569 PQT786228:PQT786569 QAP786228:QAP786569 QKL786228:QKL786569 QUH786228:QUH786569 RED786228:RED786569 RNZ786228:RNZ786569 RXV786228:RXV786569 SHR786228:SHR786569 SRN786228:SRN786569 TBJ786228:TBJ786569 TLF786228:TLF786569 TVB786228:TVB786569 UEX786228:UEX786569 UOT786228:UOT786569 UYP786228:UYP786569 VIL786228:VIL786569 VSH786228:VSH786569 WCD786228:WCD786569 WLZ786228:WLZ786569 WVV786228:WVV786569 N851764:N852105 JJ851764:JJ852105 TF851764:TF852105 ADB851764:ADB852105 AMX851764:AMX852105 AWT851764:AWT852105 BGP851764:BGP852105 BQL851764:BQL852105 CAH851764:CAH852105 CKD851764:CKD852105 CTZ851764:CTZ852105 DDV851764:DDV852105 DNR851764:DNR852105 DXN851764:DXN852105 EHJ851764:EHJ852105 ERF851764:ERF852105 FBB851764:FBB852105 FKX851764:FKX852105 FUT851764:FUT852105 GEP851764:GEP852105 GOL851764:GOL852105 GYH851764:GYH852105 HID851764:HID852105 HRZ851764:HRZ852105 IBV851764:IBV852105 ILR851764:ILR852105 IVN851764:IVN852105 JFJ851764:JFJ852105 JPF851764:JPF852105 JZB851764:JZB852105 KIX851764:KIX852105 KST851764:KST852105 LCP851764:LCP852105 LML851764:LML852105 LWH851764:LWH852105 MGD851764:MGD852105 MPZ851764:MPZ852105 MZV851764:MZV852105 NJR851764:NJR852105 NTN851764:NTN852105 ODJ851764:ODJ852105 ONF851764:ONF852105 OXB851764:OXB852105 PGX851764:PGX852105 PQT851764:PQT852105 QAP851764:QAP852105 QKL851764:QKL852105 QUH851764:QUH852105 RED851764:RED852105 RNZ851764:RNZ852105 RXV851764:RXV852105 SHR851764:SHR852105 SRN851764:SRN852105 TBJ851764:TBJ852105 TLF851764:TLF852105 TVB851764:TVB852105 UEX851764:UEX852105 UOT851764:UOT852105 UYP851764:UYP852105 VIL851764:VIL852105 VSH851764:VSH852105 WCD851764:WCD852105 WLZ851764:WLZ852105 WVV851764:WVV852105 N917300:N917641 JJ917300:JJ917641 TF917300:TF917641 ADB917300:ADB917641 AMX917300:AMX917641 AWT917300:AWT917641 BGP917300:BGP917641 BQL917300:BQL917641 CAH917300:CAH917641 CKD917300:CKD917641 CTZ917300:CTZ917641 DDV917300:DDV917641 DNR917300:DNR917641 DXN917300:DXN917641 EHJ917300:EHJ917641 ERF917300:ERF917641 FBB917300:FBB917641 FKX917300:FKX917641 FUT917300:FUT917641 GEP917300:GEP917641 GOL917300:GOL917641 GYH917300:GYH917641 HID917300:HID917641 HRZ917300:HRZ917641 IBV917300:IBV917641 ILR917300:ILR917641 IVN917300:IVN917641 JFJ917300:JFJ917641 JPF917300:JPF917641 JZB917300:JZB917641 KIX917300:KIX917641 KST917300:KST917641 LCP917300:LCP917641 LML917300:LML917641 LWH917300:LWH917641 MGD917300:MGD917641 MPZ917300:MPZ917641 MZV917300:MZV917641 NJR917300:NJR917641 NTN917300:NTN917641 ODJ917300:ODJ917641 ONF917300:ONF917641 OXB917300:OXB917641 PGX917300:PGX917641 PQT917300:PQT917641 QAP917300:QAP917641 QKL917300:QKL917641 QUH917300:QUH917641 RED917300:RED917641 RNZ917300:RNZ917641 RXV917300:RXV917641 SHR917300:SHR917641 SRN917300:SRN917641 TBJ917300:TBJ917641 TLF917300:TLF917641 TVB917300:TVB917641 UEX917300:UEX917641 UOT917300:UOT917641 UYP917300:UYP917641 VIL917300:VIL917641 VSH917300:VSH917641 WCD917300:WCD917641 WLZ917300:WLZ917641 WVV917300:WVV917641 N982836:N983177 JJ982836:JJ983177 TF982836:TF983177 ADB982836:ADB983177 AMX982836:AMX983177 AWT982836:AWT983177 BGP982836:BGP983177 BQL982836:BQL983177 CAH982836:CAH983177 CKD982836:CKD983177 CTZ982836:CTZ983177 DDV982836:DDV983177 DNR982836:DNR983177 DXN982836:DXN983177 EHJ982836:EHJ983177 ERF982836:ERF983177 FBB982836:FBB983177 FKX982836:FKX983177 FUT982836:FUT983177 GEP982836:GEP983177 GOL982836:GOL983177 GYH982836:GYH983177 HID982836:HID983177 HRZ982836:HRZ983177 IBV982836:IBV983177 ILR982836:ILR983177 IVN982836:IVN983177 JFJ982836:JFJ983177 JPF982836:JPF983177 JZB982836:JZB983177 KIX982836:KIX983177 KST982836:KST983177 LCP982836:LCP983177 LML982836:LML983177 LWH982836:LWH983177 MGD982836:MGD983177 MPZ982836:MPZ983177 MZV982836:MZV983177 NJR982836:NJR983177 NTN982836:NTN983177 ODJ982836:ODJ983177 ONF982836:ONF983177 OXB982836:OXB983177 PGX982836:PGX983177 PQT982836:PQT983177 QAP982836:QAP983177 QKL982836:QKL983177 QUH982836:QUH983177 RED982836:RED983177 RNZ982836:RNZ983177 RXV982836:RXV983177 SHR982836:SHR983177 SRN982836:SRN983177 TBJ982836:TBJ983177 TLF982836:TLF983177 TVB982836:TVB983177 UEX982836:UEX983177 UOT982836:UOT983177 UYP982836:UYP983177 VIL982836:VIL983177 VSH982836:VSH983177 WCD982836:WCD983177 JJ7:JJ149">
      <formula1>20000</formula1>
    </dataValidation>
    <dataValidation type="date" allowBlank="1" showInputMessage="1" showErrorMessage="1" sqref="WVP982836:WVQ983177 SZ7:TA149 ACV7:ACW149 AMR7:AMS149 AWN7:AWO149 BGJ7:BGK149 BQF7:BQG149 CAB7:CAC149 CJX7:CJY149 CTT7:CTU149 DDP7:DDQ149 DNL7:DNM149 DXH7:DXI149 EHD7:EHE149 EQZ7:ERA149 FAV7:FAW149 FKR7:FKS149 FUN7:FUO149 GEJ7:GEK149 GOF7:GOG149 GYB7:GYC149 HHX7:HHY149 HRT7:HRU149 IBP7:IBQ149 ILL7:ILM149 IVH7:IVI149 JFD7:JFE149 JOZ7:JPA149 JYV7:JYW149 KIR7:KIS149 KSN7:KSO149 LCJ7:LCK149 LMF7:LMG149 LWB7:LWC149 MFX7:MFY149 MPT7:MPU149 MZP7:MZQ149 NJL7:NJM149 NTH7:NTI149 ODD7:ODE149 OMZ7:ONA149 OWV7:OWW149 PGR7:PGS149 PQN7:PQO149 QAJ7:QAK149 QKF7:QKG149 QUB7:QUC149 RDX7:RDY149 RNT7:RNU149 RXP7:RXQ149 SHL7:SHM149 SRH7:SRI149 TBD7:TBE149 TKZ7:TLA149 TUV7:TUW149 UER7:UES149 UON7:UOO149 UYJ7:UYK149 VIF7:VIG149 VSB7:VSC149 WBX7:WBY149 WLT7:WLU149 WVP7:WVQ149 WLT982836:WLU983177 G65332:H65673 JD65332:JE65673 SZ65332:TA65673 ACV65332:ACW65673 AMR65332:AMS65673 AWN65332:AWO65673 BGJ65332:BGK65673 BQF65332:BQG65673 CAB65332:CAC65673 CJX65332:CJY65673 CTT65332:CTU65673 DDP65332:DDQ65673 DNL65332:DNM65673 DXH65332:DXI65673 EHD65332:EHE65673 EQZ65332:ERA65673 FAV65332:FAW65673 FKR65332:FKS65673 FUN65332:FUO65673 GEJ65332:GEK65673 GOF65332:GOG65673 GYB65332:GYC65673 HHX65332:HHY65673 HRT65332:HRU65673 IBP65332:IBQ65673 ILL65332:ILM65673 IVH65332:IVI65673 JFD65332:JFE65673 JOZ65332:JPA65673 JYV65332:JYW65673 KIR65332:KIS65673 KSN65332:KSO65673 LCJ65332:LCK65673 LMF65332:LMG65673 LWB65332:LWC65673 MFX65332:MFY65673 MPT65332:MPU65673 MZP65332:MZQ65673 NJL65332:NJM65673 NTH65332:NTI65673 ODD65332:ODE65673 OMZ65332:ONA65673 OWV65332:OWW65673 PGR65332:PGS65673 PQN65332:PQO65673 QAJ65332:QAK65673 QKF65332:QKG65673 QUB65332:QUC65673 RDX65332:RDY65673 RNT65332:RNU65673 RXP65332:RXQ65673 SHL65332:SHM65673 SRH65332:SRI65673 TBD65332:TBE65673 TKZ65332:TLA65673 TUV65332:TUW65673 UER65332:UES65673 UON65332:UOO65673 UYJ65332:UYK65673 VIF65332:VIG65673 VSB65332:VSC65673 WBX65332:WBY65673 WLT65332:WLU65673 WVP65332:WVQ65673 G130868:H131209 JD130868:JE131209 SZ130868:TA131209 ACV130868:ACW131209 AMR130868:AMS131209 AWN130868:AWO131209 BGJ130868:BGK131209 BQF130868:BQG131209 CAB130868:CAC131209 CJX130868:CJY131209 CTT130868:CTU131209 DDP130868:DDQ131209 DNL130868:DNM131209 DXH130868:DXI131209 EHD130868:EHE131209 EQZ130868:ERA131209 FAV130868:FAW131209 FKR130868:FKS131209 FUN130868:FUO131209 GEJ130868:GEK131209 GOF130868:GOG131209 GYB130868:GYC131209 HHX130868:HHY131209 HRT130868:HRU131209 IBP130868:IBQ131209 ILL130868:ILM131209 IVH130868:IVI131209 JFD130868:JFE131209 JOZ130868:JPA131209 JYV130868:JYW131209 KIR130868:KIS131209 KSN130868:KSO131209 LCJ130868:LCK131209 LMF130868:LMG131209 LWB130868:LWC131209 MFX130868:MFY131209 MPT130868:MPU131209 MZP130868:MZQ131209 NJL130868:NJM131209 NTH130868:NTI131209 ODD130868:ODE131209 OMZ130868:ONA131209 OWV130868:OWW131209 PGR130868:PGS131209 PQN130868:PQO131209 QAJ130868:QAK131209 QKF130868:QKG131209 QUB130868:QUC131209 RDX130868:RDY131209 RNT130868:RNU131209 RXP130868:RXQ131209 SHL130868:SHM131209 SRH130868:SRI131209 TBD130868:TBE131209 TKZ130868:TLA131209 TUV130868:TUW131209 UER130868:UES131209 UON130868:UOO131209 UYJ130868:UYK131209 VIF130868:VIG131209 VSB130868:VSC131209 WBX130868:WBY131209 WLT130868:WLU131209 WVP130868:WVQ131209 G196404:H196745 JD196404:JE196745 SZ196404:TA196745 ACV196404:ACW196745 AMR196404:AMS196745 AWN196404:AWO196745 BGJ196404:BGK196745 BQF196404:BQG196745 CAB196404:CAC196745 CJX196404:CJY196745 CTT196404:CTU196745 DDP196404:DDQ196745 DNL196404:DNM196745 DXH196404:DXI196745 EHD196404:EHE196745 EQZ196404:ERA196745 FAV196404:FAW196745 FKR196404:FKS196745 FUN196404:FUO196745 GEJ196404:GEK196745 GOF196404:GOG196745 GYB196404:GYC196745 HHX196404:HHY196745 HRT196404:HRU196745 IBP196404:IBQ196745 ILL196404:ILM196745 IVH196404:IVI196745 JFD196404:JFE196745 JOZ196404:JPA196745 JYV196404:JYW196745 KIR196404:KIS196745 KSN196404:KSO196745 LCJ196404:LCK196745 LMF196404:LMG196745 LWB196404:LWC196745 MFX196404:MFY196745 MPT196404:MPU196745 MZP196404:MZQ196745 NJL196404:NJM196745 NTH196404:NTI196745 ODD196404:ODE196745 OMZ196404:ONA196745 OWV196404:OWW196745 PGR196404:PGS196745 PQN196404:PQO196745 QAJ196404:QAK196745 QKF196404:QKG196745 QUB196404:QUC196745 RDX196404:RDY196745 RNT196404:RNU196745 RXP196404:RXQ196745 SHL196404:SHM196745 SRH196404:SRI196745 TBD196404:TBE196745 TKZ196404:TLA196745 TUV196404:TUW196745 UER196404:UES196745 UON196404:UOO196745 UYJ196404:UYK196745 VIF196404:VIG196745 VSB196404:VSC196745 WBX196404:WBY196745 WLT196404:WLU196745 WVP196404:WVQ196745 G261940:H262281 JD261940:JE262281 SZ261940:TA262281 ACV261940:ACW262281 AMR261940:AMS262281 AWN261940:AWO262281 BGJ261940:BGK262281 BQF261940:BQG262281 CAB261940:CAC262281 CJX261940:CJY262281 CTT261940:CTU262281 DDP261940:DDQ262281 DNL261940:DNM262281 DXH261940:DXI262281 EHD261940:EHE262281 EQZ261940:ERA262281 FAV261940:FAW262281 FKR261940:FKS262281 FUN261940:FUO262281 GEJ261940:GEK262281 GOF261940:GOG262281 GYB261940:GYC262281 HHX261940:HHY262281 HRT261940:HRU262281 IBP261940:IBQ262281 ILL261940:ILM262281 IVH261940:IVI262281 JFD261940:JFE262281 JOZ261940:JPA262281 JYV261940:JYW262281 KIR261940:KIS262281 KSN261940:KSO262281 LCJ261940:LCK262281 LMF261940:LMG262281 LWB261940:LWC262281 MFX261940:MFY262281 MPT261940:MPU262281 MZP261940:MZQ262281 NJL261940:NJM262281 NTH261940:NTI262281 ODD261940:ODE262281 OMZ261940:ONA262281 OWV261940:OWW262281 PGR261940:PGS262281 PQN261940:PQO262281 QAJ261940:QAK262281 QKF261940:QKG262281 QUB261940:QUC262281 RDX261940:RDY262281 RNT261940:RNU262281 RXP261940:RXQ262281 SHL261940:SHM262281 SRH261940:SRI262281 TBD261940:TBE262281 TKZ261940:TLA262281 TUV261940:TUW262281 UER261940:UES262281 UON261940:UOO262281 UYJ261940:UYK262281 VIF261940:VIG262281 VSB261940:VSC262281 WBX261940:WBY262281 WLT261940:WLU262281 WVP261940:WVQ262281 G327476:H327817 JD327476:JE327817 SZ327476:TA327817 ACV327476:ACW327817 AMR327476:AMS327817 AWN327476:AWO327817 BGJ327476:BGK327817 BQF327476:BQG327817 CAB327476:CAC327817 CJX327476:CJY327817 CTT327476:CTU327817 DDP327476:DDQ327817 DNL327476:DNM327817 DXH327476:DXI327817 EHD327476:EHE327817 EQZ327476:ERA327817 FAV327476:FAW327817 FKR327476:FKS327817 FUN327476:FUO327817 GEJ327476:GEK327817 GOF327476:GOG327817 GYB327476:GYC327817 HHX327476:HHY327817 HRT327476:HRU327817 IBP327476:IBQ327817 ILL327476:ILM327817 IVH327476:IVI327817 JFD327476:JFE327817 JOZ327476:JPA327817 JYV327476:JYW327817 KIR327476:KIS327817 KSN327476:KSO327817 LCJ327476:LCK327817 LMF327476:LMG327817 LWB327476:LWC327817 MFX327476:MFY327817 MPT327476:MPU327817 MZP327476:MZQ327817 NJL327476:NJM327817 NTH327476:NTI327817 ODD327476:ODE327817 OMZ327476:ONA327817 OWV327476:OWW327817 PGR327476:PGS327817 PQN327476:PQO327817 QAJ327476:QAK327817 QKF327476:QKG327817 QUB327476:QUC327817 RDX327476:RDY327817 RNT327476:RNU327817 RXP327476:RXQ327817 SHL327476:SHM327817 SRH327476:SRI327817 TBD327476:TBE327817 TKZ327476:TLA327817 TUV327476:TUW327817 UER327476:UES327817 UON327476:UOO327817 UYJ327476:UYK327817 VIF327476:VIG327817 VSB327476:VSC327817 WBX327476:WBY327817 WLT327476:WLU327817 WVP327476:WVQ327817 G393012:H393353 JD393012:JE393353 SZ393012:TA393353 ACV393012:ACW393353 AMR393012:AMS393353 AWN393012:AWO393353 BGJ393012:BGK393353 BQF393012:BQG393353 CAB393012:CAC393353 CJX393012:CJY393353 CTT393012:CTU393353 DDP393012:DDQ393353 DNL393012:DNM393353 DXH393012:DXI393353 EHD393012:EHE393353 EQZ393012:ERA393353 FAV393012:FAW393353 FKR393012:FKS393353 FUN393012:FUO393353 GEJ393012:GEK393353 GOF393012:GOG393353 GYB393012:GYC393353 HHX393012:HHY393353 HRT393012:HRU393353 IBP393012:IBQ393353 ILL393012:ILM393353 IVH393012:IVI393353 JFD393012:JFE393353 JOZ393012:JPA393353 JYV393012:JYW393353 KIR393012:KIS393353 KSN393012:KSO393353 LCJ393012:LCK393353 LMF393012:LMG393353 LWB393012:LWC393353 MFX393012:MFY393353 MPT393012:MPU393353 MZP393012:MZQ393353 NJL393012:NJM393353 NTH393012:NTI393353 ODD393012:ODE393353 OMZ393012:ONA393353 OWV393012:OWW393353 PGR393012:PGS393353 PQN393012:PQO393353 QAJ393012:QAK393353 QKF393012:QKG393353 QUB393012:QUC393353 RDX393012:RDY393353 RNT393012:RNU393353 RXP393012:RXQ393353 SHL393012:SHM393353 SRH393012:SRI393353 TBD393012:TBE393353 TKZ393012:TLA393353 TUV393012:TUW393353 UER393012:UES393353 UON393012:UOO393353 UYJ393012:UYK393353 VIF393012:VIG393353 VSB393012:VSC393353 WBX393012:WBY393353 WLT393012:WLU393353 WVP393012:WVQ393353 G458548:H458889 JD458548:JE458889 SZ458548:TA458889 ACV458548:ACW458889 AMR458548:AMS458889 AWN458548:AWO458889 BGJ458548:BGK458889 BQF458548:BQG458889 CAB458548:CAC458889 CJX458548:CJY458889 CTT458548:CTU458889 DDP458548:DDQ458889 DNL458548:DNM458889 DXH458548:DXI458889 EHD458548:EHE458889 EQZ458548:ERA458889 FAV458548:FAW458889 FKR458548:FKS458889 FUN458548:FUO458889 GEJ458548:GEK458889 GOF458548:GOG458889 GYB458548:GYC458889 HHX458548:HHY458889 HRT458548:HRU458889 IBP458548:IBQ458889 ILL458548:ILM458889 IVH458548:IVI458889 JFD458548:JFE458889 JOZ458548:JPA458889 JYV458548:JYW458889 KIR458548:KIS458889 KSN458548:KSO458889 LCJ458548:LCK458889 LMF458548:LMG458889 LWB458548:LWC458889 MFX458548:MFY458889 MPT458548:MPU458889 MZP458548:MZQ458889 NJL458548:NJM458889 NTH458548:NTI458889 ODD458548:ODE458889 OMZ458548:ONA458889 OWV458548:OWW458889 PGR458548:PGS458889 PQN458548:PQO458889 QAJ458548:QAK458889 QKF458548:QKG458889 QUB458548:QUC458889 RDX458548:RDY458889 RNT458548:RNU458889 RXP458548:RXQ458889 SHL458548:SHM458889 SRH458548:SRI458889 TBD458548:TBE458889 TKZ458548:TLA458889 TUV458548:TUW458889 UER458548:UES458889 UON458548:UOO458889 UYJ458548:UYK458889 VIF458548:VIG458889 VSB458548:VSC458889 WBX458548:WBY458889 WLT458548:WLU458889 WVP458548:WVQ458889 G524084:H524425 JD524084:JE524425 SZ524084:TA524425 ACV524084:ACW524425 AMR524084:AMS524425 AWN524084:AWO524425 BGJ524084:BGK524425 BQF524084:BQG524425 CAB524084:CAC524425 CJX524084:CJY524425 CTT524084:CTU524425 DDP524084:DDQ524425 DNL524084:DNM524425 DXH524084:DXI524425 EHD524084:EHE524425 EQZ524084:ERA524425 FAV524084:FAW524425 FKR524084:FKS524425 FUN524084:FUO524425 GEJ524084:GEK524425 GOF524084:GOG524425 GYB524084:GYC524425 HHX524084:HHY524425 HRT524084:HRU524425 IBP524084:IBQ524425 ILL524084:ILM524425 IVH524084:IVI524425 JFD524084:JFE524425 JOZ524084:JPA524425 JYV524084:JYW524425 KIR524084:KIS524425 KSN524084:KSO524425 LCJ524084:LCK524425 LMF524084:LMG524425 LWB524084:LWC524425 MFX524084:MFY524425 MPT524084:MPU524425 MZP524084:MZQ524425 NJL524084:NJM524425 NTH524084:NTI524425 ODD524084:ODE524425 OMZ524084:ONA524425 OWV524084:OWW524425 PGR524084:PGS524425 PQN524084:PQO524425 QAJ524084:QAK524425 QKF524084:QKG524425 QUB524084:QUC524425 RDX524084:RDY524425 RNT524084:RNU524425 RXP524084:RXQ524425 SHL524084:SHM524425 SRH524084:SRI524425 TBD524084:TBE524425 TKZ524084:TLA524425 TUV524084:TUW524425 UER524084:UES524425 UON524084:UOO524425 UYJ524084:UYK524425 VIF524084:VIG524425 VSB524084:VSC524425 WBX524084:WBY524425 WLT524084:WLU524425 WVP524084:WVQ524425 G589620:H589961 JD589620:JE589961 SZ589620:TA589961 ACV589620:ACW589961 AMR589620:AMS589961 AWN589620:AWO589961 BGJ589620:BGK589961 BQF589620:BQG589961 CAB589620:CAC589961 CJX589620:CJY589961 CTT589620:CTU589961 DDP589620:DDQ589961 DNL589620:DNM589961 DXH589620:DXI589961 EHD589620:EHE589961 EQZ589620:ERA589961 FAV589620:FAW589961 FKR589620:FKS589961 FUN589620:FUO589961 GEJ589620:GEK589961 GOF589620:GOG589961 GYB589620:GYC589961 HHX589620:HHY589961 HRT589620:HRU589961 IBP589620:IBQ589961 ILL589620:ILM589961 IVH589620:IVI589961 JFD589620:JFE589961 JOZ589620:JPA589961 JYV589620:JYW589961 KIR589620:KIS589961 KSN589620:KSO589961 LCJ589620:LCK589961 LMF589620:LMG589961 LWB589620:LWC589961 MFX589620:MFY589961 MPT589620:MPU589961 MZP589620:MZQ589961 NJL589620:NJM589961 NTH589620:NTI589961 ODD589620:ODE589961 OMZ589620:ONA589961 OWV589620:OWW589961 PGR589620:PGS589961 PQN589620:PQO589961 QAJ589620:QAK589961 QKF589620:QKG589961 QUB589620:QUC589961 RDX589620:RDY589961 RNT589620:RNU589961 RXP589620:RXQ589961 SHL589620:SHM589961 SRH589620:SRI589961 TBD589620:TBE589961 TKZ589620:TLA589961 TUV589620:TUW589961 UER589620:UES589961 UON589620:UOO589961 UYJ589620:UYK589961 VIF589620:VIG589961 VSB589620:VSC589961 WBX589620:WBY589961 WLT589620:WLU589961 WVP589620:WVQ589961 G655156:H655497 JD655156:JE655497 SZ655156:TA655497 ACV655156:ACW655497 AMR655156:AMS655497 AWN655156:AWO655497 BGJ655156:BGK655497 BQF655156:BQG655497 CAB655156:CAC655497 CJX655156:CJY655497 CTT655156:CTU655497 DDP655156:DDQ655497 DNL655156:DNM655497 DXH655156:DXI655497 EHD655156:EHE655497 EQZ655156:ERA655497 FAV655156:FAW655497 FKR655156:FKS655497 FUN655156:FUO655497 GEJ655156:GEK655497 GOF655156:GOG655497 GYB655156:GYC655497 HHX655156:HHY655497 HRT655156:HRU655497 IBP655156:IBQ655497 ILL655156:ILM655497 IVH655156:IVI655497 JFD655156:JFE655497 JOZ655156:JPA655497 JYV655156:JYW655497 KIR655156:KIS655497 KSN655156:KSO655497 LCJ655156:LCK655497 LMF655156:LMG655497 LWB655156:LWC655497 MFX655156:MFY655497 MPT655156:MPU655497 MZP655156:MZQ655497 NJL655156:NJM655497 NTH655156:NTI655497 ODD655156:ODE655497 OMZ655156:ONA655497 OWV655156:OWW655497 PGR655156:PGS655497 PQN655156:PQO655497 QAJ655156:QAK655497 QKF655156:QKG655497 QUB655156:QUC655497 RDX655156:RDY655497 RNT655156:RNU655497 RXP655156:RXQ655497 SHL655156:SHM655497 SRH655156:SRI655497 TBD655156:TBE655497 TKZ655156:TLA655497 TUV655156:TUW655497 UER655156:UES655497 UON655156:UOO655497 UYJ655156:UYK655497 VIF655156:VIG655497 VSB655156:VSC655497 WBX655156:WBY655497 WLT655156:WLU655497 WVP655156:WVQ655497 G720692:H721033 JD720692:JE721033 SZ720692:TA721033 ACV720692:ACW721033 AMR720692:AMS721033 AWN720692:AWO721033 BGJ720692:BGK721033 BQF720692:BQG721033 CAB720692:CAC721033 CJX720692:CJY721033 CTT720692:CTU721033 DDP720692:DDQ721033 DNL720692:DNM721033 DXH720692:DXI721033 EHD720692:EHE721033 EQZ720692:ERA721033 FAV720692:FAW721033 FKR720692:FKS721033 FUN720692:FUO721033 GEJ720692:GEK721033 GOF720692:GOG721033 GYB720692:GYC721033 HHX720692:HHY721033 HRT720692:HRU721033 IBP720692:IBQ721033 ILL720692:ILM721033 IVH720692:IVI721033 JFD720692:JFE721033 JOZ720692:JPA721033 JYV720692:JYW721033 KIR720692:KIS721033 KSN720692:KSO721033 LCJ720692:LCK721033 LMF720692:LMG721033 LWB720692:LWC721033 MFX720692:MFY721033 MPT720692:MPU721033 MZP720692:MZQ721033 NJL720692:NJM721033 NTH720692:NTI721033 ODD720692:ODE721033 OMZ720692:ONA721033 OWV720692:OWW721033 PGR720692:PGS721033 PQN720692:PQO721033 QAJ720692:QAK721033 QKF720692:QKG721033 QUB720692:QUC721033 RDX720692:RDY721033 RNT720692:RNU721033 RXP720692:RXQ721033 SHL720692:SHM721033 SRH720692:SRI721033 TBD720692:TBE721033 TKZ720692:TLA721033 TUV720692:TUW721033 UER720692:UES721033 UON720692:UOO721033 UYJ720692:UYK721033 VIF720692:VIG721033 VSB720692:VSC721033 WBX720692:WBY721033 WLT720692:WLU721033 WVP720692:WVQ721033 G786228:H786569 JD786228:JE786569 SZ786228:TA786569 ACV786228:ACW786569 AMR786228:AMS786569 AWN786228:AWO786569 BGJ786228:BGK786569 BQF786228:BQG786569 CAB786228:CAC786569 CJX786228:CJY786569 CTT786228:CTU786569 DDP786228:DDQ786569 DNL786228:DNM786569 DXH786228:DXI786569 EHD786228:EHE786569 EQZ786228:ERA786569 FAV786228:FAW786569 FKR786228:FKS786569 FUN786228:FUO786569 GEJ786228:GEK786569 GOF786228:GOG786569 GYB786228:GYC786569 HHX786228:HHY786569 HRT786228:HRU786569 IBP786228:IBQ786569 ILL786228:ILM786569 IVH786228:IVI786569 JFD786228:JFE786569 JOZ786228:JPA786569 JYV786228:JYW786569 KIR786228:KIS786569 KSN786228:KSO786569 LCJ786228:LCK786569 LMF786228:LMG786569 LWB786228:LWC786569 MFX786228:MFY786569 MPT786228:MPU786569 MZP786228:MZQ786569 NJL786228:NJM786569 NTH786228:NTI786569 ODD786228:ODE786569 OMZ786228:ONA786569 OWV786228:OWW786569 PGR786228:PGS786569 PQN786228:PQO786569 QAJ786228:QAK786569 QKF786228:QKG786569 QUB786228:QUC786569 RDX786228:RDY786569 RNT786228:RNU786569 RXP786228:RXQ786569 SHL786228:SHM786569 SRH786228:SRI786569 TBD786228:TBE786569 TKZ786228:TLA786569 TUV786228:TUW786569 UER786228:UES786569 UON786228:UOO786569 UYJ786228:UYK786569 VIF786228:VIG786569 VSB786228:VSC786569 WBX786228:WBY786569 WLT786228:WLU786569 WVP786228:WVQ786569 G851764:H852105 JD851764:JE852105 SZ851764:TA852105 ACV851764:ACW852105 AMR851764:AMS852105 AWN851764:AWO852105 BGJ851764:BGK852105 BQF851764:BQG852105 CAB851764:CAC852105 CJX851764:CJY852105 CTT851764:CTU852105 DDP851764:DDQ852105 DNL851764:DNM852105 DXH851764:DXI852105 EHD851764:EHE852105 EQZ851764:ERA852105 FAV851764:FAW852105 FKR851764:FKS852105 FUN851764:FUO852105 GEJ851764:GEK852105 GOF851764:GOG852105 GYB851764:GYC852105 HHX851764:HHY852105 HRT851764:HRU852105 IBP851764:IBQ852105 ILL851764:ILM852105 IVH851764:IVI852105 JFD851764:JFE852105 JOZ851764:JPA852105 JYV851764:JYW852105 KIR851764:KIS852105 KSN851764:KSO852105 LCJ851764:LCK852105 LMF851764:LMG852105 LWB851764:LWC852105 MFX851764:MFY852105 MPT851764:MPU852105 MZP851764:MZQ852105 NJL851764:NJM852105 NTH851764:NTI852105 ODD851764:ODE852105 OMZ851764:ONA852105 OWV851764:OWW852105 PGR851764:PGS852105 PQN851764:PQO852105 QAJ851764:QAK852105 QKF851764:QKG852105 QUB851764:QUC852105 RDX851764:RDY852105 RNT851764:RNU852105 RXP851764:RXQ852105 SHL851764:SHM852105 SRH851764:SRI852105 TBD851764:TBE852105 TKZ851764:TLA852105 TUV851764:TUW852105 UER851764:UES852105 UON851764:UOO852105 UYJ851764:UYK852105 VIF851764:VIG852105 VSB851764:VSC852105 WBX851764:WBY852105 WLT851764:WLU852105 WVP851764:WVQ852105 G917300:H917641 JD917300:JE917641 SZ917300:TA917641 ACV917300:ACW917641 AMR917300:AMS917641 AWN917300:AWO917641 BGJ917300:BGK917641 BQF917300:BQG917641 CAB917300:CAC917641 CJX917300:CJY917641 CTT917300:CTU917641 DDP917300:DDQ917641 DNL917300:DNM917641 DXH917300:DXI917641 EHD917300:EHE917641 EQZ917300:ERA917641 FAV917300:FAW917641 FKR917300:FKS917641 FUN917300:FUO917641 GEJ917300:GEK917641 GOF917300:GOG917641 GYB917300:GYC917641 HHX917300:HHY917641 HRT917300:HRU917641 IBP917300:IBQ917641 ILL917300:ILM917641 IVH917300:IVI917641 JFD917300:JFE917641 JOZ917300:JPA917641 JYV917300:JYW917641 KIR917300:KIS917641 KSN917300:KSO917641 LCJ917300:LCK917641 LMF917300:LMG917641 LWB917300:LWC917641 MFX917300:MFY917641 MPT917300:MPU917641 MZP917300:MZQ917641 NJL917300:NJM917641 NTH917300:NTI917641 ODD917300:ODE917641 OMZ917300:ONA917641 OWV917300:OWW917641 PGR917300:PGS917641 PQN917300:PQO917641 QAJ917300:QAK917641 QKF917300:QKG917641 QUB917300:QUC917641 RDX917300:RDY917641 RNT917300:RNU917641 RXP917300:RXQ917641 SHL917300:SHM917641 SRH917300:SRI917641 TBD917300:TBE917641 TKZ917300:TLA917641 TUV917300:TUW917641 UER917300:UES917641 UON917300:UOO917641 UYJ917300:UYK917641 VIF917300:VIG917641 VSB917300:VSC917641 WBX917300:WBY917641 WLT917300:WLU917641 WVP917300:WVQ917641 G982836:H983177 JD982836:JE983177 SZ982836:TA983177 ACV982836:ACW983177 AMR982836:AMS983177 AWN982836:AWO983177 BGJ982836:BGK983177 BQF982836:BQG983177 CAB982836:CAC983177 CJX982836:CJY983177 CTT982836:CTU983177 DDP982836:DDQ983177 DNL982836:DNM983177 DXH982836:DXI983177 EHD982836:EHE983177 EQZ982836:ERA983177 FAV982836:FAW983177 FKR982836:FKS983177 FUN982836:FUO983177 GEJ982836:GEK983177 GOF982836:GOG983177 GYB982836:GYC983177 HHX982836:HHY983177 HRT982836:HRU983177 IBP982836:IBQ983177 ILL982836:ILM983177 IVH982836:IVI983177 JFD982836:JFE983177 JOZ982836:JPA983177 JYV982836:JYW983177 KIR982836:KIS983177 KSN982836:KSO983177 LCJ982836:LCK983177 LMF982836:LMG983177 LWB982836:LWC983177 MFX982836:MFY983177 MPT982836:MPU983177 MZP982836:MZQ983177 NJL982836:NJM983177 NTH982836:NTI983177 ODD982836:ODE983177 OMZ982836:ONA983177 OWV982836:OWW983177 PGR982836:PGS983177 PQN982836:PQO983177 QAJ982836:QAK983177 QKF982836:QKG983177 QUB982836:QUC983177 RDX982836:RDY983177 RNT982836:RNU983177 RXP982836:RXQ983177 SHL982836:SHM983177 SRH982836:SRI983177 TBD982836:TBE983177 TKZ982836:TLA983177 TUV982836:TUW983177 UER982836:UES983177 UON982836:UOO983177 UYJ982836:UYK983177 VIF982836:VIG983177 VSB982836:VSC983177 WBX982836:WBY983177 JD7:JE149">
      <formula1>43101</formula1>
      <formula2>43465</formula2>
    </dataValidation>
    <dataValidation type="date" allowBlank="1" showInputMessage="1" showErrorMessage="1" error="inserire anno 2020  (01/01/2020 - 31/12/2020)" sqref="G10:H149 G7:H7">
      <formula1>43831</formula1>
      <formula2>44196</formula2>
    </dataValidation>
    <dataValidation type="decimal" allowBlank="1" showInputMessage="1" showErrorMessage="1" error="ISEE tra 0,00 e 20.000,00" sqref="N7:N149">
      <formula1>0</formula1>
      <formula2>20000</formula2>
    </dataValidation>
    <dataValidation type="date" allowBlank="1" showInputMessage="1" showErrorMessage="1" error="inserire anno 2020 (01/01/2020 - 31/12/2020)" sqref="G8:H9">
      <formula1>43831</formula1>
      <formula2>44196</formula2>
    </dataValidation>
    <dataValidation type="whole" allowBlank="1" showInputMessage="1" showErrorMessage="1" error="massimo 366" sqref="I7:I9">
      <formula1>1</formula1>
      <formula2>366</formula2>
    </dataValidation>
    <dataValidation type="whole" allowBlank="1" showInputMessage="1" showErrorMessage="1" prompt="inserire solo i giorni di assenza fatturati/da fatturare" sqref="J7:J9">
      <formula1>0</formula1>
      <formula2>365</formula2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B000000}">
          <x14:formula1>
            <xm:f>'MENU TENDINA'!$A$2:$A$3</xm:f>
          </x14:formula1>
          <xm:sqref>O7:O149</xm:sqref>
        </x14:dataValidation>
        <x14:dataValidation type="list" allowBlank="1" showInputMessage="1" showErrorMessage="1" xr:uid="{00000000-0002-0000-0100-00000C000000}">
          <x14:formula1>
            <xm:f>'MENU TENDINA'!$B$2:$B$29</xm:f>
          </x14:formula1>
          <xm:sqref>D7:D149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I150"/>
  <sheetViews>
    <sheetView topLeftCell="A137" workbookViewId="0">
      <selection activeCell="F146" sqref="F146:G146 J146"/>
    </sheetView>
  </sheetViews>
  <sheetFormatPr defaultRowHeight="15"/>
  <cols>
    <col min="1" max="1" width="8" style="34" customWidth="1"/>
    <col min="2" max="2" width="9" style="34" customWidth="1"/>
    <col min="3" max="3" width="14" style="34" customWidth="1"/>
    <col min="4" max="4" width="26.28515625" style="34" customWidth="1"/>
    <col min="5" max="5" width="25.28515625" style="34" customWidth="1"/>
    <col min="6" max="6" width="11" style="34" customWidth="1"/>
    <col min="7" max="7" width="11.42578125" style="34" customWidth="1"/>
    <col min="8" max="8" width="13.140625" style="34" customWidth="1"/>
    <col min="9" max="9" width="12.28515625" style="34" customWidth="1"/>
    <col min="10" max="10" width="9.85546875" style="34" customWidth="1"/>
    <col min="11" max="11" width="18.7109375" style="34" customWidth="1"/>
    <col min="12" max="12" width="11.7109375" style="67" hidden="1" customWidth="1"/>
    <col min="13" max="13" width="11" style="65" customWidth="1"/>
    <col min="14" max="14" width="10.42578125" style="64" bestFit="1" customWidth="1"/>
    <col min="15" max="15" width="12.140625" style="85" customWidth="1"/>
    <col min="16" max="17" width="11" style="34" customWidth="1"/>
    <col min="18" max="19" width="17" style="34" customWidth="1"/>
    <col min="20" max="20" width="15.28515625" style="34" customWidth="1"/>
    <col min="21" max="21" width="15.5703125" style="66" customWidth="1"/>
    <col min="22" max="22" width="15" style="34" customWidth="1"/>
    <col min="23" max="23" width="14.42578125" style="34" customWidth="1"/>
    <col min="24" max="24" width="12.85546875" style="34" customWidth="1"/>
    <col min="25" max="25" width="13.42578125" style="34" customWidth="1"/>
    <col min="26" max="26" width="10.7109375" style="34" hidden="1" customWidth="1"/>
    <col min="27" max="27" width="10.7109375" style="34" customWidth="1"/>
    <col min="28" max="28" width="10.140625" style="34" customWidth="1"/>
    <col min="29" max="29" width="15.5703125" style="34" customWidth="1"/>
    <col min="30" max="30" width="21.28515625" style="34" customWidth="1"/>
    <col min="31" max="31" width="9.5703125" style="34" bestFit="1" customWidth="1"/>
    <col min="32" max="258" width="8.85546875" style="34"/>
    <col min="259" max="259" width="5.28515625" style="34" customWidth="1"/>
    <col min="260" max="260" width="9" style="34" customWidth="1"/>
    <col min="261" max="261" width="14" style="34" customWidth="1"/>
    <col min="262" max="262" width="27" style="34" bestFit="1" customWidth="1"/>
    <col min="263" max="263" width="26.28515625" style="34" customWidth="1"/>
    <col min="264" max="264" width="11" style="34" customWidth="1"/>
    <col min="265" max="265" width="11.42578125" style="34" customWidth="1"/>
    <col min="266" max="266" width="9.28515625" style="34" customWidth="1"/>
    <col min="267" max="267" width="10" style="34" customWidth="1"/>
    <col min="268" max="268" width="9.85546875" style="34" customWidth="1"/>
    <col min="269" max="269" width="11.7109375" style="34" customWidth="1"/>
    <col min="270" max="270" width="11" style="34" customWidth="1"/>
    <col min="271" max="271" width="10.42578125" style="34" bestFit="1" customWidth="1"/>
    <col min="272" max="273" width="11" style="34" customWidth="1"/>
    <col min="274" max="275" width="17" style="34" customWidth="1"/>
    <col min="276" max="276" width="12.28515625" style="34" customWidth="1"/>
    <col min="277" max="277" width="15.5703125" style="34" customWidth="1"/>
    <col min="278" max="278" width="15" style="34" customWidth="1"/>
    <col min="279" max="279" width="26.140625" style="34" customWidth="1"/>
    <col min="280" max="280" width="12.85546875" style="34" customWidth="1"/>
    <col min="281" max="281" width="13.42578125" style="34" customWidth="1"/>
    <col min="282" max="282" width="10.7109375" style="34" customWidth="1"/>
    <col min="283" max="283" width="10.140625" style="34" customWidth="1"/>
    <col min="284" max="284" width="11.7109375" style="34" customWidth="1"/>
    <col min="285" max="285" width="13.140625" style="34" customWidth="1"/>
    <col min="286" max="286" width="14.5703125" style="34" customWidth="1"/>
    <col min="287" max="287" width="9.5703125" style="34" bestFit="1" customWidth="1"/>
    <col min="288" max="514" width="8.85546875" style="34"/>
    <col min="515" max="515" width="5.28515625" style="34" customWidth="1"/>
    <col min="516" max="516" width="9" style="34" customWidth="1"/>
    <col min="517" max="517" width="14" style="34" customWidth="1"/>
    <col min="518" max="518" width="27" style="34" bestFit="1" customWidth="1"/>
    <col min="519" max="519" width="26.28515625" style="34" customWidth="1"/>
    <col min="520" max="520" width="11" style="34" customWidth="1"/>
    <col min="521" max="521" width="11.42578125" style="34" customWidth="1"/>
    <col min="522" max="522" width="9.28515625" style="34" customWidth="1"/>
    <col min="523" max="523" width="10" style="34" customWidth="1"/>
    <col min="524" max="524" width="9.85546875" style="34" customWidth="1"/>
    <col min="525" max="525" width="11.7109375" style="34" customWidth="1"/>
    <col min="526" max="526" width="11" style="34" customWidth="1"/>
    <col min="527" max="527" width="10.42578125" style="34" bestFit="1" customWidth="1"/>
    <col min="528" max="529" width="11" style="34" customWidth="1"/>
    <col min="530" max="531" width="17" style="34" customWidth="1"/>
    <col min="532" max="532" width="12.28515625" style="34" customWidth="1"/>
    <col min="533" max="533" width="15.5703125" style="34" customWidth="1"/>
    <col min="534" max="534" width="15" style="34" customWidth="1"/>
    <col min="535" max="535" width="26.140625" style="34" customWidth="1"/>
    <col min="536" max="536" width="12.85546875" style="34" customWidth="1"/>
    <col min="537" max="537" width="13.42578125" style="34" customWidth="1"/>
    <col min="538" max="538" width="10.7109375" style="34" customWidth="1"/>
    <col min="539" max="539" width="10.140625" style="34" customWidth="1"/>
    <col min="540" max="540" width="11.7109375" style="34" customWidth="1"/>
    <col min="541" max="541" width="13.140625" style="34" customWidth="1"/>
    <col min="542" max="542" width="14.5703125" style="34" customWidth="1"/>
    <col min="543" max="543" width="9.5703125" style="34" bestFit="1" customWidth="1"/>
    <col min="544" max="770" width="8.85546875" style="34"/>
    <col min="771" max="771" width="5.28515625" style="34" customWidth="1"/>
    <col min="772" max="772" width="9" style="34" customWidth="1"/>
    <col min="773" max="773" width="14" style="34" customWidth="1"/>
    <col min="774" max="774" width="27" style="34" bestFit="1" customWidth="1"/>
    <col min="775" max="775" width="26.28515625" style="34" customWidth="1"/>
    <col min="776" max="776" width="11" style="34" customWidth="1"/>
    <col min="777" max="777" width="11.42578125" style="34" customWidth="1"/>
    <col min="778" max="778" width="9.28515625" style="34" customWidth="1"/>
    <col min="779" max="779" width="10" style="34" customWidth="1"/>
    <col min="780" max="780" width="9.85546875" style="34" customWidth="1"/>
    <col min="781" max="781" width="11.7109375" style="34" customWidth="1"/>
    <col min="782" max="782" width="11" style="34" customWidth="1"/>
    <col min="783" max="783" width="10.42578125" style="34" bestFit="1" customWidth="1"/>
    <col min="784" max="785" width="11" style="34" customWidth="1"/>
    <col min="786" max="787" width="17" style="34" customWidth="1"/>
    <col min="788" max="788" width="12.28515625" style="34" customWidth="1"/>
    <col min="789" max="789" width="15.5703125" style="34" customWidth="1"/>
    <col min="790" max="790" width="15" style="34" customWidth="1"/>
    <col min="791" max="791" width="26.140625" style="34" customWidth="1"/>
    <col min="792" max="792" width="12.85546875" style="34" customWidth="1"/>
    <col min="793" max="793" width="13.42578125" style="34" customWidth="1"/>
    <col min="794" max="794" width="10.7109375" style="34" customWidth="1"/>
    <col min="795" max="795" width="10.140625" style="34" customWidth="1"/>
    <col min="796" max="796" width="11.7109375" style="34" customWidth="1"/>
    <col min="797" max="797" width="13.140625" style="34" customWidth="1"/>
    <col min="798" max="798" width="14.5703125" style="34" customWidth="1"/>
    <col min="799" max="799" width="9.5703125" style="34" bestFit="1" customWidth="1"/>
    <col min="800" max="1026" width="8.85546875" style="34"/>
    <col min="1027" max="1027" width="5.28515625" style="34" customWidth="1"/>
    <col min="1028" max="1028" width="9" style="34" customWidth="1"/>
    <col min="1029" max="1029" width="14" style="34" customWidth="1"/>
    <col min="1030" max="1030" width="27" style="34" bestFit="1" customWidth="1"/>
    <col min="1031" max="1031" width="26.28515625" style="34" customWidth="1"/>
    <col min="1032" max="1032" width="11" style="34" customWidth="1"/>
    <col min="1033" max="1033" width="11.42578125" style="34" customWidth="1"/>
    <col min="1034" max="1034" width="9.28515625" style="34" customWidth="1"/>
    <col min="1035" max="1035" width="10" style="34" customWidth="1"/>
    <col min="1036" max="1036" width="9.85546875" style="34" customWidth="1"/>
    <col min="1037" max="1037" width="11.7109375" style="34" customWidth="1"/>
    <col min="1038" max="1038" width="11" style="34" customWidth="1"/>
    <col min="1039" max="1039" width="10.42578125" style="34" bestFit="1" customWidth="1"/>
    <col min="1040" max="1041" width="11" style="34" customWidth="1"/>
    <col min="1042" max="1043" width="17" style="34" customWidth="1"/>
    <col min="1044" max="1044" width="12.28515625" style="34" customWidth="1"/>
    <col min="1045" max="1045" width="15.5703125" style="34" customWidth="1"/>
    <col min="1046" max="1046" width="15" style="34" customWidth="1"/>
    <col min="1047" max="1047" width="26.140625" style="34" customWidth="1"/>
    <col min="1048" max="1048" width="12.85546875" style="34" customWidth="1"/>
    <col min="1049" max="1049" width="13.42578125" style="34" customWidth="1"/>
    <col min="1050" max="1050" width="10.7109375" style="34" customWidth="1"/>
    <col min="1051" max="1051" width="10.140625" style="34" customWidth="1"/>
    <col min="1052" max="1052" width="11.7109375" style="34" customWidth="1"/>
    <col min="1053" max="1053" width="13.140625" style="34" customWidth="1"/>
    <col min="1054" max="1054" width="14.5703125" style="34" customWidth="1"/>
    <col min="1055" max="1055" width="9.5703125" style="34" bestFit="1" customWidth="1"/>
    <col min="1056" max="1282" width="8.85546875" style="34"/>
    <col min="1283" max="1283" width="5.28515625" style="34" customWidth="1"/>
    <col min="1284" max="1284" width="9" style="34" customWidth="1"/>
    <col min="1285" max="1285" width="14" style="34" customWidth="1"/>
    <col min="1286" max="1286" width="27" style="34" bestFit="1" customWidth="1"/>
    <col min="1287" max="1287" width="26.28515625" style="34" customWidth="1"/>
    <col min="1288" max="1288" width="11" style="34" customWidth="1"/>
    <col min="1289" max="1289" width="11.42578125" style="34" customWidth="1"/>
    <col min="1290" max="1290" width="9.28515625" style="34" customWidth="1"/>
    <col min="1291" max="1291" width="10" style="34" customWidth="1"/>
    <col min="1292" max="1292" width="9.85546875" style="34" customWidth="1"/>
    <col min="1293" max="1293" width="11.7109375" style="34" customWidth="1"/>
    <col min="1294" max="1294" width="11" style="34" customWidth="1"/>
    <col min="1295" max="1295" width="10.42578125" style="34" bestFit="1" customWidth="1"/>
    <col min="1296" max="1297" width="11" style="34" customWidth="1"/>
    <col min="1298" max="1299" width="17" style="34" customWidth="1"/>
    <col min="1300" max="1300" width="12.28515625" style="34" customWidth="1"/>
    <col min="1301" max="1301" width="15.5703125" style="34" customWidth="1"/>
    <col min="1302" max="1302" width="15" style="34" customWidth="1"/>
    <col min="1303" max="1303" width="26.140625" style="34" customWidth="1"/>
    <col min="1304" max="1304" width="12.85546875" style="34" customWidth="1"/>
    <col min="1305" max="1305" width="13.42578125" style="34" customWidth="1"/>
    <col min="1306" max="1306" width="10.7109375" style="34" customWidth="1"/>
    <col min="1307" max="1307" width="10.140625" style="34" customWidth="1"/>
    <col min="1308" max="1308" width="11.7109375" style="34" customWidth="1"/>
    <col min="1309" max="1309" width="13.140625" style="34" customWidth="1"/>
    <col min="1310" max="1310" width="14.5703125" style="34" customWidth="1"/>
    <col min="1311" max="1311" width="9.5703125" style="34" bestFit="1" customWidth="1"/>
    <col min="1312" max="1538" width="8.85546875" style="34"/>
    <col min="1539" max="1539" width="5.28515625" style="34" customWidth="1"/>
    <col min="1540" max="1540" width="9" style="34" customWidth="1"/>
    <col min="1541" max="1541" width="14" style="34" customWidth="1"/>
    <col min="1542" max="1542" width="27" style="34" bestFit="1" customWidth="1"/>
    <col min="1543" max="1543" width="26.28515625" style="34" customWidth="1"/>
    <col min="1544" max="1544" width="11" style="34" customWidth="1"/>
    <col min="1545" max="1545" width="11.42578125" style="34" customWidth="1"/>
    <col min="1546" max="1546" width="9.28515625" style="34" customWidth="1"/>
    <col min="1547" max="1547" width="10" style="34" customWidth="1"/>
    <col min="1548" max="1548" width="9.85546875" style="34" customWidth="1"/>
    <col min="1549" max="1549" width="11.7109375" style="34" customWidth="1"/>
    <col min="1550" max="1550" width="11" style="34" customWidth="1"/>
    <col min="1551" max="1551" width="10.42578125" style="34" bestFit="1" customWidth="1"/>
    <col min="1552" max="1553" width="11" style="34" customWidth="1"/>
    <col min="1554" max="1555" width="17" style="34" customWidth="1"/>
    <col min="1556" max="1556" width="12.28515625" style="34" customWidth="1"/>
    <col min="1557" max="1557" width="15.5703125" style="34" customWidth="1"/>
    <col min="1558" max="1558" width="15" style="34" customWidth="1"/>
    <col min="1559" max="1559" width="26.140625" style="34" customWidth="1"/>
    <col min="1560" max="1560" width="12.85546875" style="34" customWidth="1"/>
    <col min="1561" max="1561" width="13.42578125" style="34" customWidth="1"/>
    <col min="1562" max="1562" width="10.7109375" style="34" customWidth="1"/>
    <col min="1563" max="1563" width="10.140625" style="34" customWidth="1"/>
    <col min="1564" max="1564" width="11.7109375" style="34" customWidth="1"/>
    <col min="1565" max="1565" width="13.140625" style="34" customWidth="1"/>
    <col min="1566" max="1566" width="14.5703125" style="34" customWidth="1"/>
    <col min="1567" max="1567" width="9.5703125" style="34" bestFit="1" customWidth="1"/>
    <col min="1568" max="1794" width="8.85546875" style="34"/>
    <col min="1795" max="1795" width="5.28515625" style="34" customWidth="1"/>
    <col min="1796" max="1796" width="9" style="34" customWidth="1"/>
    <col min="1797" max="1797" width="14" style="34" customWidth="1"/>
    <col min="1798" max="1798" width="27" style="34" bestFit="1" customWidth="1"/>
    <col min="1799" max="1799" width="26.28515625" style="34" customWidth="1"/>
    <col min="1800" max="1800" width="11" style="34" customWidth="1"/>
    <col min="1801" max="1801" width="11.42578125" style="34" customWidth="1"/>
    <col min="1802" max="1802" width="9.28515625" style="34" customWidth="1"/>
    <col min="1803" max="1803" width="10" style="34" customWidth="1"/>
    <col min="1804" max="1804" width="9.85546875" style="34" customWidth="1"/>
    <col min="1805" max="1805" width="11.7109375" style="34" customWidth="1"/>
    <col min="1806" max="1806" width="11" style="34" customWidth="1"/>
    <col min="1807" max="1807" width="10.42578125" style="34" bestFit="1" customWidth="1"/>
    <col min="1808" max="1809" width="11" style="34" customWidth="1"/>
    <col min="1810" max="1811" width="17" style="34" customWidth="1"/>
    <col min="1812" max="1812" width="12.28515625" style="34" customWidth="1"/>
    <col min="1813" max="1813" width="15.5703125" style="34" customWidth="1"/>
    <col min="1814" max="1814" width="15" style="34" customWidth="1"/>
    <col min="1815" max="1815" width="26.140625" style="34" customWidth="1"/>
    <col min="1816" max="1816" width="12.85546875" style="34" customWidth="1"/>
    <col min="1817" max="1817" width="13.42578125" style="34" customWidth="1"/>
    <col min="1818" max="1818" width="10.7109375" style="34" customWidth="1"/>
    <col min="1819" max="1819" width="10.140625" style="34" customWidth="1"/>
    <col min="1820" max="1820" width="11.7109375" style="34" customWidth="1"/>
    <col min="1821" max="1821" width="13.140625" style="34" customWidth="1"/>
    <col min="1822" max="1822" width="14.5703125" style="34" customWidth="1"/>
    <col min="1823" max="1823" width="9.5703125" style="34" bestFit="1" customWidth="1"/>
    <col min="1824" max="2050" width="8.85546875" style="34"/>
    <col min="2051" max="2051" width="5.28515625" style="34" customWidth="1"/>
    <col min="2052" max="2052" width="9" style="34" customWidth="1"/>
    <col min="2053" max="2053" width="14" style="34" customWidth="1"/>
    <col min="2054" max="2054" width="27" style="34" bestFit="1" customWidth="1"/>
    <col min="2055" max="2055" width="26.28515625" style="34" customWidth="1"/>
    <col min="2056" max="2056" width="11" style="34" customWidth="1"/>
    <col min="2057" max="2057" width="11.42578125" style="34" customWidth="1"/>
    <col min="2058" max="2058" width="9.28515625" style="34" customWidth="1"/>
    <col min="2059" max="2059" width="10" style="34" customWidth="1"/>
    <col min="2060" max="2060" width="9.85546875" style="34" customWidth="1"/>
    <col min="2061" max="2061" width="11.7109375" style="34" customWidth="1"/>
    <col min="2062" max="2062" width="11" style="34" customWidth="1"/>
    <col min="2063" max="2063" width="10.42578125" style="34" bestFit="1" customWidth="1"/>
    <col min="2064" max="2065" width="11" style="34" customWidth="1"/>
    <col min="2066" max="2067" width="17" style="34" customWidth="1"/>
    <col min="2068" max="2068" width="12.28515625" style="34" customWidth="1"/>
    <col min="2069" max="2069" width="15.5703125" style="34" customWidth="1"/>
    <col min="2070" max="2070" width="15" style="34" customWidth="1"/>
    <col min="2071" max="2071" width="26.140625" style="34" customWidth="1"/>
    <col min="2072" max="2072" width="12.85546875" style="34" customWidth="1"/>
    <col min="2073" max="2073" width="13.42578125" style="34" customWidth="1"/>
    <col min="2074" max="2074" width="10.7109375" style="34" customWidth="1"/>
    <col min="2075" max="2075" width="10.140625" style="34" customWidth="1"/>
    <col min="2076" max="2076" width="11.7109375" style="34" customWidth="1"/>
    <col min="2077" max="2077" width="13.140625" style="34" customWidth="1"/>
    <col min="2078" max="2078" width="14.5703125" style="34" customWidth="1"/>
    <col min="2079" max="2079" width="9.5703125" style="34" bestFit="1" customWidth="1"/>
    <col min="2080" max="2306" width="8.85546875" style="34"/>
    <col min="2307" max="2307" width="5.28515625" style="34" customWidth="1"/>
    <col min="2308" max="2308" width="9" style="34" customWidth="1"/>
    <col min="2309" max="2309" width="14" style="34" customWidth="1"/>
    <col min="2310" max="2310" width="27" style="34" bestFit="1" customWidth="1"/>
    <col min="2311" max="2311" width="26.28515625" style="34" customWidth="1"/>
    <col min="2312" max="2312" width="11" style="34" customWidth="1"/>
    <col min="2313" max="2313" width="11.42578125" style="34" customWidth="1"/>
    <col min="2314" max="2314" width="9.28515625" style="34" customWidth="1"/>
    <col min="2315" max="2315" width="10" style="34" customWidth="1"/>
    <col min="2316" max="2316" width="9.85546875" style="34" customWidth="1"/>
    <col min="2317" max="2317" width="11.7109375" style="34" customWidth="1"/>
    <col min="2318" max="2318" width="11" style="34" customWidth="1"/>
    <col min="2319" max="2319" width="10.42578125" style="34" bestFit="1" customWidth="1"/>
    <col min="2320" max="2321" width="11" style="34" customWidth="1"/>
    <col min="2322" max="2323" width="17" style="34" customWidth="1"/>
    <col min="2324" max="2324" width="12.28515625" style="34" customWidth="1"/>
    <col min="2325" max="2325" width="15.5703125" style="34" customWidth="1"/>
    <col min="2326" max="2326" width="15" style="34" customWidth="1"/>
    <col min="2327" max="2327" width="26.140625" style="34" customWidth="1"/>
    <col min="2328" max="2328" width="12.85546875" style="34" customWidth="1"/>
    <col min="2329" max="2329" width="13.42578125" style="34" customWidth="1"/>
    <col min="2330" max="2330" width="10.7109375" style="34" customWidth="1"/>
    <col min="2331" max="2331" width="10.140625" style="34" customWidth="1"/>
    <col min="2332" max="2332" width="11.7109375" style="34" customWidth="1"/>
    <col min="2333" max="2333" width="13.140625" style="34" customWidth="1"/>
    <col min="2334" max="2334" width="14.5703125" style="34" customWidth="1"/>
    <col min="2335" max="2335" width="9.5703125" style="34" bestFit="1" customWidth="1"/>
    <col min="2336" max="2562" width="8.85546875" style="34"/>
    <col min="2563" max="2563" width="5.28515625" style="34" customWidth="1"/>
    <col min="2564" max="2564" width="9" style="34" customWidth="1"/>
    <col min="2565" max="2565" width="14" style="34" customWidth="1"/>
    <col min="2566" max="2566" width="27" style="34" bestFit="1" customWidth="1"/>
    <col min="2567" max="2567" width="26.28515625" style="34" customWidth="1"/>
    <col min="2568" max="2568" width="11" style="34" customWidth="1"/>
    <col min="2569" max="2569" width="11.42578125" style="34" customWidth="1"/>
    <col min="2570" max="2570" width="9.28515625" style="34" customWidth="1"/>
    <col min="2571" max="2571" width="10" style="34" customWidth="1"/>
    <col min="2572" max="2572" width="9.85546875" style="34" customWidth="1"/>
    <col min="2573" max="2573" width="11.7109375" style="34" customWidth="1"/>
    <col min="2574" max="2574" width="11" style="34" customWidth="1"/>
    <col min="2575" max="2575" width="10.42578125" style="34" bestFit="1" customWidth="1"/>
    <col min="2576" max="2577" width="11" style="34" customWidth="1"/>
    <col min="2578" max="2579" width="17" style="34" customWidth="1"/>
    <col min="2580" max="2580" width="12.28515625" style="34" customWidth="1"/>
    <col min="2581" max="2581" width="15.5703125" style="34" customWidth="1"/>
    <col min="2582" max="2582" width="15" style="34" customWidth="1"/>
    <col min="2583" max="2583" width="26.140625" style="34" customWidth="1"/>
    <col min="2584" max="2584" width="12.85546875" style="34" customWidth="1"/>
    <col min="2585" max="2585" width="13.42578125" style="34" customWidth="1"/>
    <col min="2586" max="2586" width="10.7109375" style="34" customWidth="1"/>
    <col min="2587" max="2587" width="10.140625" style="34" customWidth="1"/>
    <col min="2588" max="2588" width="11.7109375" style="34" customWidth="1"/>
    <col min="2589" max="2589" width="13.140625" style="34" customWidth="1"/>
    <col min="2590" max="2590" width="14.5703125" style="34" customWidth="1"/>
    <col min="2591" max="2591" width="9.5703125" style="34" bestFit="1" customWidth="1"/>
    <col min="2592" max="2818" width="8.85546875" style="34"/>
    <col min="2819" max="2819" width="5.28515625" style="34" customWidth="1"/>
    <col min="2820" max="2820" width="9" style="34" customWidth="1"/>
    <col min="2821" max="2821" width="14" style="34" customWidth="1"/>
    <col min="2822" max="2822" width="27" style="34" bestFit="1" customWidth="1"/>
    <col min="2823" max="2823" width="26.28515625" style="34" customWidth="1"/>
    <col min="2824" max="2824" width="11" style="34" customWidth="1"/>
    <col min="2825" max="2825" width="11.42578125" style="34" customWidth="1"/>
    <col min="2826" max="2826" width="9.28515625" style="34" customWidth="1"/>
    <col min="2827" max="2827" width="10" style="34" customWidth="1"/>
    <col min="2828" max="2828" width="9.85546875" style="34" customWidth="1"/>
    <col min="2829" max="2829" width="11.7109375" style="34" customWidth="1"/>
    <col min="2830" max="2830" width="11" style="34" customWidth="1"/>
    <col min="2831" max="2831" width="10.42578125" style="34" bestFit="1" customWidth="1"/>
    <col min="2832" max="2833" width="11" style="34" customWidth="1"/>
    <col min="2834" max="2835" width="17" style="34" customWidth="1"/>
    <col min="2836" max="2836" width="12.28515625" style="34" customWidth="1"/>
    <col min="2837" max="2837" width="15.5703125" style="34" customWidth="1"/>
    <col min="2838" max="2838" width="15" style="34" customWidth="1"/>
    <col min="2839" max="2839" width="26.140625" style="34" customWidth="1"/>
    <col min="2840" max="2840" width="12.85546875" style="34" customWidth="1"/>
    <col min="2841" max="2841" width="13.42578125" style="34" customWidth="1"/>
    <col min="2842" max="2842" width="10.7109375" style="34" customWidth="1"/>
    <col min="2843" max="2843" width="10.140625" style="34" customWidth="1"/>
    <col min="2844" max="2844" width="11.7109375" style="34" customWidth="1"/>
    <col min="2845" max="2845" width="13.140625" style="34" customWidth="1"/>
    <col min="2846" max="2846" width="14.5703125" style="34" customWidth="1"/>
    <col min="2847" max="2847" width="9.5703125" style="34" bestFit="1" customWidth="1"/>
    <col min="2848" max="3074" width="8.85546875" style="34"/>
    <col min="3075" max="3075" width="5.28515625" style="34" customWidth="1"/>
    <col min="3076" max="3076" width="9" style="34" customWidth="1"/>
    <col min="3077" max="3077" width="14" style="34" customWidth="1"/>
    <col min="3078" max="3078" width="27" style="34" bestFit="1" customWidth="1"/>
    <col min="3079" max="3079" width="26.28515625" style="34" customWidth="1"/>
    <col min="3080" max="3080" width="11" style="34" customWidth="1"/>
    <col min="3081" max="3081" width="11.42578125" style="34" customWidth="1"/>
    <col min="3082" max="3082" width="9.28515625" style="34" customWidth="1"/>
    <col min="3083" max="3083" width="10" style="34" customWidth="1"/>
    <col min="3084" max="3084" width="9.85546875" style="34" customWidth="1"/>
    <col min="3085" max="3085" width="11.7109375" style="34" customWidth="1"/>
    <col min="3086" max="3086" width="11" style="34" customWidth="1"/>
    <col min="3087" max="3087" width="10.42578125" style="34" bestFit="1" customWidth="1"/>
    <col min="3088" max="3089" width="11" style="34" customWidth="1"/>
    <col min="3090" max="3091" width="17" style="34" customWidth="1"/>
    <col min="3092" max="3092" width="12.28515625" style="34" customWidth="1"/>
    <col min="3093" max="3093" width="15.5703125" style="34" customWidth="1"/>
    <col min="3094" max="3094" width="15" style="34" customWidth="1"/>
    <col min="3095" max="3095" width="26.140625" style="34" customWidth="1"/>
    <col min="3096" max="3096" width="12.85546875" style="34" customWidth="1"/>
    <col min="3097" max="3097" width="13.42578125" style="34" customWidth="1"/>
    <col min="3098" max="3098" width="10.7109375" style="34" customWidth="1"/>
    <col min="3099" max="3099" width="10.140625" style="34" customWidth="1"/>
    <col min="3100" max="3100" width="11.7109375" style="34" customWidth="1"/>
    <col min="3101" max="3101" width="13.140625" style="34" customWidth="1"/>
    <col min="3102" max="3102" width="14.5703125" style="34" customWidth="1"/>
    <col min="3103" max="3103" width="9.5703125" style="34" bestFit="1" customWidth="1"/>
    <col min="3104" max="3330" width="8.85546875" style="34"/>
    <col min="3331" max="3331" width="5.28515625" style="34" customWidth="1"/>
    <col min="3332" max="3332" width="9" style="34" customWidth="1"/>
    <col min="3333" max="3333" width="14" style="34" customWidth="1"/>
    <col min="3334" max="3334" width="27" style="34" bestFit="1" customWidth="1"/>
    <col min="3335" max="3335" width="26.28515625" style="34" customWidth="1"/>
    <col min="3336" max="3336" width="11" style="34" customWidth="1"/>
    <col min="3337" max="3337" width="11.42578125" style="34" customWidth="1"/>
    <col min="3338" max="3338" width="9.28515625" style="34" customWidth="1"/>
    <col min="3339" max="3339" width="10" style="34" customWidth="1"/>
    <col min="3340" max="3340" width="9.85546875" style="34" customWidth="1"/>
    <col min="3341" max="3341" width="11.7109375" style="34" customWidth="1"/>
    <col min="3342" max="3342" width="11" style="34" customWidth="1"/>
    <col min="3343" max="3343" width="10.42578125" style="34" bestFit="1" customWidth="1"/>
    <col min="3344" max="3345" width="11" style="34" customWidth="1"/>
    <col min="3346" max="3347" width="17" style="34" customWidth="1"/>
    <col min="3348" max="3348" width="12.28515625" style="34" customWidth="1"/>
    <col min="3349" max="3349" width="15.5703125" style="34" customWidth="1"/>
    <col min="3350" max="3350" width="15" style="34" customWidth="1"/>
    <col min="3351" max="3351" width="26.140625" style="34" customWidth="1"/>
    <col min="3352" max="3352" width="12.85546875" style="34" customWidth="1"/>
    <col min="3353" max="3353" width="13.42578125" style="34" customWidth="1"/>
    <col min="3354" max="3354" width="10.7109375" style="34" customWidth="1"/>
    <col min="3355" max="3355" width="10.140625" style="34" customWidth="1"/>
    <col min="3356" max="3356" width="11.7109375" style="34" customWidth="1"/>
    <col min="3357" max="3357" width="13.140625" style="34" customWidth="1"/>
    <col min="3358" max="3358" width="14.5703125" style="34" customWidth="1"/>
    <col min="3359" max="3359" width="9.5703125" style="34" bestFit="1" customWidth="1"/>
    <col min="3360" max="3586" width="8.85546875" style="34"/>
    <col min="3587" max="3587" width="5.28515625" style="34" customWidth="1"/>
    <col min="3588" max="3588" width="9" style="34" customWidth="1"/>
    <col min="3589" max="3589" width="14" style="34" customWidth="1"/>
    <col min="3590" max="3590" width="27" style="34" bestFit="1" customWidth="1"/>
    <col min="3591" max="3591" width="26.28515625" style="34" customWidth="1"/>
    <col min="3592" max="3592" width="11" style="34" customWidth="1"/>
    <col min="3593" max="3593" width="11.42578125" style="34" customWidth="1"/>
    <col min="3594" max="3594" width="9.28515625" style="34" customWidth="1"/>
    <col min="3595" max="3595" width="10" style="34" customWidth="1"/>
    <col min="3596" max="3596" width="9.85546875" style="34" customWidth="1"/>
    <col min="3597" max="3597" width="11.7109375" style="34" customWidth="1"/>
    <col min="3598" max="3598" width="11" style="34" customWidth="1"/>
    <col min="3599" max="3599" width="10.42578125" style="34" bestFit="1" customWidth="1"/>
    <col min="3600" max="3601" width="11" style="34" customWidth="1"/>
    <col min="3602" max="3603" width="17" style="34" customWidth="1"/>
    <col min="3604" max="3604" width="12.28515625" style="34" customWidth="1"/>
    <col min="3605" max="3605" width="15.5703125" style="34" customWidth="1"/>
    <col min="3606" max="3606" width="15" style="34" customWidth="1"/>
    <col min="3607" max="3607" width="26.140625" style="34" customWidth="1"/>
    <col min="3608" max="3608" width="12.85546875" style="34" customWidth="1"/>
    <col min="3609" max="3609" width="13.42578125" style="34" customWidth="1"/>
    <col min="3610" max="3610" width="10.7109375" style="34" customWidth="1"/>
    <col min="3611" max="3611" width="10.140625" style="34" customWidth="1"/>
    <col min="3612" max="3612" width="11.7109375" style="34" customWidth="1"/>
    <col min="3613" max="3613" width="13.140625" style="34" customWidth="1"/>
    <col min="3614" max="3614" width="14.5703125" style="34" customWidth="1"/>
    <col min="3615" max="3615" width="9.5703125" style="34" bestFit="1" customWidth="1"/>
    <col min="3616" max="3842" width="8.85546875" style="34"/>
    <col min="3843" max="3843" width="5.28515625" style="34" customWidth="1"/>
    <col min="3844" max="3844" width="9" style="34" customWidth="1"/>
    <col min="3845" max="3845" width="14" style="34" customWidth="1"/>
    <col min="3846" max="3846" width="27" style="34" bestFit="1" customWidth="1"/>
    <col min="3847" max="3847" width="26.28515625" style="34" customWidth="1"/>
    <col min="3848" max="3848" width="11" style="34" customWidth="1"/>
    <col min="3849" max="3849" width="11.42578125" style="34" customWidth="1"/>
    <col min="3850" max="3850" width="9.28515625" style="34" customWidth="1"/>
    <col min="3851" max="3851" width="10" style="34" customWidth="1"/>
    <col min="3852" max="3852" width="9.85546875" style="34" customWidth="1"/>
    <col min="3853" max="3853" width="11.7109375" style="34" customWidth="1"/>
    <col min="3854" max="3854" width="11" style="34" customWidth="1"/>
    <col min="3855" max="3855" width="10.42578125" style="34" bestFit="1" customWidth="1"/>
    <col min="3856" max="3857" width="11" style="34" customWidth="1"/>
    <col min="3858" max="3859" width="17" style="34" customWidth="1"/>
    <col min="3860" max="3860" width="12.28515625" style="34" customWidth="1"/>
    <col min="3861" max="3861" width="15.5703125" style="34" customWidth="1"/>
    <col min="3862" max="3862" width="15" style="34" customWidth="1"/>
    <col min="3863" max="3863" width="26.140625" style="34" customWidth="1"/>
    <col min="3864" max="3864" width="12.85546875" style="34" customWidth="1"/>
    <col min="3865" max="3865" width="13.42578125" style="34" customWidth="1"/>
    <col min="3866" max="3866" width="10.7109375" style="34" customWidth="1"/>
    <col min="3867" max="3867" width="10.140625" style="34" customWidth="1"/>
    <col min="3868" max="3868" width="11.7109375" style="34" customWidth="1"/>
    <col min="3869" max="3869" width="13.140625" style="34" customWidth="1"/>
    <col min="3870" max="3870" width="14.5703125" style="34" customWidth="1"/>
    <col min="3871" max="3871" width="9.5703125" style="34" bestFit="1" customWidth="1"/>
    <col min="3872" max="4098" width="8.85546875" style="34"/>
    <col min="4099" max="4099" width="5.28515625" style="34" customWidth="1"/>
    <col min="4100" max="4100" width="9" style="34" customWidth="1"/>
    <col min="4101" max="4101" width="14" style="34" customWidth="1"/>
    <col min="4102" max="4102" width="27" style="34" bestFit="1" customWidth="1"/>
    <col min="4103" max="4103" width="26.28515625" style="34" customWidth="1"/>
    <col min="4104" max="4104" width="11" style="34" customWidth="1"/>
    <col min="4105" max="4105" width="11.42578125" style="34" customWidth="1"/>
    <col min="4106" max="4106" width="9.28515625" style="34" customWidth="1"/>
    <col min="4107" max="4107" width="10" style="34" customWidth="1"/>
    <col min="4108" max="4108" width="9.85546875" style="34" customWidth="1"/>
    <col min="4109" max="4109" width="11.7109375" style="34" customWidth="1"/>
    <col min="4110" max="4110" width="11" style="34" customWidth="1"/>
    <col min="4111" max="4111" width="10.42578125" style="34" bestFit="1" customWidth="1"/>
    <col min="4112" max="4113" width="11" style="34" customWidth="1"/>
    <col min="4114" max="4115" width="17" style="34" customWidth="1"/>
    <col min="4116" max="4116" width="12.28515625" style="34" customWidth="1"/>
    <col min="4117" max="4117" width="15.5703125" style="34" customWidth="1"/>
    <col min="4118" max="4118" width="15" style="34" customWidth="1"/>
    <col min="4119" max="4119" width="26.140625" style="34" customWidth="1"/>
    <col min="4120" max="4120" width="12.85546875" style="34" customWidth="1"/>
    <col min="4121" max="4121" width="13.42578125" style="34" customWidth="1"/>
    <col min="4122" max="4122" width="10.7109375" style="34" customWidth="1"/>
    <col min="4123" max="4123" width="10.140625" style="34" customWidth="1"/>
    <col min="4124" max="4124" width="11.7109375" style="34" customWidth="1"/>
    <col min="4125" max="4125" width="13.140625" style="34" customWidth="1"/>
    <col min="4126" max="4126" width="14.5703125" style="34" customWidth="1"/>
    <col min="4127" max="4127" width="9.5703125" style="34" bestFit="1" customWidth="1"/>
    <col min="4128" max="4354" width="8.85546875" style="34"/>
    <col min="4355" max="4355" width="5.28515625" style="34" customWidth="1"/>
    <col min="4356" max="4356" width="9" style="34" customWidth="1"/>
    <col min="4357" max="4357" width="14" style="34" customWidth="1"/>
    <col min="4358" max="4358" width="27" style="34" bestFit="1" customWidth="1"/>
    <col min="4359" max="4359" width="26.28515625" style="34" customWidth="1"/>
    <col min="4360" max="4360" width="11" style="34" customWidth="1"/>
    <col min="4361" max="4361" width="11.42578125" style="34" customWidth="1"/>
    <col min="4362" max="4362" width="9.28515625" style="34" customWidth="1"/>
    <col min="4363" max="4363" width="10" style="34" customWidth="1"/>
    <col min="4364" max="4364" width="9.85546875" style="34" customWidth="1"/>
    <col min="4365" max="4365" width="11.7109375" style="34" customWidth="1"/>
    <col min="4366" max="4366" width="11" style="34" customWidth="1"/>
    <col min="4367" max="4367" width="10.42578125" style="34" bestFit="1" customWidth="1"/>
    <col min="4368" max="4369" width="11" style="34" customWidth="1"/>
    <col min="4370" max="4371" width="17" style="34" customWidth="1"/>
    <col min="4372" max="4372" width="12.28515625" style="34" customWidth="1"/>
    <col min="4373" max="4373" width="15.5703125" style="34" customWidth="1"/>
    <col min="4374" max="4374" width="15" style="34" customWidth="1"/>
    <col min="4375" max="4375" width="26.140625" style="34" customWidth="1"/>
    <col min="4376" max="4376" width="12.85546875" style="34" customWidth="1"/>
    <col min="4377" max="4377" width="13.42578125" style="34" customWidth="1"/>
    <col min="4378" max="4378" width="10.7109375" style="34" customWidth="1"/>
    <col min="4379" max="4379" width="10.140625" style="34" customWidth="1"/>
    <col min="4380" max="4380" width="11.7109375" style="34" customWidth="1"/>
    <col min="4381" max="4381" width="13.140625" style="34" customWidth="1"/>
    <col min="4382" max="4382" width="14.5703125" style="34" customWidth="1"/>
    <col min="4383" max="4383" width="9.5703125" style="34" bestFit="1" customWidth="1"/>
    <col min="4384" max="4610" width="8.85546875" style="34"/>
    <col min="4611" max="4611" width="5.28515625" style="34" customWidth="1"/>
    <col min="4612" max="4612" width="9" style="34" customWidth="1"/>
    <col min="4613" max="4613" width="14" style="34" customWidth="1"/>
    <col min="4614" max="4614" width="27" style="34" bestFit="1" customWidth="1"/>
    <col min="4615" max="4615" width="26.28515625" style="34" customWidth="1"/>
    <col min="4616" max="4616" width="11" style="34" customWidth="1"/>
    <col min="4617" max="4617" width="11.42578125" style="34" customWidth="1"/>
    <col min="4618" max="4618" width="9.28515625" style="34" customWidth="1"/>
    <col min="4619" max="4619" width="10" style="34" customWidth="1"/>
    <col min="4620" max="4620" width="9.85546875" style="34" customWidth="1"/>
    <col min="4621" max="4621" width="11.7109375" style="34" customWidth="1"/>
    <col min="4622" max="4622" width="11" style="34" customWidth="1"/>
    <col min="4623" max="4623" width="10.42578125" style="34" bestFit="1" customWidth="1"/>
    <col min="4624" max="4625" width="11" style="34" customWidth="1"/>
    <col min="4626" max="4627" width="17" style="34" customWidth="1"/>
    <col min="4628" max="4628" width="12.28515625" style="34" customWidth="1"/>
    <col min="4629" max="4629" width="15.5703125" style="34" customWidth="1"/>
    <col min="4630" max="4630" width="15" style="34" customWidth="1"/>
    <col min="4631" max="4631" width="26.140625" style="34" customWidth="1"/>
    <col min="4632" max="4632" width="12.85546875" style="34" customWidth="1"/>
    <col min="4633" max="4633" width="13.42578125" style="34" customWidth="1"/>
    <col min="4634" max="4634" width="10.7109375" style="34" customWidth="1"/>
    <col min="4635" max="4635" width="10.140625" style="34" customWidth="1"/>
    <col min="4636" max="4636" width="11.7109375" style="34" customWidth="1"/>
    <col min="4637" max="4637" width="13.140625" style="34" customWidth="1"/>
    <col min="4638" max="4638" width="14.5703125" style="34" customWidth="1"/>
    <col min="4639" max="4639" width="9.5703125" style="34" bestFit="1" customWidth="1"/>
    <col min="4640" max="4866" width="8.85546875" style="34"/>
    <col min="4867" max="4867" width="5.28515625" style="34" customWidth="1"/>
    <col min="4868" max="4868" width="9" style="34" customWidth="1"/>
    <col min="4869" max="4869" width="14" style="34" customWidth="1"/>
    <col min="4870" max="4870" width="27" style="34" bestFit="1" customWidth="1"/>
    <col min="4871" max="4871" width="26.28515625" style="34" customWidth="1"/>
    <col min="4872" max="4872" width="11" style="34" customWidth="1"/>
    <col min="4873" max="4873" width="11.42578125" style="34" customWidth="1"/>
    <col min="4874" max="4874" width="9.28515625" style="34" customWidth="1"/>
    <col min="4875" max="4875" width="10" style="34" customWidth="1"/>
    <col min="4876" max="4876" width="9.85546875" style="34" customWidth="1"/>
    <col min="4877" max="4877" width="11.7109375" style="34" customWidth="1"/>
    <col min="4878" max="4878" width="11" style="34" customWidth="1"/>
    <col min="4879" max="4879" width="10.42578125" style="34" bestFit="1" customWidth="1"/>
    <col min="4880" max="4881" width="11" style="34" customWidth="1"/>
    <col min="4882" max="4883" width="17" style="34" customWidth="1"/>
    <col min="4884" max="4884" width="12.28515625" style="34" customWidth="1"/>
    <col min="4885" max="4885" width="15.5703125" style="34" customWidth="1"/>
    <col min="4886" max="4886" width="15" style="34" customWidth="1"/>
    <col min="4887" max="4887" width="26.140625" style="34" customWidth="1"/>
    <col min="4888" max="4888" width="12.85546875" style="34" customWidth="1"/>
    <col min="4889" max="4889" width="13.42578125" style="34" customWidth="1"/>
    <col min="4890" max="4890" width="10.7109375" style="34" customWidth="1"/>
    <col min="4891" max="4891" width="10.140625" style="34" customWidth="1"/>
    <col min="4892" max="4892" width="11.7109375" style="34" customWidth="1"/>
    <col min="4893" max="4893" width="13.140625" style="34" customWidth="1"/>
    <col min="4894" max="4894" width="14.5703125" style="34" customWidth="1"/>
    <col min="4895" max="4895" width="9.5703125" style="34" bestFit="1" customWidth="1"/>
    <col min="4896" max="5122" width="8.85546875" style="34"/>
    <col min="5123" max="5123" width="5.28515625" style="34" customWidth="1"/>
    <col min="5124" max="5124" width="9" style="34" customWidth="1"/>
    <col min="5125" max="5125" width="14" style="34" customWidth="1"/>
    <col min="5126" max="5126" width="27" style="34" bestFit="1" customWidth="1"/>
    <col min="5127" max="5127" width="26.28515625" style="34" customWidth="1"/>
    <col min="5128" max="5128" width="11" style="34" customWidth="1"/>
    <col min="5129" max="5129" width="11.42578125" style="34" customWidth="1"/>
    <col min="5130" max="5130" width="9.28515625" style="34" customWidth="1"/>
    <col min="5131" max="5131" width="10" style="34" customWidth="1"/>
    <col min="5132" max="5132" width="9.85546875" style="34" customWidth="1"/>
    <col min="5133" max="5133" width="11.7109375" style="34" customWidth="1"/>
    <col min="5134" max="5134" width="11" style="34" customWidth="1"/>
    <col min="5135" max="5135" width="10.42578125" style="34" bestFit="1" customWidth="1"/>
    <col min="5136" max="5137" width="11" style="34" customWidth="1"/>
    <col min="5138" max="5139" width="17" style="34" customWidth="1"/>
    <col min="5140" max="5140" width="12.28515625" style="34" customWidth="1"/>
    <col min="5141" max="5141" width="15.5703125" style="34" customWidth="1"/>
    <col min="5142" max="5142" width="15" style="34" customWidth="1"/>
    <col min="5143" max="5143" width="26.140625" style="34" customWidth="1"/>
    <col min="5144" max="5144" width="12.85546875" style="34" customWidth="1"/>
    <col min="5145" max="5145" width="13.42578125" style="34" customWidth="1"/>
    <col min="5146" max="5146" width="10.7109375" style="34" customWidth="1"/>
    <col min="5147" max="5147" width="10.140625" style="34" customWidth="1"/>
    <col min="5148" max="5148" width="11.7109375" style="34" customWidth="1"/>
    <col min="5149" max="5149" width="13.140625" style="34" customWidth="1"/>
    <col min="5150" max="5150" width="14.5703125" style="34" customWidth="1"/>
    <col min="5151" max="5151" width="9.5703125" style="34" bestFit="1" customWidth="1"/>
    <col min="5152" max="5378" width="8.85546875" style="34"/>
    <col min="5379" max="5379" width="5.28515625" style="34" customWidth="1"/>
    <col min="5380" max="5380" width="9" style="34" customWidth="1"/>
    <col min="5381" max="5381" width="14" style="34" customWidth="1"/>
    <col min="5382" max="5382" width="27" style="34" bestFit="1" customWidth="1"/>
    <col min="5383" max="5383" width="26.28515625" style="34" customWidth="1"/>
    <col min="5384" max="5384" width="11" style="34" customWidth="1"/>
    <col min="5385" max="5385" width="11.42578125" style="34" customWidth="1"/>
    <col min="5386" max="5386" width="9.28515625" style="34" customWidth="1"/>
    <col min="5387" max="5387" width="10" style="34" customWidth="1"/>
    <col min="5388" max="5388" width="9.85546875" style="34" customWidth="1"/>
    <col min="5389" max="5389" width="11.7109375" style="34" customWidth="1"/>
    <col min="5390" max="5390" width="11" style="34" customWidth="1"/>
    <col min="5391" max="5391" width="10.42578125" style="34" bestFit="1" customWidth="1"/>
    <col min="5392" max="5393" width="11" style="34" customWidth="1"/>
    <col min="5394" max="5395" width="17" style="34" customWidth="1"/>
    <col min="5396" max="5396" width="12.28515625" style="34" customWidth="1"/>
    <col min="5397" max="5397" width="15.5703125" style="34" customWidth="1"/>
    <col min="5398" max="5398" width="15" style="34" customWidth="1"/>
    <col min="5399" max="5399" width="26.140625" style="34" customWidth="1"/>
    <col min="5400" max="5400" width="12.85546875" style="34" customWidth="1"/>
    <col min="5401" max="5401" width="13.42578125" style="34" customWidth="1"/>
    <col min="5402" max="5402" width="10.7109375" style="34" customWidth="1"/>
    <col min="5403" max="5403" width="10.140625" style="34" customWidth="1"/>
    <col min="5404" max="5404" width="11.7109375" style="34" customWidth="1"/>
    <col min="5405" max="5405" width="13.140625" style="34" customWidth="1"/>
    <col min="5406" max="5406" width="14.5703125" style="34" customWidth="1"/>
    <col min="5407" max="5407" width="9.5703125" style="34" bestFit="1" customWidth="1"/>
    <col min="5408" max="5634" width="8.85546875" style="34"/>
    <col min="5635" max="5635" width="5.28515625" style="34" customWidth="1"/>
    <col min="5636" max="5636" width="9" style="34" customWidth="1"/>
    <col min="5637" max="5637" width="14" style="34" customWidth="1"/>
    <col min="5638" max="5638" width="27" style="34" bestFit="1" customWidth="1"/>
    <col min="5639" max="5639" width="26.28515625" style="34" customWidth="1"/>
    <col min="5640" max="5640" width="11" style="34" customWidth="1"/>
    <col min="5641" max="5641" width="11.42578125" style="34" customWidth="1"/>
    <col min="5642" max="5642" width="9.28515625" style="34" customWidth="1"/>
    <col min="5643" max="5643" width="10" style="34" customWidth="1"/>
    <col min="5644" max="5644" width="9.85546875" style="34" customWidth="1"/>
    <col min="5645" max="5645" width="11.7109375" style="34" customWidth="1"/>
    <col min="5646" max="5646" width="11" style="34" customWidth="1"/>
    <col min="5647" max="5647" width="10.42578125" style="34" bestFit="1" customWidth="1"/>
    <col min="5648" max="5649" width="11" style="34" customWidth="1"/>
    <col min="5650" max="5651" width="17" style="34" customWidth="1"/>
    <col min="5652" max="5652" width="12.28515625" style="34" customWidth="1"/>
    <col min="5653" max="5653" width="15.5703125" style="34" customWidth="1"/>
    <col min="5654" max="5654" width="15" style="34" customWidth="1"/>
    <col min="5655" max="5655" width="26.140625" style="34" customWidth="1"/>
    <col min="5656" max="5656" width="12.85546875" style="34" customWidth="1"/>
    <col min="5657" max="5657" width="13.42578125" style="34" customWidth="1"/>
    <col min="5658" max="5658" width="10.7109375" style="34" customWidth="1"/>
    <col min="5659" max="5659" width="10.140625" style="34" customWidth="1"/>
    <col min="5660" max="5660" width="11.7109375" style="34" customWidth="1"/>
    <col min="5661" max="5661" width="13.140625" style="34" customWidth="1"/>
    <col min="5662" max="5662" width="14.5703125" style="34" customWidth="1"/>
    <col min="5663" max="5663" width="9.5703125" style="34" bestFit="1" customWidth="1"/>
    <col min="5664" max="5890" width="8.85546875" style="34"/>
    <col min="5891" max="5891" width="5.28515625" style="34" customWidth="1"/>
    <col min="5892" max="5892" width="9" style="34" customWidth="1"/>
    <col min="5893" max="5893" width="14" style="34" customWidth="1"/>
    <col min="5894" max="5894" width="27" style="34" bestFit="1" customWidth="1"/>
    <col min="5895" max="5895" width="26.28515625" style="34" customWidth="1"/>
    <col min="5896" max="5896" width="11" style="34" customWidth="1"/>
    <col min="5897" max="5897" width="11.42578125" style="34" customWidth="1"/>
    <col min="5898" max="5898" width="9.28515625" style="34" customWidth="1"/>
    <col min="5899" max="5899" width="10" style="34" customWidth="1"/>
    <col min="5900" max="5900" width="9.85546875" style="34" customWidth="1"/>
    <col min="5901" max="5901" width="11.7109375" style="34" customWidth="1"/>
    <col min="5902" max="5902" width="11" style="34" customWidth="1"/>
    <col min="5903" max="5903" width="10.42578125" style="34" bestFit="1" customWidth="1"/>
    <col min="5904" max="5905" width="11" style="34" customWidth="1"/>
    <col min="5906" max="5907" width="17" style="34" customWidth="1"/>
    <col min="5908" max="5908" width="12.28515625" style="34" customWidth="1"/>
    <col min="5909" max="5909" width="15.5703125" style="34" customWidth="1"/>
    <col min="5910" max="5910" width="15" style="34" customWidth="1"/>
    <col min="5911" max="5911" width="26.140625" style="34" customWidth="1"/>
    <col min="5912" max="5912" width="12.85546875" style="34" customWidth="1"/>
    <col min="5913" max="5913" width="13.42578125" style="34" customWidth="1"/>
    <col min="5914" max="5914" width="10.7109375" style="34" customWidth="1"/>
    <col min="5915" max="5915" width="10.140625" style="34" customWidth="1"/>
    <col min="5916" max="5916" width="11.7109375" style="34" customWidth="1"/>
    <col min="5917" max="5917" width="13.140625" style="34" customWidth="1"/>
    <col min="5918" max="5918" width="14.5703125" style="34" customWidth="1"/>
    <col min="5919" max="5919" width="9.5703125" style="34" bestFit="1" customWidth="1"/>
    <col min="5920" max="6146" width="8.85546875" style="34"/>
    <col min="6147" max="6147" width="5.28515625" style="34" customWidth="1"/>
    <col min="6148" max="6148" width="9" style="34" customWidth="1"/>
    <col min="6149" max="6149" width="14" style="34" customWidth="1"/>
    <col min="6150" max="6150" width="27" style="34" bestFit="1" customWidth="1"/>
    <col min="6151" max="6151" width="26.28515625" style="34" customWidth="1"/>
    <col min="6152" max="6152" width="11" style="34" customWidth="1"/>
    <col min="6153" max="6153" width="11.42578125" style="34" customWidth="1"/>
    <col min="6154" max="6154" width="9.28515625" style="34" customWidth="1"/>
    <col min="6155" max="6155" width="10" style="34" customWidth="1"/>
    <col min="6156" max="6156" width="9.85546875" style="34" customWidth="1"/>
    <col min="6157" max="6157" width="11.7109375" style="34" customWidth="1"/>
    <col min="6158" max="6158" width="11" style="34" customWidth="1"/>
    <col min="6159" max="6159" width="10.42578125" style="34" bestFit="1" customWidth="1"/>
    <col min="6160" max="6161" width="11" style="34" customWidth="1"/>
    <col min="6162" max="6163" width="17" style="34" customWidth="1"/>
    <col min="6164" max="6164" width="12.28515625" style="34" customWidth="1"/>
    <col min="6165" max="6165" width="15.5703125" style="34" customWidth="1"/>
    <col min="6166" max="6166" width="15" style="34" customWidth="1"/>
    <col min="6167" max="6167" width="26.140625" style="34" customWidth="1"/>
    <col min="6168" max="6168" width="12.85546875" style="34" customWidth="1"/>
    <col min="6169" max="6169" width="13.42578125" style="34" customWidth="1"/>
    <col min="6170" max="6170" width="10.7109375" style="34" customWidth="1"/>
    <col min="6171" max="6171" width="10.140625" style="34" customWidth="1"/>
    <col min="6172" max="6172" width="11.7109375" style="34" customWidth="1"/>
    <col min="6173" max="6173" width="13.140625" style="34" customWidth="1"/>
    <col min="6174" max="6174" width="14.5703125" style="34" customWidth="1"/>
    <col min="6175" max="6175" width="9.5703125" style="34" bestFit="1" customWidth="1"/>
    <col min="6176" max="6402" width="8.85546875" style="34"/>
    <col min="6403" max="6403" width="5.28515625" style="34" customWidth="1"/>
    <col min="6404" max="6404" width="9" style="34" customWidth="1"/>
    <col min="6405" max="6405" width="14" style="34" customWidth="1"/>
    <col min="6406" max="6406" width="27" style="34" bestFit="1" customWidth="1"/>
    <col min="6407" max="6407" width="26.28515625" style="34" customWidth="1"/>
    <col min="6408" max="6408" width="11" style="34" customWidth="1"/>
    <col min="6409" max="6409" width="11.42578125" style="34" customWidth="1"/>
    <col min="6410" max="6410" width="9.28515625" style="34" customWidth="1"/>
    <col min="6411" max="6411" width="10" style="34" customWidth="1"/>
    <col min="6412" max="6412" width="9.85546875" style="34" customWidth="1"/>
    <col min="6413" max="6413" width="11.7109375" style="34" customWidth="1"/>
    <col min="6414" max="6414" width="11" style="34" customWidth="1"/>
    <col min="6415" max="6415" width="10.42578125" style="34" bestFit="1" customWidth="1"/>
    <col min="6416" max="6417" width="11" style="34" customWidth="1"/>
    <col min="6418" max="6419" width="17" style="34" customWidth="1"/>
    <col min="6420" max="6420" width="12.28515625" style="34" customWidth="1"/>
    <col min="6421" max="6421" width="15.5703125" style="34" customWidth="1"/>
    <col min="6422" max="6422" width="15" style="34" customWidth="1"/>
    <col min="6423" max="6423" width="26.140625" style="34" customWidth="1"/>
    <col min="6424" max="6424" width="12.85546875" style="34" customWidth="1"/>
    <col min="6425" max="6425" width="13.42578125" style="34" customWidth="1"/>
    <col min="6426" max="6426" width="10.7109375" style="34" customWidth="1"/>
    <col min="6427" max="6427" width="10.140625" style="34" customWidth="1"/>
    <col min="6428" max="6428" width="11.7109375" style="34" customWidth="1"/>
    <col min="6429" max="6429" width="13.140625" style="34" customWidth="1"/>
    <col min="6430" max="6430" width="14.5703125" style="34" customWidth="1"/>
    <col min="6431" max="6431" width="9.5703125" style="34" bestFit="1" customWidth="1"/>
    <col min="6432" max="6658" width="8.85546875" style="34"/>
    <col min="6659" max="6659" width="5.28515625" style="34" customWidth="1"/>
    <col min="6660" max="6660" width="9" style="34" customWidth="1"/>
    <col min="6661" max="6661" width="14" style="34" customWidth="1"/>
    <col min="6662" max="6662" width="27" style="34" bestFit="1" customWidth="1"/>
    <col min="6663" max="6663" width="26.28515625" style="34" customWidth="1"/>
    <col min="6664" max="6664" width="11" style="34" customWidth="1"/>
    <col min="6665" max="6665" width="11.42578125" style="34" customWidth="1"/>
    <col min="6666" max="6666" width="9.28515625" style="34" customWidth="1"/>
    <col min="6667" max="6667" width="10" style="34" customWidth="1"/>
    <col min="6668" max="6668" width="9.85546875" style="34" customWidth="1"/>
    <col min="6669" max="6669" width="11.7109375" style="34" customWidth="1"/>
    <col min="6670" max="6670" width="11" style="34" customWidth="1"/>
    <col min="6671" max="6671" width="10.42578125" style="34" bestFit="1" customWidth="1"/>
    <col min="6672" max="6673" width="11" style="34" customWidth="1"/>
    <col min="6674" max="6675" width="17" style="34" customWidth="1"/>
    <col min="6676" max="6676" width="12.28515625" style="34" customWidth="1"/>
    <col min="6677" max="6677" width="15.5703125" style="34" customWidth="1"/>
    <col min="6678" max="6678" width="15" style="34" customWidth="1"/>
    <col min="6679" max="6679" width="26.140625" style="34" customWidth="1"/>
    <col min="6680" max="6680" width="12.85546875" style="34" customWidth="1"/>
    <col min="6681" max="6681" width="13.42578125" style="34" customWidth="1"/>
    <col min="6682" max="6682" width="10.7109375" style="34" customWidth="1"/>
    <col min="6683" max="6683" width="10.140625" style="34" customWidth="1"/>
    <col min="6684" max="6684" width="11.7109375" style="34" customWidth="1"/>
    <col min="6685" max="6685" width="13.140625" style="34" customWidth="1"/>
    <col min="6686" max="6686" width="14.5703125" style="34" customWidth="1"/>
    <col min="6687" max="6687" width="9.5703125" style="34" bestFit="1" customWidth="1"/>
    <col min="6688" max="6914" width="8.85546875" style="34"/>
    <col min="6915" max="6915" width="5.28515625" style="34" customWidth="1"/>
    <col min="6916" max="6916" width="9" style="34" customWidth="1"/>
    <col min="6917" max="6917" width="14" style="34" customWidth="1"/>
    <col min="6918" max="6918" width="27" style="34" bestFit="1" customWidth="1"/>
    <col min="6919" max="6919" width="26.28515625" style="34" customWidth="1"/>
    <col min="6920" max="6920" width="11" style="34" customWidth="1"/>
    <col min="6921" max="6921" width="11.42578125" style="34" customWidth="1"/>
    <col min="6922" max="6922" width="9.28515625" style="34" customWidth="1"/>
    <col min="6923" max="6923" width="10" style="34" customWidth="1"/>
    <col min="6924" max="6924" width="9.85546875" style="34" customWidth="1"/>
    <col min="6925" max="6925" width="11.7109375" style="34" customWidth="1"/>
    <col min="6926" max="6926" width="11" style="34" customWidth="1"/>
    <col min="6927" max="6927" width="10.42578125" style="34" bestFit="1" customWidth="1"/>
    <col min="6928" max="6929" width="11" style="34" customWidth="1"/>
    <col min="6930" max="6931" width="17" style="34" customWidth="1"/>
    <col min="6932" max="6932" width="12.28515625" style="34" customWidth="1"/>
    <col min="6933" max="6933" width="15.5703125" style="34" customWidth="1"/>
    <col min="6934" max="6934" width="15" style="34" customWidth="1"/>
    <col min="6935" max="6935" width="26.140625" style="34" customWidth="1"/>
    <col min="6936" max="6936" width="12.85546875" style="34" customWidth="1"/>
    <col min="6937" max="6937" width="13.42578125" style="34" customWidth="1"/>
    <col min="6938" max="6938" width="10.7109375" style="34" customWidth="1"/>
    <col min="6939" max="6939" width="10.140625" style="34" customWidth="1"/>
    <col min="6940" max="6940" width="11.7109375" style="34" customWidth="1"/>
    <col min="6941" max="6941" width="13.140625" style="34" customWidth="1"/>
    <col min="6942" max="6942" width="14.5703125" style="34" customWidth="1"/>
    <col min="6943" max="6943" width="9.5703125" style="34" bestFit="1" customWidth="1"/>
    <col min="6944" max="7170" width="8.85546875" style="34"/>
    <col min="7171" max="7171" width="5.28515625" style="34" customWidth="1"/>
    <col min="7172" max="7172" width="9" style="34" customWidth="1"/>
    <col min="7173" max="7173" width="14" style="34" customWidth="1"/>
    <col min="7174" max="7174" width="27" style="34" bestFit="1" customWidth="1"/>
    <col min="7175" max="7175" width="26.28515625" style="34" customWidth="1"/>
    <col min="7176" max="7176" width="11" style="34" customWidth="1"/>
    <col min="7177" max="7177" width="11.42578125" style="34" customWidth="1"/>
    <col min="7178" max="7178" width="9.28515625" style="34" customWidth="1"/>
    <col min="7179" max="7179" width="10" style="34" customWidth="1"/>
    <col min="7180" max="7180" width="9.85546875" style="34" customWidth="1"/>
    <col min="7181" max="7181" width="11.7109375" style="34" customWidth="1"/>
    <col min="7182" max="7182" width="11" style="34" customWidth="1"/>
    <col min="7183" max="7183" width="10.42578125" style="34" bestFit="1" customWidth="1"/>
    <col min="7184" max="7185" width="11" style="34" customWidth="1"/>
    <col min="7186" max="7187" width="17" style="34" customWidth="1"/>
    <col min="7188" max="7188" width="12.28515625" style="34" customWidth="1"/>
    <col min="7189" max="7189" width="15.5703125" style="34" customWidth="1"/>
    <col min="7190" max="7190" width="15" style="34" customWidth="1"/>
    <col min="7191" max="7191" width="26.140625" style="34" customWidth="1"/>
    <col min="7192" max="7192" width="12.85546875" style="34" customWidth="1"/>
    <col min="7193" max="7193" width="13.42578125" style="34" customWidth="1"/>
    <col min="7194" max="7194" width="10.7109375" style="34" customWidth="1"/>
    <col min="7195" max="7195" width="10.140625" style="34" customWidth="1"/>
    <col min="7196" max="7196" width="11.7109375" style="34" customWidth="1"/>
    <col min="7197" max="7197" width="13.140625" style="34" customWidth="1"/>
    <col min="7198" max="7198" width="14.5703125" style="34" customWidth="1"/>
    <col min="7199" max="7199" width="9.5703125" style="34" bestFit="1" customWidth="1"/>
    <col min="7200" max="7426" width="8.85546875" style="34"/>
    <col min="7427" max="7427" width="5.28515625" style="34" customWidth="1"/>
    <col min="7428" max="7428" width="9" style="34" customWidth="1"/>
    <col min="7429" max="7429" width="14" style="34" customWidth="1"/>
    <col min="7430" max="7430" width="27" style="34" bestFit="1" customWidth="1"/>
    <col min="7431" max="7431" width="26.28515625" style="34" customWidth="1"/>
    <col min="7432" max="7432" width="11" style="34" customWidth="1"/>
    <col min="7433" max="7433" width="11.42578125" style="34" customWidth="1"/>
    <col min="7434" max="7434" width="9.28515625" style="34" customWidth="1"/>
    <col min="7435" max="7435" width="10" style="34" customWidth="1"/>
    <col min="7436" max="7436" width="9.85546875" style="34" customWidth="1"/>
    <col min="7437" max="7437" width="11.7109375" style="34" customWidth="1"/>
    <col min="7438" max="7438" width="11" style="34" customWidth="1"/>
    <col min="7439" max="7439" width="10.42578125" style="34" bestFit="1" customWidth="1"/>
    <col min="7440" max="7441" width="11" style="34" customWidth="1"/>
    <col min="7442" max="7443" width="17" style="34" customWidth="1"/>
    <col min="7444" max="7444" width="12.28515625" style="34" customWidth="1"/>
    <col min="7445" max="7445" width="15.5703125" style="34" customWidth="1"/>
    <col min="7446" max="7446" width="15" style="34" customWidth="1"/>
    <col min="7447" max="7447" width="26.140625" style="34" customWidth="1"/>
    <col min="7448" max="7448" width="12.85546875" style="34" customWidth="1"/>
    <col min="7449" max="7449" width="13.42578125" style="34" customWidth="1"/>
    <col min="7450" max="7450" width="10.7109375" style="34" customWidth="1"/>
    <col min="7451" max="7451" width="10.140625" style="34" customWidth="1"/>
    <col min="7452" max="7452" width="11.7109375" style="34" customWidth="1"/>
    <col min="7453" max="7453" width="13.140625" style="34" customWidth="1"/>
    <col min="7454" max="7454" width="14.5703125" style="34" customWidth="1"/>
    <col min="7455" max="7455" width="9.5703125" style="34" bestFit="1" customWidth="1"/>
    <col min="7456" max="7682" width="8.85546875" style="34"/>
    <col min="7683" max="7683" width="5.28515625" style="34" customWidth="1"/>
    <col min="7684" max="7684" width="9" style="34" customWidth="1"/>
    <col min="7685" max="7685" width="14" style="34" customWidth="1"/>
    <col min="7686" max="7686" width="27" style="34" bestFit="1" customWidth="1"/>
    <col min="7687" max="7687" width="26.28515625" style="34" customWidth="1"/>
    <col min="7688" max="7688" width="11" style="34" customWidth="1"/>
    <col min="7689" max="7689" width="11.42578125" style="34" customWidth="1"/>
    <col min="7690" max="7690" width="9.28515625" style="34" customWidth="1"/>
    <col min="7691" max="7691" width="10" style="34" customWidth="1"/>
    <col min="7692" max="7692" width="9.85546875" style="34" customWidth="1"/>
    <col min="7693" max="7693" width="11.7109375" style="34" customWidth="1"/>
    <col min="7694" max="7694" width="11" style="34" customWidth="1"/>
    <col min="7695" max="7695" width="10.42578125" style="34" bestFit="1" customWidth="1"/>
    <col min="7696" max="7697" width="11" style="34" customWidth="1"/>
    <col min="7698" max="7699" width="17" style="34" customWidth="1"/>
    <col min="7700" max="7700" width="12.28515625" style="34" customWidth="1"/>
    <col min="7701" max="7701" width="15.5703125" style="34" customWidth="1"/>
    <col min="7702" max="7702" width="15" style="34" customWidth="1"/>
    <col min="7703" max="7703" width="26.140625" style="34" customWidth="1"/>
    <col min="7704" max="7704" width="12.85546875" style="34" customWidth="1"/>
    <col min="7705" max="7705" width="13.42578125" style="34" customWidth="1"/>
    <col min="7706" max="7706" width="10.7109375" style="34" customWidth="1"/>
    <col min="7707" max="7707" width="10.140625" style="34" customWidth="1"/>
    <col min="7708" max="7708" width="11.7109375" style="34" customWidth="1"/>
    <col min="7709" max="7709" width="13.140625" style="34" customWidth="1"/>
    <col min="7710" max="7710" width="14.5703125" style="34" customWidth="1"/>
    <col min="7711" max="7711" width="9.5703125" style="34" bestFit="1" customWidth="1"/>
    <col min="7712" max="7938" width="8.85546875" style="34"/>
    <col min="7939" max="7939" width="5.28515625" style="34" customWidth="1"/>
    <col min="7940" max="7940" width="9" style="34" customWidth="1"/>
    <col min="7941" max="7941" width="14" style="34" customWidth="1"/>
    <col min="7942" max="7942" width="27" style="34" bestFit="1" customWidth="1"/>
    <col min="7943" max="7943" width="26.28515625" style="34" customWidth="1"/>
    <col min="7944" max="7944" width="11" style="34" customWidth="1"/>
    <col min="7945" max="7945" width="11.42578125" style="34" customWidth="1"/>
    <col min="7946" max="7946" width="9.28515625" style="34" customWidth="1"/>
    <col min="7947" max="7947" width="10" style="34" customWidth="1"/>
    <col min="7948" max="7948" width="9.85546875" style="34" customWidth="1"/>
    <col min="7949" max="7949" width="11.7109375" style="34" customWidth="1"/>
    <col min="7950" max="7950" width="11" style="34" customWidth="1"/>
    <col min="7951" max="7951" width="10.42578125" style="34" bestFit="1" customWidth="1"/>
    <col min="7952" max="7953" width="11" style="34" customWidth="1"/>
    <col min="7954" max="7955" width="17" style="34" customWidth="1"/>
    <col min="7956" max="7956" width="12.28515625" style="34" customWidth="1"/>
    <col min="7957" max="7957" width="15.5703125" style="34" customWidth="1"/>
    <col min="7958" max="7958" width="15" style="34" customWidth="1"/>
    <col min="7959" max="7959" width="26.140625" style="34" customWidth="1"/>
    <col min="7960" max="7960" width="12.85546875" style="34" customWidth="1"/>
    <col min="7961" max="7961" width="13.42578125" style="34" customWidth="1"/>
    <col min="7962" max="7962" width="10.7109375" style="34" customWidth="1"/>
    <col min="7963" max="7963" width="10.140625" style="34" customWidth="1"/>
    <col min="7964" max="7964" width="11.7109375" style="34" customWidth="1"/>
    <col min="7965" max="7965" width="13.140625" style="34" customWidth="1"/>
    <col min="7966" max="7966" width="14.5703125" style="34" customWidth="1"/>
    <col min="7967" max="7967" width="9.5703125" style="34" bestFit="1" customWidth="1"/>
    <col min="7968" max="8194" width="8.85546875" style="34"/>
    <col min="8195" max="8195" width="5.28515625" style="34" customWidth="1"/>
    <col min="8196" max="8196" width="9" style="34" customWidth="1"/>
    <col min="8197" max="8197" width="14" style="34" customWidth="1"/>
    <col min="8198" max="8198" width="27" style="34" bestFit="1" customWidth="1"/>
    <col min="8199" max="8199" width="26.28515625" style="34" customWidth="1"/>
    <col min="8200" max="8200" width="11" style="34" customWidth="1"/>
    <col min="8201" max="8201" width="11.42578125" style="34" customWidth="1"/>
    <col min="8202" max="8202" width="9.28515625" style="34" customWidth="1"/>
    <col min="8203" max="8203" width="10" style="34" customWidth="1"/>
    <col min="8204" max="8204" width="9.85546875" style="34" customWidth="1"/>
    <col min="8205" max="8205" width="11.7109375" style="34" customWidth="1"/>
    <col min="8206" max="8206" width="11" style="34" customWidth="1"/>
    <col min="8207" max="8207" width="10.42578125" style="34" bestFit="1" customWidth="1"/>
    <col min="8208" max="8209" width="11" style="34" customWidth="1"/>
    <col min="8210" max="8211" width="17" style="34" customWidth="1"/>
    <col min="8212" max="8212" width="12.28515625" style="34" customWidth="1"/>
    <col min="8213" max="8213" width="15.5703125" style="34" customWidth="1"/>
    <col min="8214" max="8214" width="15" style="34" customWidth="1"/>
    <col min="8215" max="8215" width="26.140625" style="34" customWidth="1"/>
    <col min="8216" max="8216" width="12.85546875" style="34" customWidth="1"/>
    <col min="8217" max="8217" width="13.42578125" style="34" customWidth="1"/>
    <col min="8218" max="8218" width="10.7109375" style="34" customWidth="1"/>
    <col min="8219" max="8219" width="10.140625" style="34" customWidth="1"/>
    <col min="8220" max="8220" width="11.7109375" style="34" customWidth="1"/>
    <col min="8221" max="8221" width="13.140625" style="34" customWidth="1"/>
    <col min="8222" max="8222" width="14.5703125" style="34" customWidth="1"/>
    <col min="8223" max="8223" width="9.5703125" style="34" bestFit="1" customWidth="1"/>
    <col min="8224" max="8450" width="8.85546875" style="34"/>
    <col min="8451" max="8451" width="5.28515625" style="34" customWidth="1"/>
    <col min="8452" max="8452" width="9" style="34" customWidth="1"/>
    <col min="8453" max="8453" width="14" style="34" customWidth="1"/>
    <col min="8454" max="8454" width="27" style="34" bestFit="1" customWidth="1"/>
    <col min="8455" max="8455" width="26.28515625" style="34" customWidth="1"/>
    <col min="8456" max="8456" width="11" style="34" customWidth="1"/>
    <col min="8457" max="8457" width="11.42578125" style="34" customWidth="1"/>
    <col min="8458" max="8458" width="9.28515625" style="34" customWidth="1"/>
    <col min="8459" max="8459" width="10" style="34" customWidth="1"/>
    <col min="8460" max="8460" width="9.85546875" style="34" customWidth="1"/>
    <col min="8461" max="8461" width="11.7109375" style="34" customWidth="1"/>
    <col min="8462" max="8462" width="11" style="34" customWidth="1"/>
    <col min="8463" max="8463" width="10.42578125" style="34" bestFit="1" customWidth="1"/>
    <col min="8464" max="8465" width="11" style="34" customWidth="1"/>
    <col min="8466" max="8467" width="17" style="34" customWidth="1"/>
    <col min="8468" max="8468" width="12.28515625" style="34" customWidth="1"/>
    <col min="8469" max="8469" width="15.5703125" style="34" customWidth="1"/>
    <col min="8470" max="8470" width="15" style="34" customWidth="1"/>
    <col min="8471" max="8471" width="26.140625" style="34" customWidth="1"/>
    <col min="8472" max="8472" width="12.85546875" style="34" customWidth="1"/>
    <col min="8473" max="8473" width="13.42578125" style="34" customWidth="1"/>
    <col min="8474" max="8474" width="10.7109375" style="34" customWidth="1"/>
    <col min="8475" max="8475" width="10.140625" style="34" customWidth="1"/>
    <col min="8476" max="8476" width="11.7109375" style="34" customWidth="1"/>
    <col min="8477" max="8477" width="13.140625" style="34" customWidth="1"/>
    <col min="8478" max="8478" width="14.5703125" style="34" customWidth="1"/>
    <col min="8479" max="8479" width="9.5703125" style="34" bestFit="1" customWidth="1"/>
    <col min="8480" max="8706" width="8.85546875" style="34"/>
    <col min="8707" max="8707" width="5.28515625" style="34" customWidth="1"/>
    <col min="8708" max="8708" width="9" style="34" customWidth="1"/>
    <col min="8709" max="8709" width="14" style="34" customWidth="1"/>
    <col min="8710" max="8710" width="27" style="34" bestFit="1" customWidth="1"/>
    <col min="8711" max="8711" width="26.28515625" style="34" customWidth="1"/>
    <col min="8712" max="8712" width="11" style="34" customWidth="1"/>
    <col min="8713" max="8713" width="11.42578125" style="34" customWidth="1"/>
    <col min="8714" max="8714" width="9.28515625" style="34" customWidth="1"/>
    <col min="8715" max="8715" width="10" style="34" customWidth="1"/>
    <col min="8716" max="8716" width="9.85546875" style="34" customWidth="1"/>
    <col min="8717" max="8717" width="11.7109375" style="34" customWidth="1"/>
    <col min="8718" max="8718" width="11" style="34" customWidth="1"/>
    <col min="8719" max="8719" width="10.42578125" style="34" bestFit="1" customWidth="1"/>
    <col min="8720" max="8721" width="11" style="34" customWidth="1"/>
    <col min="8722" max="8723" width="17" style="34" customWidth="1"/>
    <col min="8724" max="8724" width="12.28515625" style="34" customWidth="1"/>
    <col min="8725" max="8725" width="15.5703125" style="34" customWidth="1"/>
    <col min="8726" max="8726" width="15" style="34" customWidth="1"/>
    <col min="8727" max="8727" width="26.140625" style="34" customWidth="1"/>
    <col min="8728" max="8728" width="12.85546875" style="34" customWidth="1"/>
    <col min="8729" max="8729" width="13.42578125" style="34" customWidth="1"/>
    <col min="8730" max="8730" width="10.7109375" style="34" customWidth="1"/>
    <col min="8731" max="8731" width="10.140625" style="34" customWidth="1"/>
    <col min="8732" max="8732" width="11.7109375" style="34" customWidth="1"/>
    <col min="8733" max="8733" width="13.140625" style="34" customWidth="1"/>
    <col min="8734" max="8734" width="14.5703125" style="34" customWidth="1"/>
    <col min="8735" max="8735" width="9.5703125" style="34" bestFit="1" customWidth="1"/>
    <col min="8736" max="8962" width="8.85546875" style="34"/>
    <col min="8963" max="8963" width="5.28515625" style="34" customWidth="1"/>
    <col min="8964" max="8964" width="9" style="34" customWidth="1"/>
    <col min="8965" max="8965" width="14" style="34" customWidth="1"/>
    <col min="8966" max="8966" width="27" style="34" bestFit="1" customWidth="1"/>
    <col min="8967" max="8967" width="26.28515625" style="34" customWidth="1"/>
    <col min="8968" max="8968" width="11" style="34" customWidth="1"/>
    <col min="8969" max="8969" width="11.42578125" style="34" customWidth="1"/>
    <col min="8970" max="8970" width="9.28515625" style="34" customWidth="1"/>
    <col min="8971" max="8971" width="10" style="34" customWidth="1"/>
    <col min="8972" max="8972" width="9.85546875" style="34" customWidth="1"/>
    <col min="8973" max="8973" width="11.7109375" style="34" customWidth="1"/>
    <col min="8974" max="8974" width="11" style="34" customWidth="1"/>
    <col min="8975" max="8975" width="10.42578125" style="34" bestFit="1" customWidth="1"/>
    <col min="8976" max="8977" width="11" style="34" customWidth="1"/>
    <col min="8978" max="8979" width="17" style="34" customWidth="1"/>
    <col min="8980" max="8980" width="12.28515625" style="34" customWidth="1"/>
    <col min="8981" max="8981" width="15.5703125" style="34" customWidth="1"/>
    <col min="8982" max="8982" width="15" style="34" customWidth="1"/>
    <col min="8983" max="8983" width="26.140625" style="34" customWidth="1"/>
    <col min="8984" max="8984" width="12.85546875" style="34" customWidth="1"/>
    <col min="8985" max="8985" width="13.42578125" style="34" customWidth="1"/>
    <col min="8986" max="8986" width="10.7109375" style="34" customWidth="1"/>
    <col min="8987" max="8987" width="10.140625" style="34" customWidth="1"/>
    <col min="8988" max="8988" width="11.7109375" style="34" customWidth="1"/>
    <col min="8989" max="8989" width="13.140625" style="34" customWidth="1"/>
    <col min="8990" max="8990" width="14.5703125" style="34" customWidth="1"/>
    <col min="8991" max="8991" width="9.5703125" style="34" bestFit="1" customWidth="1"/>
    <col min="8992" max="9218" width="8.85546875" style="34"/>
    <col min="9219" max="9219" width="5.28515625" style="34" customWidth="1"/>
    <col min="9220" max="9220" width="9" style="34" customWidth="1"/>
    <col min="9221" max="9221" width="14" style="34" customWidth="1"/>
    <col min="9222" max="9222" width="27" style="34" bestFit="1" customWidth="1"/>
    <col min="9223" max="9223" width="26.28515625" style="34" customWidth="1"/>
    <col min="9224" max="9224" width="11" style="34" customWidth="1"/>
    <col min="9225" max="9225" width="11.42578125" style="34" customWidth="1"/>
    <col min="9226" max="9226" width="9.28515625" style="34" customWidth="1"/>
    <col min="9227" max="9227" width="10" style="34" customWidth="1"/>
    <col min="9228" max="9228" width="9.85546875" style="34" customWidth="1"/>
    <col min="9229" max="9229" width="11.7109375" style="34" customWidth="1"/>
    <col min="9230" max="9230" width="11" style="34" customWidth="1"/>
    <col min="9231" max="9231" width="10.42578125" style="34" bestFit="1" customWidth="1"/>
    <col min="9232" max="9233" width="11" style="34" customWidth="1"/>
    <col min="9234" max="9235" width="17" style="34" customWidth="1"/>
    <col min="9236" max="9236" width="12.28515625" style="34" customWidth="1"/>
    <col min="9237" max="9237" width="15.5703125" style="34" customWidth="1"/>
    <col min="9238" max="9238" width="15" style="34" customWidth="1"/>
    <col min="9239" max="9239" width="26.140625" style="34" customWidth="1"/>
    <col min="9240" max="9240" width="12.85546875" style="34" customWidth="1"/>
    <col min="9241" max="9241" width="13.42578125" style="34" customWidth="1"/>
    <col min="9242" max="9242" width="10.7109375" style="34" customWidth="1"/>
    <col min="9243" max="9243" width="10.140625" style="34" customWidth="1"/>
    <col min="9244" max="9244" width="11.7109375" style="34" customWidth="1"/>
    <col min="9245" max="9245" width="13.140625" style="34" customWidth="1"/>
    <col min="9246" max="9246" width="14.5703125" style="34" customWidth="1"/>
    <col min="9247" max="9247" width="9.5703125" style="34" bestFit="1" customWidth="1"/>
    <col min="9248" max="9474" width="8.85546875" style="34"/>
    <col min="9475" max="9475" width="5.28515625" style="34" customWidth="1"/>
    <col min="9476" max="9476" width="9" style="34" customWidth="1"/>
    <col min="9477" max="9477" width="14" style="34" customWidth="1"/>
    <col min="9478" max="9478" width="27" style="34" bestFit="1" customWidth="1"/>
    <col min="9479" max="9479" width="26.28515625" style="34" customWidth="1"/>
    <col min="9480" max="9480" width="11" style="34" customWidth="1"/>
    <col min="9481" max="9481" width="11.42578125" style="34" customWidth="1"/>
    <col min="9482" max="9482" width="9.28515625" style="34" customWidth="1"/>
    <col min="9483" max="9483" width="10" style="34" customWidth="1"/>
    <col min="9484" max="9484" width="9.85546875" style="34" customWidth="1"/>
    <col min="9485" max="9485" width="11.7109375" style="34" customWidth="1"/>
    <col min="9486" max="9486" width="11" style="34" customWidth="1"/>
    <col min="9487" max="9487" width="10.42578125" style="34" bestFit="1" customWidth="1"/>
    <col min="9488" max="9489" width="11" style="34" customWidth="1"/>
    <col min="9490" max="9491" width="17" style="34" customWidth="1"/>
    <col min="9492" max="9492" width="12.28515625" style="34" customWidth="1"/>
    <col min="9493" max="9493" width="15.5703125" style="34" customWidth="1"/>
    <col min="9494" max="9494" width="15" style="34" customWidth="1"/>
    <col min="9495" max="9495" width="26.140625" style="34" customWidth="1"/>
    <col min="9496" max="9496" width="12.85546875" style="34" customWidth="1"/>
    <col min="9497" max="9497" width="13.42578125" style="34" customWidth="1"/>
    <col min="9498" max="9498" width="10.7109375" style="34" customWidth="1"/>
    <col min="9499" max="9499" width="10.140625" style="34" customWidth="1"/>
    <col min="9500" max="9500" width="11.7109375" style="34" customWidth="1"/>
    <col min="9501" max="9501" width="13.140625" style="34" customWidth="1"/>
    <col min="9502" max="9502" width="14.5703125" style="34" customWidth="1"/>
    <col min="9503" max="9503" width="9.5703125" style="34" bestFit="1" customWidth="1"/>
    <col min="9504" max="9730" width="8.85546875" style="34"/>
    <col min="9731" max="9731" width="5.28515625" style="34" customWidth="1"/>
    <col min="9732" max="9732" width="9" style="34" customWidth="1"/>
    <col min="9733" max="9733" width="14" style="34" customWidth="1"/>
    <col min="9734" max="9734" width="27" style="34" bestFit="1" customWidth="1"/>
    <col min="9735" max="9735" width="26.28515625" style="34" customWidth="1"/>
    <col min="9736" max="9736" width="11" style="34" customWidth="1"/>
    <col min="9737" max="9737" width="11.42578125" style="34" customWidth="1"/>
    <col min="9738" max="9738" width="9.28515625" style="34" customWidth="1"/>
    <col min="9739" max="9739" width="10" style="34" customWidth="1"/>
    <col min="9740" max="9740" width="9.85546875" style="34" customWidth="1"/>
    <col min="9741" max="9741" width="11.7109375" style="34" customWidth="1"/>
    <col min="9742" max="9742" width="11" style="34" customWidth="1"/>
    <col min="9743" max="9743" width="10.42578125" style="34" bestFit="1" customWidth="1"/>
    <col min="9744" max="9745" width="11" style="34" customWidth="1"/>
    <col min="9746" max="9747" width="17" style="34" customWidth="1"/>
    <col min="9748" max="9748" width="12.28515625" style="34" customWidth="1"/>
    <col min="9749" max="9749" width="15.5703125" style="34" customWidth="1"/>
    <col min="9750" max="9750" width="15" style="34" customWidth="1"/>
    <col min="9751" max="9751" width="26.140625" style="34" customWidth="1"/>
    <col min="9752" max="9752" width="12.85546875" style="34" customWidth="1"/>
    <col min="9753" max="9753" width="13.42578125" style="34" customWidth="1"/>
    <col min="9754" max="9754" width="10.7109375" style="34" customWidth="1"/>
    <col min="9755" max="9755" width="10.140625" style="34" customWidth="1"/>
    <col min="9756" max="9756" width="11.7109375" style="34" customWidth="1"/>
    <col min="9757" max="9757" width="13.140625" style="34" customWidth="1"/>
    <col min="9758" max="9758" width="14.5703125" style="34" customWidth="1"/>
    <col min="9759" max="9759" width="9.5703125" style="34" bestFit="1" customWidth="1"/>
    <col min="9760" max="9986" width="8.85546875" style="34"/>
    <col min="9987" max="9987" width="5.28515625" style="34" customWidth="1"/>
    <col min="9988" max="9988" width="9" style="34" customWidth="1"/>
    <col min="9989" max="9989" width="14" style="34" customWidth="1"/>
    <col min="9990" max="9990" width="27" style="34" bestFit="1" customWidth="1"/>
    <col min="9991" max="9991" width="26.28515625" style="34" customWidth="1"/>
    <col min="9992" max="9992" width="11" style="34" customWidth="1"/>
    <col min="9993" max="9993" width="11.42578125" style="34" customWidth="1"/>
    <col min="9994" max="9994" width="9.28515625" style="34" customWidth="1"/>
    <col min="9995" max="9995" width="10" style="34" customWidth="1"/>
    <col min="9996" max="9996" width="9.85546875" style="34" customWidth="1"/>
    <col min="9997" max="9997" width="11.7109375" style="34" customWidth="1"/>
    <col min="9998" max="9998" width="11" style="34" customWidth="1"/>
    <col min="9999" max="9999" width="10.42578125" style="34" bestFit="1" customWidth="1"/>
    <col min="10000" max="10001" width="11" style="34" customWidth="1"/>
    <col min="10002" max="10003" width="17" style="34" customWidth="1"/>
    <col min="10004" max="10004" width="12.28515625" style="34" customWidth="1"/>
    <col min="10005" max="10005" width="15.5703125" style="34" customWidth="1"/>
    <col min="10006" max="10006" width="15" style="34" customWidth="1"/>
    <col min="10007" max="10007" width="26.140625" style="34" customWidth="1"/>
    <col min="10008" max="10008" width="12.85546875" style="34" customWidth="1"/>
    <col min="10009" max="10009" width="13.42578125" style="34" customWidth="1"/>
    <col min="10010" max="10010" width="10.7109375" style="34" customWidth="1"/>
    <col min="10011" max="10011" width="10.140625" style="34" customWidth="1"/>
    <col min="10012" max="10012" width="11.7109375" style="34" customWidth="1"/>
    <col min="10013" max="10013" width="13.140625" style="34" customWidth="1"/>
    <col min="10014" max="10014" width="14.5703125" style="34" customWidth="1"/>
    <col min="10015" max="10015" width="9.5703125" style="34" bestFit="1" customWidth="1"/>
    <col min="10016" max="10242" width="8.85546875" style="34"/>
    <col min="10243" max="10243" width="5.28515625" style="34" customWidth="1"/>
    <col min="10244" max="10244" width="9" style="34" customWidth="1"/>
    <col min="10245" max="10245" width="14" style="34" customWidth="1"/>
    <col min="10246" max="10246" width="27" style="34" bestFit="1" customWidth="1"/>
    <col min="10247" max="10247" width="26.28515625" style="34" customWidth="1"/>
    <col min="10248" max="10248" width="11" style="34" customWidth="1"/>
    <col min="10249" max="10249" width="11.42578125" style="34" customWidth="1"/>
    <col min="10250" max="10250" width="9.28515625" style="34" customWidth="1"/>
    <col min="10251" max="10251" width="10" style="34" customWidth="1"/>
    <col min="10252" max="10252" width="9.85546875" style="34" customWidth="1"/>
    <col min="10253" max="10253" width="11.7109375" style="34" customWidth="1"/>
    <col min="10254" max="10254" width="11" style="34" customWidth="1"/>
    <col min="10255" max="10255" width="10.42578125" style="34" bestFit="1" customWidth="1"/>
    <col min="10256" max="10257" width="11" style="34" customWidth="1"/>
    <col min="10258" max="10259" width="17" style="34" customWidth="1"/>
    <col min="10260" max="10260" width="12.28515625" style="34" customWidth="1"/>
    <col min="10261" max="10261" width="15.5703125" style="34" customWidth="1"/>
    <col min="10262" max="10262" width="15" style="34" customWidth="1"/>
    <col min="10263" max="10263" width="26.140625" style="34" customWidth="1"/>
    <col min="10264" max="10264" width="12.85546875" style="34" customWidth="1"/>
    <col min="10265" max="10265" width="13.42578125" style="34" customWidth="1"/>
    <col min="10266" max="10266" width="10.7109375" style="34" customWidth="1"/>
    <col min="10267" max="10267" width="10.140625" style="34" customWidth="1"/>
    <col min="10268" max="10268" width="11.7109375" style="34" customWidth="1"/>
    <col min="10269" max="10269" width="13.140625" style="34" customWidth="1"/>
    <col min="10270" max="10270" width="14.5703125" style="34" customWidth="1"/>
    <col min="10271" max="10271" width="9.5703125" style="34" bestFit="1" customWidth="1"/>
    <col min="10272" max="10498" width="8.85546875" style="34"/>
    <col min="10499" max="10499" width="5.28515625" style="34" customWidth="1"/>
    <col min="10500" max="10500" width="9" style="34" customWidth="1"/>
    <col min="10501" max="10501" width="14" style="34" customWidth="1"/>
    <col min="10502" max="10502" width="27" style="34" bestFit="1" customWidth="1"/>
    <col min="10503" max="10503" width="26.28515625" style="34" customWidth="1"/>
    <col min="10504" max="10504" width="11" style="34" customWidth="1"/>
    <col min="10505" max="10505" width="11.42578125" style="34" customWidth="1"/>
    <col min="10506" max="10506" width="9.28515625" style="34" customWidth="1"/>
    <col min="10507" max="10507" width="10" style="34" customWidth="1"/>
    <col min="10508" max="10508" width="9.85546875" style="34" customWidth="1"/>
    <col min="10509" max="10509" width="11.7109375" style="34" customWidth="1"/>
    <col min="10510" max="10510" width="11" style="34" customWidth="1"/>
    <col min="10511" max="10511" width="10.42578125" style="34" bestFit="1" customWidth="1"/>
    <col min="10512" max="10513" width="11" style="34" customWidth="1"/>
    <col min="10514" max="10515" width="17" style="34" customWidth="1"/>
    <col min="10516" max="10516" width="12.28515625" style="34" customWidth="1"/>
    <col min="10517" max="10517" width="15.5703125" style="34" customWidth="1"/>
    <col min="10518" max="10518" width="15" style="34" customWidth="1"/>
    <col min="10519" max="10519" width="26.140625" style="34" customWidth="1"/>
    <col min="10520" max="10520" width="12.85546875" style="34" customWidth="1"/>
    <col min="10521" max="10521" width="13.42578125" style="34" customWidth="1"/>
    <col min="10522" max="10522" width="10.7109375" style="34" customWidth="1"/>
    <col min="10523" max="10523" width="10.140625" style="34" customWidth="1"/>
    <col min="10524" max="10524" width="11.7109375" style="34" customWidth="1"/>
    <col min="10525" max="10525" width="13.140625" style="34" customWidth="1"/>
    <col min="10526" max="10526" width="14.5703125" style="34" customWidth="1"/>
    <col min="10527" max="10527" width="9.5703125" style="34" bestFit="1" customWidth="1"/>
    <col min="10528" max="10754" width="8.85546875" style="34"/>
    <col min="10755" max="10755" width="5.28515625" style="34" customWidth="1"/>
    <col min="10756" max="10756" width="9" style="34" customWidth="1"/>
    <col min="10757" max="10757" width="14" style="34" customWidth="1"/>
    <col min="10758" max="10758" width="27" style="34" bestFit="1" customWidth="1"/>
    <col min="10759" max="10759" width="26.28515625" style="34" customWidth="1"/>
    <col min="10760" max="10760" width="11" style="34" customWidth="1"/>
    <col min="10761" max="10761" width="11.42578125" style="34" customWidth="1"/>
    <col min="10762" max="10762" width="9.28515625" style="34" customWidth="1"/>
    <col min="10763" max="10763" width="10" style="34" customWidth="1"/>
    <col min="10764" max="10764" width="9.85546875" style="34" customWidth="1"/>
    <col min="10765" max="10765" width="11.7109375" style="34" customWidth="1"/>
    <col min="10766" max="10766" width="11" style="34" customWidth="1"/>
    <col min="10767" max="10767" width="10.42578125" style="34" bestFit="1" customWidth="1"/>
    <col min="10768" max="10769" width="11" style="34" customWidth="1"/>
    <col min="10770" max="10771" width="17" style="34" customWidth="1"/>
    <col min="10772" max="10772" width="12.28515625" style="34" customWidth="1"/>
    <col min="10773" max="10773" width="15.5703125" style="34" customWidth="1"/>
    <col min="10774" max="10774" width="15" style="34" customWidth="1"/>
    <col min="10775" max="10775" width="26.140625" style="34" customWidth="1"/>
    <col min="10776" max="10776" width="12.85546875" style="34" customWidth="1"/>
    <col min="10777" max="10777" width="13.42578125" style="34" customWidth="1"/>
    <col min="10778" max="10778" width="10.7109375" style="34" customWidth="1"/>
    <col min="10779" max="10779" width="10.140625" style="34" customWidth="1"/>
    <col min="10780" max="10780" width="11.7109375" style="34" customWidth="1"/>
    <col min="10781" max="10781" width="13.140625" style="34" customWidth="1"/>
    <col min="10782" max="10782" width="14.5703125" style="34" customWidth="1"/>
    <col min="10783" max="10783" width="9.5703125" style="34" bestFit="1" customWidth="1"/>
    <col min="10784" max="11010" width="8.85546875" style="34"/>
    <col min="11011" max="11011" width="5.28515625" style="34" customWidth="1"/>
    <col min="11012" max="11012" width="9" style="34" customWidth="1"/>
    <col min="11013" max="11013" width="14" style="34" customWidth="1"/>
    <col min="11014" max="11014" width="27" style="34" bestFit="1" customWidth="1"/>
    <col min="11015" max="11015" width="26.28515625" style="34" customWidth="1"/>
    <col min="11016" max="11016" width="11" style="34" customWidth="1"/>
    <col min="11017" max="11017" width="11.42578125" style="34" customWidth="1"/>
    <col min="11018" max="11018" width="9.28515625" style="34" customWidth="1"/>
    <col min="11019" max="11019" width="10" style="34" customWidth="1"/>
    <col min="11020" max="11020" width="9.85546875" style="34" customWidth="1"/>
    <col min="11021" max="11021" width="11.7109375" style="34" customWidth="1"/>
    <col min="11022" max="11022" width="11" style="34" customWidth="1"/>
    <col min="11023" max="11023" width="10.42578125" style="34" bestFit="1" customWidth="1"/>
    <col min="11024" max="11025" width="11" style="34" customWidth="1"/>
    <col min="11026" max="11027" width="17" style="34" customWidth="1"/>
    <col min="11028" max="11028" width="12.28515625" style="34" customWidth="1"/>
    <col min="11029" max="11029" width="15.5703125" style="34" customWidth="1"/>
    <col min="11030" max="11030" width="15" style="34" customWidth="1"/>
    <col min="11031" max="11031" width="26.140625" style="34" customWidth="1"/>
    <col min="11032" max="11032" width="12.85546875" style="34" customWidth="1"/>
    <col min="11033" max="11033" width="13.42578125" style="34" customWidth="1"/>
    <col min="11034" max="11034" width="10.7109375" style="34" customWidth="1"/>
    <col min="11035" max="11035" width="10.140625" style="34" customWidth="1"/>
    <col min="11036" max="11036" width="11.7109375" style="34" customWidth="1"/>
    <col min="11037" max="11037" width="13.140625" style="34" customWidth="1"/>
    <col min="11038" max="11038" width="14.5703125" style="34" customWidth="1"/>
    <col min="11039" max="11039" width="9.5703125" style="34" bestFit="1" customWidth="1"/>
    <col min="11040" max="11266" width="8.85546875" style="34"/>
    <col min="11267" max="11267" width="5.28515625" style="34" customWidth="1"/>
    <col min="11268" max="11268" width="9" style="34" customWidth="1"/>
    <col min="11269" max="11269" width="14" style="34" customWidth="1"/>
    <col min="11270" max="11270" width="27" style="34" bestFit="1" customWidth="1"/>
    <col min="11271" max="11271" width="26.28515625" style="34" customWidth="1"/>
    <col min="11272" max="11272" width="11" style="34" customWidth="1"/>
    <col min="11273" max="11273" width="11.42578125" style="34" customWidth="1"/>
    <col min="11274" max="11274" width="9.28515625" style="34" customWidth="1"/>
    <col min="11275" max="11275" width="10" style="34" customWidth="1"/>
    <col min="11276" max="11276" width="9.85546875" style="34" customWidth="1"/>
    <col min="11277" max="11277" width="11.7109375" style="34" customWidth="1"/>
    <col min="11278" max="11278" width="11" style="34" customWidth="1"/>
    <col min="11279" max="11279" width="10.42578125" style="34" bestFit="1" customWidth="1"/>
    <col min="11280" max="11281" width="11" style="34" customWidth="1"/>
    <col min="11282" max="11283" width="17" style="34" customWidth="1"/>
    <col min="11284" max="11284" width="12.28515625" style="34" customWidth="1"/>
    <col min="11285" max="11285" width="15.5703125" style="34" customWidth="1"/>
    <col min="11286" max="11286" width="15" style="34" customWidth="1"/>
    <col min="11287" max="11287" width="26.140625" style="34" customWidth="1"/>
    <col min="11288" max="11288" width="12.85546875" style="34" customWidth="1"/>
    <col min="11289" max="11289" width="13.42578125" style="34" customWidth="1"/>
    <col min="11290" max="11290" width="10.7109375" style="34" customWidth="1"/>
    <col min="11291" max="11291" width="10.140625" style="34" customWidth="1"/>
    <col min="11292" max="11292" width="11.7109375" style="34" customWidth="1"/>
    <col min="11293" max="11293" width="13.140625" style="34" customWidth="1"/>
    <col min="11294" max="11294" width="14.5703125" style="34" customWidth="1"/>
    <col min="11295" max="11295" width="9.5703125" style="34" bestFit="1" customWidth="1"/>
    <col min="11296" max="11522" width="8.85546875" style="34"/>
    <col min="11523" max="11523" width="5.28515625" style="34" customWidth="1"/>
    <col min="11524" max="11524" width="9" style="34" customWidth="1"/>
    <col min="11525" max="11525" width="14" style="34" customWidth="1"/>
    <col min="11526" max="11526" width="27" style="34" bestFit="1" customWidth="1"/>
    <col min="11527" max="11527" width="26.28515625" style="34" customWidth="1"/>
    <col min="11528" max="11528" width="11" style="34" customWidth="1"/>
    <col min="11529" max="11529" width="11.42578125" style="34" customWidth="1"/>
    <col min="11530" max="11530" width="9.28515625" style="34" customWidth="1"/>
    <col min="11531" max="11531" width="10" style="34" customWidth="1"/>
    <col min="11532" max="11532" width="9.85546875" style="34" customWidth="1"/>
    <col min="11533" max="11533" width="11.7109375" style="34" customWidth="1"/>
    <col min="11534" max="11534" width="11" style="34" customWidth="1"/>
    <col min="11535" max="11535" width="10.42578125" style="34" bestFit="1" customWidth="1"/>
    <col min="11536" max="11537" width="11" style="34" customWidth="1"/>
    <col min="11538" max="11539" width="17" style="34" customWidth="1"/>
    <col min="11540" max="11540" width="12.28515625" style="34" customWidth="1"/>
    <col min="11541" max="11541" width="15.5703125" style="34" customWidth="1"/>
    <col min="11542" max="11542" width="15" style="34" customWidth="1"/>
    <col min="11543" max="11543" width="26.140625" style="34" customWidth="1"/>
    <col min="11544" max="11544" width="12.85546875" style="34" customWidth="1"/>
    <col min="11545" max="11545" width="13.42578125" style="34" customWidth="1"/>
    <col min="11546" max="11546" width="10.7109375" style="34" customWidth="1"/>
    <col min="11547" max="11547" width="10.140625" style="34" customWidth="1"/>
    <col min="11548" max="11548" width="11.7109375" style="34" customWidth="1"/>
    <col min="11549" max="11549" width="13.140625" style="34" customWidth="1"/>
    <col min="11550" max="11550" width="14.5703125" style="34" customWidth="1"/>
    <col min="11551" max="11551" width="9.5703125" style="34" bestFit="1" customWidth="1"/>
    <col min="11552" max="11778" width="8.85546875" style="34"/>
    <col min="11779" max="11779" width="5.28515625" style="34" customWidth="1"/>
    <col min="11780" max="11780" width="9" style="34" customWidth="1"/>
    <col min="11781" max="11781" width="14" style="34" customWidth="1"/>
    <col min="11782" max="11782" width="27" style="34" bestFit="1" customWidth="1"/>
    <col min="11783" max="11783" width="26.28515625" style="34" customWidth="1"/>
    <col min="11784" max="11784" width="11" style="34" customWidth="1"/>
    <col min="11785" max="11785" width="11.42578125" style="34" customWidth="1"/>
    <col min="11786" max="11786" width="9.28515625" style="34" customWidth="1"/>
    <col min="11787" max="11787" width="10" style="34" customWidth="1"/>
    <col min="11788" max="11788" width="9.85546875" style="34" customWidth="1"/>
    <col min="11789" max="11789" width="11.7109375" style="34" customWidth="1"/>
    <col min="11790" max="11790" width="11" style="34" customWidth="1"/>
    <col min="11791" max="11791" width="10.42578125" style="34" bestFit="1" customWidth="1"/>
    <col min="11792" max="11793" width="11" style="34" customWidth="1"/>
    <col min="11794" max="11795" width="17" style="34" customWidth="1"/>
    <col min="11796" max="11796" width="12.28515625" style="34" customWidth="1"/>
    <col min="11797" max="11797" width="15.5703125" style="34" customWidth="1"/>
    <col min="11798" max="11798" width="15" style="34" customWidth="1"/>
    <col min="11799" max="11799" width="26.140625" style="34" customWidth="1"/>
    <col min="11800" max="11800" width="12.85546875" style="34" customWidth="1"/>
    <col min="11801" max="11801" width="13.42578125" style="34" customWidth="1"/>
    <col min="11802" max="11802" width="10.7109375" style="34" customWidth="1"/>
    <col min="11803" max="11803" width="10.140625" style="34" customWidth="1"/>
    <col min="11804" max="11804" width="11.7109375" style="34" customWidth="1"/>
    <col min="11805" max="11805" width="13.140625" style="34" customWidth="1"/>
    <col min="11806" max="11806" width="14.5703125" style="34" customWidth="1"/>
    <col min="11807" max="11807" width="9.5703125" style="34" bestFit="1" customWidth="1"/>
    <col min="11808" max="12034" width="8.85546875" style="34"/>
    <col min="12035" max="12035" width="5.28515625" style="34" customWidth="1"/>
    <col min="12036" max="12036" width="9" style="34" customWidth="1"/>
    <col min="12037" max="12037" width="14" style="34" customWidth="1"/>
    <col min="12038" max="12038" width="27" style="34" bestFit="1" customWidth="1"/>
    <col min="12039" max="12039" width="26.28515625" style="34" customWidth="1"/>
    <col min="12040" max="12040" width="11" style="34" customWidth="1"/>
    <col min="12041" max="12041" width="11.42578125" style="34" customWidth="1"/>
    <col min="12042" max="12042" width="9.28515625" style="34" customWidth="1"/>
    <col min="12043" max="12043" width="10" style="34" customWidth="1"/>
    <col min="12044" max="12044" width="9.85546875" style="34" customWidth="1"/>
    <col min="12045" max="12045" width="11.7109375" style="34" customWidth="1"/>
    <col min="12046" max="12046" width="11" style="34" customWidth="1"/>
    <col min="12047" max="12047" width="10.42578125" style="34" bestFit="1" customWidth="1"/>
    <col min="12048" max="12049" width="11" style="34" customWidth="1"/>
    <col min="12050" max="12051" width="17" style="34" customWidth="1"/>
    <col min="12052" max="12052" width="12.28515625" style="34" customWidth="1"/>
    <col min="12053" max="12053" width="15.5703125" style="34" customWidth="1"/>
    <col min="12054" max="12054" width="15" style="34" customWidth="1"/>
    <col min="12055" max="12055" width="26.140625" style="34" customWidth="1"/>
    <col min="12056" max="12056" width="12.85546875" style="34" customWidth="1"/>
    <col min="12057" max="12057" width="13.42578125" style="34" customWidth="1"/>
    <col min="12058" max="12058" width="10.7109375" style="34" customWidth="1"/>
    <col min="12059" max="12059" width="10.140625" style="34" customWidth="1"/>
    <col min="12060" max="12060" width="11.7109375" style="34" customWidth="1"/>
    <col min="12061" max="12061" width="13.140625" style="34" customWidth="1"/>
    <col min="12062" max="12062" width="14.5703125" style="34" customWidth="1"/>
    <col min="12063" max="12063" width="9.5703125" style="34" bestFit="1" customWidth="1"/>
    <col min="12064" max="12290" width="8.85546875" style="34"/>
    <col min="12291" max="12291" width="5.28515625" style="34" customWidth="1"/>
    <col min="12292" max="12292" width="9" style="34" customWidth="1"/>
    <col min="12293" max="12293" width="14" style="34" customWidth="1"/>
    <col min="12294" max="12294" width="27" style="34" bestFit="1" customWidth="1"/>
    <col min="12295" max="12295" width="26.28515625" style="34" customWidth="1"/>
    <col min="12296" max="12296" width="11" style="34" customWidth="1"/>
    <col min="12297" max="12297" width="11.42578125" style="34" customWidth="1"/>
    <col min="12298" max="12298" width="9.28515625" style="34" customWidth="1"/>
    <col min="12299" max="12299" width="10" style="34" customWidth="1"/>
    <col min="12300" max="12300" width="9.85546875" style="34" customWidth="1"/>
    <col min="12301" max="12301" width="11.7109375" style="34" customWidth="1"/>
    <col min="12302" max="12302" width="11" style="34" customWidth="1"/>
    <col min="12303" max="12303" width="10.42578125" style="34" bestFit="1" customWidth="1"/>
    <col min="12304" max="12305" width="11" style="34" customWidth="1"/>
    <col min="12306" max="12307" width="17" style="34" customWidth="1"/>
    <col min="12308" max="12308" width="12.28515625" style="34" customWidth="1"/>
    <col min="12309" max="12309" width="15.5703125" style="34" customWidth="1"/>
    <col min="12310" max="12310" width="15" style="34" customWidth="1"/>
    <col min="12311" max="12311" width="26.140625" style="34" customWidth="1"/>
    <col min="12312" max="12312" width="12.85546875" style="34" customWidth="1"/>
    <col min="12313" max="12313" width="13.42578125" style="34" customWidth="1"/>
    <col min="12314" max="12314" width="10.7109375" style="34" customWidth="1"/>
    <col min="12315" max="12315" width="10.140625" style="34" customWidth="1"/>
    <col min="12316" max="12316" width="11.7109375" style="34" customWidth="1"/>
    <col min="12317" max="12317" width="13.140625" style="34" customWidth="1"/>
    <col min="12318" max="12318" width="14.5703125" style="34" customWidth="1"/>
    <col min="12319" max="12319" width="9.5703125" style="34" bestFit="1" customWidth="1"/>
    <col min="12320" max="12546" width="8.85546875" style="34"/>
    <col min="12547" max="12547" width="5.28515625" style="34" customWidth="1"/>
    <col min="12548" max="12548" width="9" style="34" customWidth="1"/>
    <col min="12549" max="12549" width="14" style="34" customWidth="1"/>
    <col min="12550" max="12550" width="27" style="34" bestFit="1" customWidth="1"/>
    <col min="12551" max="12551" width="26.28515625" style="34" customWidth="1"/>
    <col min="12552" max="12552" width="11" style="34" customWidth="1"/>
    <col min="12553" max="12553" width="11.42578125" style="34" customWidth="1"/>
    <col min="12554" max="12554" width="9.28515625" style="34" customWidth="1"/>
    <col min="12555" max="12555" width="10" style="34" customWidth="1"/>
    <col min="12556" max="12556" width="9.85546875" style="34" customWidth="1"/>
    <col min="12557" max="12557" width="11.7109375" style="34" customWidth="1"/>
    <col min="12558" max="12558" width="11" style="34" customWidth="1"/>
    <col min="12559" max="12559" width="10.42578125" style="34" bestFit="1" customWidth="1"/>
    <col min="12560" max="12561" width="11" style="34" customWidth="1"/>
    <col min="12562" max="12563" width="17" style="34" customWidth="1"/>
    <col min="12564" max="12564" width="12.28515625" style="34" customWidth="1"/>
    <col min="12565" max="12565" width="15.5703125" style="34" customWidth="1"/>
    <col min="12566" max="12566" width="15" style="34" customWidth="1"/>
    <col min="12567" max="12567" width="26.140625" style="34" customWidth="1"/>
    <col min="12568" max="12568" width="12.85546875" style="34" customWidth="1"/>
    <col min="12569" max="12569" width="13.42578125" style="34" customWidth="1"/>
    <col min="12570" max="12570" width="10.7109375" style="34" customWidth="1"/>
    <col min="12571" max="12571" width="10.140625" style="34" customWidth="1"/>
    <col min="12572" max="12572" width="11.7109375" style="34" customWidth="1"/>
    <col min="12573" max="12573" width="13.140625" style="34" customWidth="1"/>
    <col min="12574" max="12574" width="14.5703125" style="34" customWidth="1"/>
    <col min="12575" max="12575" width="9.5703125" style="34" bestFit="1" customWidth="1"/>
    <col min="12576" max="12802" width="8.85546875" style="34"/>
    <col min="12803" max="12803" width="5.28515625" style="34" customWidth="1"/>
    <col min="12804" max="12804" width="9" style="34" customWidth="1"/>
    <col min="12805" max="12805" width="14" style="34" customWidth="1"/>
    <col min="12806" max="12806" width="27" style="34" bestFit="1" customWidth="1"/>
    <col min="12807" max="12807" width="26.28515625" style="34" customWidth="1"/>
    <col min="12808" max="12808" width="11" style="34" customWidth="1"/>
    <col min="12809" max="12809" width="11.42578125" style="34" customWidth="1"/>
    <col min="12810" max="12810" width="9.28515625" style="34" customWidth="1"/>
    <col min="12811" max="12811" width="10" style="34" customWidth="1"/>
    <col min="12812" max="12812" width="9.85546875" style="34" customWidth="1"/>
    <col min="12813" max="12813" width="11.7109375" style="34" customWidth="1"/>
    <col min="12814" max="12814" width="11" style="34" customWidth="1"/>
    <col min="12815" max="12815" width="10.42578125" style="34" bestFit="1" customWidth="1"/>
    <col min="12816" max="12817" width="11" style="34" customWidth="1"/>
    <col min="12818" max="12819" width="17" style="34" customWidth="1"/>
    <col min="12820" max="12820" width="12.28515625" style="34" customWidth="1"/>
    <col min="12821" max="12821" width="15.5703125" style="34" customWidth="1"/>
    <col min="12822" max="12822" width="15" style="34" customWidth="1"/>
    <col min="12823" max="12823" width="26.140625" style="34" customWidth="1"/>
    <col min="12824" max="12824" width="12.85546875" style="34" customWidth="1"/>
    <col min="12825" max="12825" width="13.42578125" style="34" customWidth="1"/>
    <col min="12826" max="12826" width="10.7109375" style="34" customWidth="1"/>
    <col min="12827" max="12827" width="10.140625" style="34" customWidth="1"/>
    <col min="12828" max="12828" width="11.7109375" style="34" customWidth="1"/>
    <col min="12829" max="12829" width="13.140625" style="34" customWidth="1"/>
    <col min="12830" max="12830" width="14.5703125" style="34" customWidth="1"/>
    <col min="12831" max="12831" width="9.5703125" style="34" bestFit="1" customWidth="1"/>
    <col min="12832" max="13058" width="8.85546875" style="34"/>
    <col min="13059" max="13059" width="5.28515625" style="34" customWidth="1"/>
    <col min="13060" max="13060" width="9" style="34" customWidth="1"/>
    <col min="13061" max="13061" width="14" style="34" customWidth="1"/>
    <col min="13062" max="13062" width="27" style="34" bestFit="1" customWidth="1"/>
    <col min="13063" max="13063" width="26.28515625" style="34" customWidth="1"/>
    <col min="13064" max="13064" width="11" style="34" customWidth="1"/>
    <col min="13065" max="13065" width="11.42578125" style="34" customWidth="1"/>
    <col min="13066" max="13066" width="9.28515625" style="34" customWidth="1"/>
    <col min="13067" max="13067" width="10" style="34" customWidth="1"/>
    <col min="13068" max="13068" width="9.85546875" style="34" customWidth="1"/>
    <col min="13069" max="13069" width="11.7109375" style="34" customWidth="1"/>
    <col min="13070" max="13070" width="11" style="34" customWidth="1"/>
    <col min="13071" max="13071" width="10.42578125" style="34" bestFit="1" customWidth="1"/>
    <col min="13072" max="13073" width="11" style="34" customWidth="1"/>
    <col min="13074" max="13075" width="17" style="34" customWidth="1"/>
    <col min="13076" max="13076" width="12.28515625" style="34" customWidth="1"/>
    <col min="13077" max="13077" width="15.5703125" style="34" customWidth="1"/>
    <col min="13078" max="13078" width="15" style="34" customWidth="1"/>
    <col min="13079" max="13079" width="26.140625" style="34" customWidth="1"/>
    <col min="13080" max="13080" width="12.85546875" style="34" customWidth="1"/>
    <col min="13081" max="13081" width="13.42578125" style="34" customWidth="1"/>
    <col min="13082" max="13082" width="10.7109375" style="34" customWidth="1"/>
    <col min="13083" max="13083" width="10.140625" style="34" customWidth="1"/>
    <col min="13084" max="13084" width="11.7109375" style="34" customWidth="1"/>
    <col min="13085" max="13085" width="13.140625" style="34" customWidth="1"/>
    <col min="13086" max="13086" width="14.5703125" style="34" customWidth="1"/>
    <col min="13087" max="13087" width="9.5703125" style="34" bestFit="1" customWidth="1"/>
    <col min="13088" max="13314" width="8.85546875" style="34"/>
    <col min="13315" max="13315" width="5.28515625" style="34" customWidth="1"/>
    <col min="13316" max="13316" width="9" style="34" customWidth="1"/>
    <col min="13317" max="13317" width="14" style="34" customWidth="1"/>
    <col min="13318" max="13318" width="27" style="34" bestFit="1" customWidth="1"/>
    <col min="13319" max="13319" width="26.28515625" style="34" customWidth="1"/>
    <col min="13320" max="13320" width="11" style="34" customWidth="1"/>
    <col min="13321" max="13321" width="11.42578125" style="34" customWidth="1"/>
    <col min="13322" max="13322" width="9.28515625" style="34" customWidth="1"/>
    <col min="13323" max="13323" width="10" style="34" customWidth="1"/>
    <col min="13324" max="13324" width="9.85546875" style="34" customWidth="1"/>
    <col min="13325" max="13325" width="11.7109375" style="34" customWidth="1"/>
    <col min="13326" max="13326" width="11" style="34" customWidth="1"/>
    <col min="13327" max="13327" width="10.42578125" style="34" bestFit="1" customWidth="1"/>
    <col min="13328" max="13329" width="11" style="34" customWidth="1"/>
    <col min="13330" max="13331" width="17" style="34" customWidth="1"/>
    <col min="13332" max="13332" width="12.28515625" style="34" customWidth="1"/>
    <col min="13333" max="13333" width="15.5703125" style="34" customWidth="1"/>
    <col min="13334" max="13334" width="15" style="34" customWidth="1"/>
    <col min="13335" max="13335" width="26.140625" style="34" customWidth="1"/>
    <col min="13336" max="13336" width="12.85546875" style="34" customWidth="1"/>
    <col min="13337" max="13337" width="13.42578125" style="34" customWidth="1"/>
    <col min="13338" max="13338" width="10.7109375" style="34" customWidth="1"/>
    <col min="13339" max="13339" width="10.140625" style="34" customWidth="1"/>
    <col min="13340" max="13340" width="11.7109375" style="34" customWidth="1"/>
    <col min="13341" max="13341" width="13.140625" style="34" customWidth="1"/>
    <col min="13342" max="13342" width="14.5703125" style="34" customWidth="1"/>
    <col min="13343" max="13343" width="9.5703125" style="34" bestFit="1" customWidth="1"/>
    <col min="13344" max="13570" width="8.85546875" style="34"/>
    <col min="13571" max="13571" width="5.28515625" style="34" customWidth="1"/>
    <col min="13572" max="13572" width="9" style="34" customWidth="1"/>
    <col min="13573" max="13573" width="14" style="34" customWidth="1"/>
    <col min="13574" max="13574" width="27" style="34" bestFit="1" customWidth="1"/>
    <col min="13575" max="13575" width="26.28515625" style="34" customWidth="1"/>
    <col min="13576" max="13576" width="11" style="34" customWidth="1"/>
    <col min="13577" max="13577" width="11.42578125" style="34" customWidth="1"/>
    <col min="13578" max="13578" width="9.28515625" style="34" customWidth="1"/>
    <col min="13579" max="13579" width="10" style="34" customWidth="1"/>
    <col min="13580" max="13580" width="9.85546875" style="34" customWidth="1"/>
    <col min="13581" max="13581" width="11.7109375" style="34" customWidth="1"/>
    <col min="13582" max="13582" width="11" style="34" customWidth="1"/>
    <col min="13583" max="13583" width="10.42578125" style="34" bestFit="1" customWidth="1"/>
    <col min="13584" max="13585" width="11" style="34" customWidth="1"/>
    <col min="13586" max="13587" width="17" style="34" customWidth="1"/>
    <col min="13588" max="13588" width="12.28515625" style="34" customWidth="1"/>
    <col min="13589" max="13589" width="15.5703125" style="34" customWidth="1"/>
    <col min="13590" max="13590" width="15" style="34" customWidth="1"/>
    <col min="13591" max="13591" width="26.140625" style="34" customWidth="1"/>
    <col min="13592" max="13592" width="12.85546875" style="34" customWidth="1"/>
    <col min="13593" max="13593" width="13.42578125" style="34" customWidth="1"/>
    <col min="13594" max="13594" width="10.7109375" style="34" customWidth="1"/>
    <col min="13595" max="13595" width="10.140625" style="34" customWidth="1"/>
    <col min="13596" max="13596" width="11.7109375" style="34" customWidth="1"/>
    <col min="13597" max="13597" width="13.140625" style="34" customWidth="1"/>
    <col min="13598" max="13598" width="14.5703125" style="34" customWidth="1"/>
    <col min="13599" max="13599" width="9.5703125" style="34" bestFit="1" customWidth="1"/>
    <col min="13600" max="13826" width="8.85546875" style="34"/>
    <col min="13827" max="13827" width="5.28515625" style="34" customWidth="1"/>
    <col min="13828" max="13828" width="9" style="34" customWidth="1"/>
    <col min="13829" max="13829" width="14" style="34" customWidth="1"/>
    <col min="13830" max="13830" width="27" style="34" bestFit="1" customWidth="1"/>
    <col min="13831" max="13831" width="26.28515625" style="34" customWidth="1"/>
    <col min="13832" max="13832" width="11" style="34" customWidth="1"/>
    <col min="13833" max="13833" width="11.42578125" style="34" customWidth="1"/>
    <col min="13834" max="13834" width="9.28515625" style="34" customWidth="1"/>
    <col min="13835" max="13835" width="10" style="34" customWidth="1"/>
    <col min="13836" max="13836" width="9.85546875" style="34" customWidth="1"/>
    <col min="13837" max="13837" width="11.7109375" style="34" customWidth="1"/>
    <col min="13838" max="13838" width="11" style="34" customWidth="1"/>
    <col min="13839" max="13839" width="10.42578125" style="34" bestFit="1" customWidth="1"/>
    <col min="13840" max="13841" width="11" style="34" customWidth="1"/>
    <col min="13842" max="13843" width="17" style="34" customWidth="1"/>
    <col min="13844" max="13844" width="12.28515625" style="34" customWidth="1"/>
    <col min="13845" max="13845" width="15.5703125" style="34" customWidth="1"/>
    <col min="13846" max="13846" width="15" style="34" customWidth="1"/>
    <col min="13847" max="13847" width="26.140625" style="34" customWidth="1"/>
    <col min="13848" max="13848" width="12.85546875" style="34" customWidth="1"/>
    <col min="13849" max="13849" width="13.42578125" style="34" customWidth="1"/>
    <col min="13850" max="13850" width="10.7109375" style="34" customWidth="1"/>
    <col min="13851" max="13851" width="10.140625" style="34" customWidth="1"/>
    <col min="13852" max="13852" width="11.7109375" style="34" customWidth="1"/>
    <col min="13853" max="13853" width="13.140625" style="34" customWidth="1"/>
    <col min="13854" max="13854" width="14.5703125" style="34" customWidth="1"/>
    <col min="13855" max="13855" width="9.5703125" style="34" bestFit="1" customWidth="1"/>
    <col min="13856" max="14082" width="8.85546875" style="34"/>
    <col min="14083" max="14083" width="5.28515625" style="34" customWidth="1"/>
    <col min="14084" max="14084" width="9" style="34" customWidth="1"/>
    <col min="14085" max="14085" width="14" style="34" customWidth="1"/>
    <col min="14086" max="14086" width="27" style="34" bestFit="1" customWidth="1"/>
    <col min="14087" max="14087" width="26.28515625" style="34" customWidth="1"/>
    <col min="14088" max="14088" width="11" style="34" customWidth="1"/>
    <col min="14089" max="14089" width="11.42578125" style="34" customWidth="1"/>
    <col min="14090" max="14090" width="9.28515625" style="34" customWidth="1"/>
    <col min="14091" max="14091" width="10" style="34" customWidth="1"/>
    <col min="14092" max="14092" width="9.85546875" style="34" customWidth="1"/>
    <col min="14093" max="14093" width="11.7109375" style="34" customWidth="1"/>
    <col min="14094" max="14094" width="11" style="34" customWidth="1"/>
    <col min="14095" max="14095" width="10.42578125" style="34" bestFit="1" customWidth="1"/>
    <col min="14096" max="14097" width="11" style="34" customWidth="1"/>
    <col min="14098" max="14099" width="17" style="34" customWidth="1"/>
    <col min="14100" max="14100" width="12.28515625" style="34" customWidth="1"/>
    <col min="14101" max="14101" width="15.5703125" style="34" customWidth="1"/>
    <col min="14102" max="14102" width="15" style="34" customWidth="1"/>
    <col min="14103" max="14103" width="26.140625" style="34" customWidth="1"/>
    <col min="14104" max="14104" width="12.85546875" style="34" customWidth="1"/>
    <col min="14105" max="14105" width="13.42578125" style="34" customWidth="1"/>
    <col min="14106" max="14106" width="10.7109375" style="34" customWidth="1"/>
    <col min="14107" max="14107" width="10.140625" style="34" customWidth="1"/>
    <col min="14108" max="14108" width="11.7109375" style="34" customWidth="1"/>
    <col min="14109" max="14109" width="13.140625" style="34" customWidth="1"/>
    <col min="14110" max="14110" width="14.5703125" style="34" customWidth="1"/>
    <col min="14111" max="14111" width="9.5703125" style="34" bestFit="1" customWidth="1"/>
    <col min="14112" max="14338" width="8.85546875" style="34"/>
    <col min="14339" max="14339" width="5.28515625" style="34" customWidth="1"/>
    <col min="14340" max="14340" width="9" style="34" customWidth="1"/>
    <col min="14341" max="14341" width="14" style="34" customWidth="1"/>
    <col min="14342" max="14342" width="27" style="34" bestFit="1" customWidth="1"/>
    <col min="14343" max="14343" width="26.28515625" style="34" customWidth="1"/>
    <col min="14344" max="14344" width="11" style="34" customWidth="1"/>
    <col min="14345" max="14345" width="11.42578125" style="34" customWidth="1"/>
    <col min="14346" max="14346" width="9.28515625" style="34" customWidth="1"/>
    <col min="14347" max="14347" width="10" style="34" customWidth="1"/>
    <col min="14348" max="14348" width="9.85546875" style="34" customWidth="1"/>
    <col min="14349" max="14349" width="11.7109375" style="34" customWidth="1"/>
    <col min="14350" max="14350" width="11" style="34" customWidth="1"/>
    <col min="14351" max="14351" width="10.42578125" style="34" bestFit="1" customWidth="1"/>
    <col min="14352" max="14353" width="11" style="34" customWidth="1"/>
    <col min="14354" max="14355" width="17" style="34" customWidth="1"/>
    <col min="14356" max="14356" width="12.28515625" style="34" customWidth="1"/>
    <col min="14357" max="14357" width="15.5703125" style="34" customWidth="1"/>
    <col min="14358" max="14358" width="15" style="34" customWidth="1"/>
    <col min="14359" max="14359" width="26.140625" style="34" customWidth="1"/>
    <col min="14360" max="14360" width="12.85546875" style="34" customWidth="1"/>
    <col min="14361" max="14361" width="13.42578125" style="34" customWidth="1"/>
    <col min="14362" max="14362" width="10.7109375" style="34" customWidth="1"/>
    <col min="14363" max="14363" width="10.140625" style="34" customWidth="1"/>
    <col min="14364" max="14364" width="11.7109375" style="34" customWidth="1"/>
    <col min="14365" max="14365" width="13.140625" style="34" customWidth="1"/>
    <col min="14366" max="14366" width="14.5703125" style="34" customWidth="1"/>
    <col min="14367" max="14367" width="9.5703125" style="34" bestFit="1" customWidth="1"/>
    <col min="14368" max="14594" width="8.85546875" style="34"/>
    <col min="14595" max="14595" width="5.28515625" style="34" customWidth="1"/>
    <col min="14596" max="14596" width="9" style="34" customWidth="1"/>
    <col min="14597" max="14597" width="14" style="34" customWidth="1"/>
    <col min="14598" max="14598" width="27" style="34" bestFit="1" customWidth="1"/>
    <col min="14599" max="14599" width="26.28515625" style="34" customWidth="1"/>
    <col min="14600" max="14600" width="11" style="34" customWidth="1"/>
    <col min="14601" max="14601" width="11.42578125" style="34" customWidth="1"/>
    <col min="14602" max="14602" width="9.28515625" style="34" customWidth="1"/>
    <col min="14603" max="14603" width="10" style="34" customWidth="1"/>
    <col min="14604" max="14604" width="9.85546875" style="34" customWidth="1"/>
    <col min="14605" max="14605" width="11.7109375" style="34" customWidth="1"/>
    <col min="14606" max="14606" width="11" style="34" customWidth="1"/>
    <col min="14607" max="14607" width="10.42578125" style="34" bestFit="1" customWidth="1"/>
    <col min="14608" max="14609" width="11" style="34" customWidth="1"/>
    <col min="14610" max="14611" width="17" style="34" customWidth="1"/>
    <col min="14612" max="14612" width="12.28515625" style="34" customWidth="1"/>
    <col min="14613" max="14613" width="15.5703125" style="34" customWidth="1"/>
    <col min="14614" max="14614" width="15" style="34" customWidth="1"/>
    <col min="14615" max="14615" width="26.140625" style="34" customWidth="1"/>
    <col min="14616" max="14616" width="12.85546875" style="34" customWidth="1"/>
    <col min="14617" max="14617" width="13.42578125" style="34" customWidth="1"/>
    <col min="14618" max="14618" width="10.7109375" style="34" customWidth="1"/>
    <col min="14619" max="14619" width="10.140625" style="34" customWidth="1"/>
    <col min="14620" max="14620" width="11.7109375" style="34" customWidth="1"/>
    <col min="14621" max="14621" width="13.140625" style="34" customWidth="1"/>
    <col min="14622" max="14622" width="14.5703125" style="34" customWidth="1"/>
    <col min="14623" max="14623" width="9.5703125" style="34" bestFit="1" customWidth="1"/>
    <col min="14624" max="14850" width="8.85546875" style="34"/>
    <col min="14851" max="14851" width="5.28515625" style="34" customWidth="1"/>
    <col min="14852" max="14852" width="9" style="34" customWidth="1"/>
    <col min="14853" max="14853" width="14" style="34" customWidth="1"/>
    <col min="14854" max="14854" width="27" style="34" bestFit="1" customWidth="1"/>
    <col min="14855" max="14855" width="26.28515625" style="34" customWidth="1"/>
    <col min="14856" max="14856" width="11" style="34" customWidth="1"/>
    <col min="14857" max="14857" width="11.42578125" style="34" customWidth="1"/>
    <col min="14858" max="14858" width="9.28515625" style="34" customWidth="1"/>
    <col min="14859" max="14859" width="10" style="34" customWidth="1"/>
    <col min="14860" max="14860" width="9.85546875" style="34" customWidth="1"/>
    <col min="14861" max="14861" width="11.7109375" style="34" customWidth="1"/>
    <col min="14862" max="14862" width="11" style="34" customWidth="1"/>
    <col min="14863" max="14863" width="10.42578125" style="34" bestFit="1" customWidth="1"/>
    <col min="14864" max="14865" width="11" style="34" customWidth="1"/>
    <col min="14866" max="14867" width="17" style="34" customWidth="1"/>
    <col min="14868" max="14868" width="12.28515625" style="34" customWidth="1"/>
    <col min="14869" max="14869" width="15.5703125" style="34" customWidth="1"/>
    <col min="14870" max="14870" width="15" style="34" customWidth="1"/>
    <col min="14871" max="14871" width="26.140625" style="34" customWidth="1"/>
    <col min="14872" max="14872" width="12.85546875" style="34" customWidth="1"/>
    <col min="14873" max="14873" width="13.42578125" style="34" customWidth="1"/>
    <col min="14874" max="14874" width="10.7109375" style="34" customWidth="1"/>
    <col min="14875" max="14875" width="10.140625" style="34" customWidth="1"/>
    <col min="14876" max="14876" width="11.7109375" style="34" customWidth="1"/>
    <col min="14877" max="14877" width="13.140625" style="34" customWidth="1"/>
    <col min="14878" max="14878" width="14.5703125" style="34" customWidth="1"/>
    <col min="14879" max="14879" width="9.5703125" style="34" bestFit="1" customWidth="1"/>
    <col min="14880" max="15106" width="8.85546875" style="34"/>
    <col min="15107" max="15107" width="5.28515625" style="34" customWidth="1"/>
    <col min="15108" max="15108" width="9" style="34" customWidth="1"/>
    <col min="15109" max="15109" width="14" style="34" customWidth="1"/>
    <col min="15110" max="15110" width="27" style="34" bestFit="1" customWidth="1"/>
    <col min="15111" max="15111" width="26.28515625" style="34" customWidth="1"/>
    <col min="15112" max="15112" width="11" style="34" customWidth="1"/>
    <col min="15113" max="15113" width="11.42578125" style="34" customWidth="1"/>
    <col min="15114" max="15114" width="9.28515625" style="34" customWidth="1"/>
    <col min="15115" max="15115" width="10" style="34" customWidth="1"/>
    <col min="15116" max="15116" width="9.85546875" style="34" customWidth="1"/>
    <col min="15117" max="15117" width="11.7109375" style="34" customWidth="1"/>
    <col min="15118" max="15118" width="11" style="34" customWidth="1"/>
    <col min="15119" max="15119" width="10.42578125" style="34" bestFit="1" customWidth="1"/>
    <col min="15120" max="15121" width="11" style="34" customWidth="1"/>
    <col min="15122" max="15123" width="17" style="34" customWidth="1"/>
    <col min="15124" max="15124" width="12.28515625" style="34" customWidth="1"/>
    <col min="15125" max="15125" width="15.5703125" style="34" customWidth="1"/>
    <col min="15126" max="15126" width="15" style="34" customWidth="1"/>
    <col min="15127" max="15127" width="26.140625" style="34" customWidth="1"/>
    <col min="15128" max="15128" width="12.85546875" style="34" customWidth="1"/>
    <col min="15129" max="15129" width="13.42578125" style="34" customWidth="1"/>
    <col min="15130" max="15130" width="10.7109375" style="34" customWidth="1"/>
    <col min="15131" max="15131" width="10.140625" style="34" customWidth="1"/>
    <col min="15132" max="15132" width="11.7109375" style="34" customWidth="1"/>
    <col min="15133" max="15133" width="13.140625" style="34" customWidth="1"/>
    <col min="15134" max="15134" width="14.5703125" style="34" customWidth="1"/>
    <col min="15135" max="15135" width="9.5703125" style="34" bestFit="1" customWidth="1"/>
    <col min="15136" max="15362" width="8.85546875" style="34"/>
    <col min="15363" max="15363" width="5.28515625" style="34" customWidth="1"/>
    <col min="15364" max="15364" width="9" style="34" customWidth="1"/>
    <col min="15365" max="15365" width="14" style="34" customWidth="1"/>
    <col min="15366" max="15366" width="27" style="34" bestFit="1" customWidth="1"/>
    <col min="15367" max="15367" width="26.28515625" style="34" customWidth="1"/>
    <col min="15368" max="15368" width="11" style="34" customWidth="1"/>
    <col min="15369" max="15369" width="11.42578125" style="34" customWidth="1"/>
    <col min="15370" max="15370" width="9.28515625" style="34" customWidth="1"/>
    <col min="15371" max="15371" width="10" style="34" customWidth="1"/>
    <col min="15372" max="15372" width="9.85546875" style="34" customWidth="1"/>
    <col min="15373" max="15373" width="11.7109375" style="34" customWidth="1"/>
    <col min="15374" max="15374" width="11" style="34" customWidth="1"/>
    <col min="15375" max="15375" width="10.42578125" style="34" bestFit="1" customWidth="1"/>
    <col min="15376" max="15377" width="11" style="34" customWidth="1"/>
    <col min="15378" max="15379" width="17" style="34" customWidth="1"/>
    <col min="15380" max="15380" width="12.28515625" style="34" customWidth="1"/>
    <col min="15381" max="15381" width="15.5703125" style="34" customWidth="1"/>
    <col min="15382" max="15382" width="15" style="34" customWidth="1"/>
    <col min="15383" max="15383" width="26.140625" style="34" customWidth="1"/>
    <col min="15384" max="15384" width="12.85546875" style="34" customWidth="1"/>
    <col min="15385" max="15385" width="13.42578125" style="34" customWidth="1"/>
    <col min="15386" max="15386" width="10.7109375" style="34" customWidth="1"/>
    <col min="15387" max="15387" width="10.140625" style="34" customWidth="1"/>
    <col min="15388" max="15388" width="11.7109375" style="34" customWidth="1"/>
    <col min="15389" max="15389" width="13.140625" style="34" customWidth="1"/>
    <col min="15390" max="15390" width="14.5703125" style="34" customWidth="1"/>
    <col min="15391" max="15391" width="9.5703125" style="34" bestFit="1" customWidth="1"/>
    <col min="15392" max="15618" width="8.85546875" style="34"/>
    <col min="15619" max="15619" width="5.28515625" style="34" customWidth="1"/>
    <col min="15620" max="15620" width="9" style="34" customWidth="1"/>
    <col min="15621" max="15621" width="14" style="34" customWidth="1"/>
    <col min="15622" max="15622" width="27" style="34" bestFit="1" customWidth="1"/>
    <col min="15623" max="15623" width="26.28515625" style="34" customWidth="1"/>
    <col min="15624" max="15624" width="11" style="34" customWidth="1"/>
    <col min="15625" max="15625" width="11.42578125" style="34" customWidth="1"/>
    <col min="15626" max="15626" width="9.28515625" style="34" customWidth="1"/>
    <col min="15627" max="15627" width="10" style="34" customWidth="1"/>
    <col min="15628" max="15628" width="9.85546875" style="34" customWidth="1"/>
    <col min="15629" max="15629" width="11.7109375" style="34" customWidth="1"/>
    <col min="15630" max="15630" width="11" style="34" customWidth="1"/>
    <col min="15631" max="15631" width="10.42578125" style="34" bestFit="1" customWidth="1"/>
    <col min="15632" max="15633" width="11" style="34" customWidth="1"/>
    <col min="15634" max="15635" width="17" style="34" customWidth="1"/>
    <col min="15636" max="15636" width="12.28515625" style="34" customWidth="1"/>
    <col min="15637" max="15637" width="15.5703125" style="34" customWidth="1"/>
    <col min="15638" max="15638" width="15" style="34" customWidth="1"/>
    <col min="15639" max="15639" width="26.140625" style="34" customWidth="1"/>
    <col min="15640" max="15640" width="12.85546875" style="34" customWidth="1"/>
    <col min="15641" max="15641" width="13.42578125" style="34" customWidth="1"/>
    <col min="15642" max="15642" width="10.7109375" style="34" customWidth="1"/>
    <col min="15643" max="15643" width="10.140625" style="34" customWidth="1"/>
    <col min="15644" max="15644" width="11.7109375" style="34" customWidth="1"/>
    <col min="15645" max="15645" width="13.140625" style="34" customWidth="1"/>
    <col min="15646" max="15646" width="14.5703125" style="34" customWidth="1"/>
    <col min="15647" max="15647" width="9.5703125" style="34" bestFit="1" customWidth="1"/>
    <col min="15648" max="15874" width="8.85546875" style="34"/>
    <col min="15875" max="15875" width="5.28515625" style="34" customWidth="1"/>
    <col min="15876" max="15876" width="9" style="34" customWidth="1"/>
    <col min="15877" max="15877" width="14" style="34" customWidth="1"/>
    <col min="15878" max="15878" width="27" style="34" bestFit="1" customWidth="1"/>
    <col min="15879" max="15879" width="26.28515625" style="34" customWidth="1"/>
    <col min="15880" max="15880" width="11" style="34" customWidth="1"/>
    <col min="15881" max="15881" width="11.42578125" style="34" customWidth="1"/>
    <col min="15882" max="15882" width="9.28515625" style="34" customWidth="1"/>
    <col min="15883" max="15883" width="10" style="34" customWidth="1"/>
    <col min="15884" max="15884" width="9.85546875" style="34" customWidth="1"/>
    <col min="15885" max="15885" width="11.7109375" style="34" customWidth="1"/>
    <col min="15886" max="15886" width="11" style="34" customWidth="1"/>
    <col min="15887" max="15887" width="10.42578125" style="34" bestFit="1" customWidth="1"/>
    <col min="15888" max="15889" width="11" style="34" customWidth="1"/>
    <col min="15890" max="15891" width="17" style="34" customWidth="1"/>
    <col min="15892" max="15892" width="12.28515625" style="34" customWidth="1"/>
    <col min="15893" max="15893" width="15.5703125" style="34" customWidth="1"/>
    <col min="15894" max="15894" width="15" style="34" customWidth="1"/>
    <col min="15895" max="15895" width="26.140625" style="34" customWidth="1"/>
    <col min="15896" max="15896" width="12.85546875" style="34" customWidth="1"/>
    <col min="15897" max="15897" width="13.42578125" style="34" customWidth="1"/>
    <col min="15898" max="15898" width="10.7109375" style="34" customWidth="1"/>
    <col min="15899" max="15899" width="10.140625" style="34" customWidth="1"/>
    <col min="15900" max="15900" width="11.7109375" style="34" customWidth="1"/>
    <col min="15901" max="15901" width="13.140625" style="34" customWidth="1"/>
    <col min="15902" max="15902" width="14.5703125" style="34" customWidth="1"/>
    <col min="15903" max="15903" width="9.5703125" style="34" bestFit="1" customWidth="1"/>
    <col min="15904" max="16130" width="8.85546875" style="34"/>
    <col min="16131" max="16131" width="5.28515625" style="34" customWidth="1"/>
    <col min="16132" max="16132" width="9" style="34" customWidth="1"/>
    <col min="16133" max="16133" width="14" style="34" customWidth="1"/>
    <col min="16134" max="16134" width="27" style="34" bestFit="1" customWidth="1"/>
    <col min="16135" max="16135" width="26.28515625" style="34" customWidth="1"/>
    <col min="16136" max="16136" width="11" style="34" customWidth="1"/>
    <col min="16137" max="16137" width="11.42578125" style="34" customWidth="1"/>
    <col min="16138" max="16138" width="9.28515625" style="34" customWidth="1"/>
    <col min="16139" max="16139" width="10" style="34" customWidth="1"/>
    <col min="16140" max="16140" width="9.85546875" style="34" customWidth="1"/>
    <col min="16141" max="16141" width="11.7109375" style="34" customWidth="1"/>
    <col min="16142" max="16142" width="11" style="34" customWidth="1"/>
    <col min="16143" max="16143" width="10.42578125" style="34" bestFit="1" customWidth="1"/>
    <col min="16144" max="16145" width="11" style="34" customWidth="1"/>
    <col min="16146" max="16147" width="17" style="34" customWidth="1"/>
    <col min="16148" max="16148" width="12.28515625" style="34" customWidth="1"/>
    <col min="16149" max="16149" width="15.5703125" style="34" customWidth="1"/>
    <col min="16150" max="16150" width="15" style="34" customWidth="1"/>
    <col min="16151" max="16151" width="26.140625" style="34" customWidth="1"/>
    <col min="16152" max="16152" width="12.85546875" style="34" customWidth="1"/>
    <col min="16153" max="16153" width="13.42578125" style="34" customWidth="1"/>
    <col min="16154" max="16154" width="10.7109375" style="34" customWidth="1"/>
    <col min="16155" max="16155" width="10.140625" style="34" customWidth="1"/>
    <col min="16156" max="16156" width="11.7109375" style="34" customWidth="1"/>
    <col min="16157" max="16157" width="13.140625" style="34" customWidth="1"/>
    <col min="16158" max="16158" width="14.5703125" style="34" customWidth="1"/>
    <col min="16159" max="16159" width="9.5703125" style="34" bestFit="1" customWidth="1"/>
    <col min="16160" max="16384" width="8.85546875" style="34"/>
  </cols>
  <sheetData>
    <row r="1" spans="1:35" ht="11.1" customHeight="1">
      <c r="L1" s="34"/>
      <c r="M1" s="34"/>
      <c r="N1" s="34"/>
      <c r="O1" s="34"/>
      <c r="U1" s="34"/>
    </row>
    <row r="2" spans="1:35" ht="11.65" customHeight="1">
      <c r="L2" s="34"/>
      <c r="M2" s="34"/>
      <c r="N2" s="34"/>
      <c r="O2" s="34"/>
      <c r="U2" s="34"/>
    </row>
    <row r="3" spans="1:35" ht="10.9" customHeight="1">
      <c r="A3" s="29"/>
      <c r="L3" s="34"/>
      <c r="M3" s="34"/>
      <c r="N3" s="34"/>
      <c r="O3" s="34"/>
      <c r="U3" s="34"/>
    </row>
    <row r="4" spans="1:35" s="35" customFormat="1" ht="35.450000000000003" customHeight="1">
      <c r="A4" s="253" t="s">
        <v>139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74"/>
      <c r="AH4" s="35" t="s">
        <v>0</v>
      </c>
      <c r="AI4" s="35" t="s">
        <v>0</v>
      </c>
    </row>
    <row r="5" spans="1:35" s="41" customFormat="1" ht="59.25" customHeight="1">
      <c r="A5" s="38"/>
      <c r="B5" s="254" t="s">
        <v>1</v>
      </c>
      <c r="C5" s="230"/>
      <c r="D5" s="77" t="s">
        <v>181</v>
      </c>
      <c r="E5" s="39" t="s">
        <v>138</v>
      </c>
      <c r="F5" s="233" t="s">
        <v>145</v>
      </c>
      <c r="G5" s="255"/>
      <c r="H5" s="254" t="s">
        <v>217</v>
      </c>
      <c r="I5" s="254"/>
      <c r="J5" s="256" t="s">
        <v>216</v>
      </c>
      <c r="K5" s="256"/>
      <c r="L5" s="103" t="s">
        <v>94</v>
      </c>
      <c r="M5" s="254" t="s">
        <v>3</v>
      </c>
      <c r="N5" s="254"/>
      <c r="O5" s="257" t="s">
        <v>4</v>
      </c>
      <c r="P5" s="258"/>
      <c r="Q5" s="259"/>
      <c r="R5" s="260" t="s">
        <v>219</v>
      </c>
      <c r="S5" s="260"/>
      <c r="T5" s="260"/>
      <c r="U5" s="252" t="s">
        <v>5</v>
      </c>
      <c r="V5" s="252"/>
      <c r="W5" s="44" t="s">
        <v>6</v>
      </c>
      <c r="X5" s="252" t="s">
        <v>65</v>
      </c>
      <c r="Y5" s="252"/>
      <c r="Z5" s="252"/>
      <c r="AA5" s="252"/>
      <c r="AB5" s="252"/>
      <c r="AC5" s="252"/>
      <c r="AD5" s="252"/>
      <c r="AE5" s="40"/>
    </row>
    <row r="6" spans="1:35" s="45" customFormat="1" ht="82.9" customHeight="1">
      <c r="A6" s="28" t="s">
        <v>179</v>
      </c>
      <c r="B6" s="42" t="s">
        <v>7</v>
      </c>
      <c r="C6" s="42" t="s">
        <v>8</v>
      </c>
      <c r="D6" s="78" t="s">
        <v>82</v>
      </c>
      <c r="E6" s="43" t="s">
        <v>153</v>
      </c>
      <c r="F6" s="43" t="s">
        <v>272</v>
      </c>
      <c r="G6" s="43" t="s">
        <v>146</v>
      </c>
      <c r="H6" s="42" t="s">
        <v>180</v>
      </c>
      <c r="I6" s="42" t="s">
        <v>84</v>
      </c>
      <c r="J6" s="86" t="s">
        <v>9</v>
      </c>
      <c r="K6" s="117" t="s">
        <v>163</v>
      </c>
      <c r="L6" s="104" t="s">
        <v>90</v>
      </c>
      <c r="M6" s="42" t="s">
        <v>346</v>
      </c>
      <c r="N6" s="28" t="s">
        <v>152</v>
      </c>
      <c r="O6" s="44" t="s">
        <v>87</v>
      </c>
      <c r="P6" s="106" t="s">
        <v>85</v>
      </c>
      <c r="Q6" s="106" t="s">
        <v>86</v>
      </c>
      <c r="R6" s="106" t="s">
        <v>77</v>
      </c>
      <c r="S6" s="106" t="s">
        <v>78</v>
      </c>
      <c r="T6" s="106" t="s">
        <v>174</v>
      </c>
      <c r="U6" s="106" t="s">
        <v>11</v>
      </c>
      <c r="V6" s="106" t="s">
        <v>12</v>
      </c>
      <c r="W6" s="107" t="s">
        <v>147</v>
      </c>
      <c r="X6" s="106" t="s">
        <v>13</v>
      </c>
      <c r="Y6" s="106" t="s">
        <v>14</v>
      </c>
      <c r="Z6" s="106" t="s">
        <v>15</v>
      </c>
      <c r="AA6" s="106" t="s">
        <v>15</v>
      </c>
      <c r="AB6" s="106" t="s">
        <v>16</v>
      </c>
      <c r="AC6" s="107" t="s">
        <v>142</v>
      </c>
      <c r="AD6" s="107" t="s">
        <v>173</v>
      </c>
    </row>
    <row r="7" spans="1:35" ht="16.5">
      <c r="A7" s="46"/>
      <c r="B7" s="47"/>
      <c r="C7" s="47"/>
      <c r="D7" s="49"/>
      <c r="E7" s="49"/>
      <c r="F7" s="50"/>
      <c r="G7" s="50"/>
      <c r="H7" s="51"/>
      <c r="I7" s="51"/>
      <c r="J7" s="52">
        <f>H7+I7</f>
        <v>0</v>
      </c>
      <c r="K7" s="53" t="str">
        <f>IF(J7&gt;0,IF(J7&gt;(G7-F7+1),"Errore n. Giorni! MAX 366",IF((G7-F7+1)=J7,"ok","")),"")</f>
        <v/>
      </c>
      <c r="L7" s="105" t="str">
        <f>IF((J7&gt;0),(G7-F7+1)-I7,"")</f>
        <v/>
      </c>
      <c r="M7" s="55"/>
      <c r="N7" s="79" t="s">
        <v>19</v>
      </c>
      <c r="O7" s="80"/>
      <c r="P7" s="56">
        <f>IF(O7&lt;35.64,O7,35.64)</f>
        <v>0</v>
      </c>
      <c r="Q7" s="57">
        <f>IF(O7=0,0,P7-13.49)</f>
        <v>0</v>
      </c>
      <c r="R7" s="57">
        <f>ROUND(H7*P7,2)</f>
        <v>0</v>
      </c>
      <c r="S7" s="57">
        <f>ROUND(I7*Q7,2)</f>
        <v>0</v>
      </c>
      <c r="T7" s="58">
        <f>ROUND(R7+S7,2)</f>
        <v>0</v>
      </c>
      <c r="U7" s="59">
        <f t="shared" ref="U7:U70" si="0">IF(M7=0,0,IF((M7&lt;5000),5000,M7))</f>
        <v>0</v>
      </c>
      <c r="V7" s="60">
        <f>IF(U7=0,0,ROUND((U7-5000)/(20000-5000),2))</f>
        <v>0</v>
      </c>
      <c r="W7" s="81">
        <f>IF(N7="NO",0,IF(N7="SI",17.06,0))</f>
        <v>0</v>
      </c>
      <c r="X7" s="60">
        <f>IF(AND(O7&gt;0,H7&gt;0),ROUND((V7*(P7-W7)+W7),2),0)</f>
        <v>0</v>
      </c>
      <c r="Y7" s="61">
        <f>IF(AND(O7&gt;0,H7&gt;0),ROUND(P7-X7,2),0)</f>
        <v>0</v>
      </c>
      <c r="Z7" s="60">
        <f>IF(AND(O7&gt;0,I7&gt;0),(ROUND((V7*(Q7-W7)+W7),2)),0)</f>
        <v>0</v>
      </c>
      <c r="AA7" s="60">
        <f>IF(Q7&lt;Z7,Q7,Z7)</f>
        <v>0</v>
      </c>
      <c r="AB7" s="61">
        <f t="shared" ref="AB7:AB70" si="1">IF(AND(O7&gt;0,I7&gt;0,Z7&lt;Q7),(ROUND(Q7-Z7,2)),0)</f>
        <v>0</v>
      </c>
      <c r="AC7" s="62">
        <f>ROUND((X7*H7)+(AA7*I7),2)</f>
        <v>0</v>
      </c>
      <c r="AD7" s="82">
        <f>IF(J7&gt;0,IF(M7="","Inserire Isee in colonna M",ROUND((Y7*H7)+(AB7*I7),2)),0)</f>
        <v>0</v>
      </c>
      <c r="AE7" s="83"/>
    </row>
    <row r="8" spans="1:35" ht="16.5">
      <c r="A8" s="46"/>
      <c r="B8" s="47"/>
      <c r="C8" s="47"/>
      <c r="D8" s="49"/>
      <c r="E8" s="49"/>
      <c r="F8" s="50"/>
      <c r="G8" s="50"/>
      <c r="H8" s="51"/>
      <c r="I8" s="51"/>
      <c r="J8" s="52">
        <f t="shared" ref="J8:J71" si="2">H8+I8</f>
        <v>0</v>
      </c>
      <c r="K8" s="53" t="str">
        <f t="shared" ref="K8:K71" si="3">IF(J8&gt;0,IF(J8&gt;(G8-F8+1),"Errore n. Giorni! MAX 366",IF((G8-F8+1)=J8,"ok","")),"")</f>
        <v/>
      </c>
      <c r="L8" s="105" t="str">
        <f t="shared" ref="L8:L71" si="4">IF((J8&gt;0),(G8-F8+1)-I8,"")</f>
        <v/>
      </c>
      <c r="M8" s="55"/>
      <c r="N8" s="79" t="s">
        <v>19</v>
      </c>
      <c r="O8" s="80"/>
      <c r="P8" s="56">
        <f t="shared" ref="P8:P71" si="5">IF(O8&lt;35.64,O8,35.64)</f>
        <v>0</v>
      </c>
      <c r="Q8" s="57">
        <f t="shared" ref="Q8:Q71" si="6">IF(O8=0,0,P8-13.49)</f>
        <v>0</v>
      </c>
      <c r="R8" s="57">
        <f t="shared" ref="R8:S71" si="7">ROUND(H8*P8,2)</f>
        <v>0</v>
      </c>
      <c r="S8" s="57">
        <f t="shared" si="7"/>
        <v>0</v>
      </c>
      <c r="T8" s="58">
        <f t="shared" ref="T8:T71" si="8">ROUND(R8+S8,2)</f>
        <v>0</v>
      </c>
      <c r="U8" s="59">
        <f t="shared" si="0"/>
        <v>0</v>
      </c>
      <c r="V8" s="60">
        <f t="shared" ref="V8:V71" si="9">IF(U8=0,0,ROUND((U8-5000)/(20000-5000),2))</f>
        <v>0</v>
      </c>
      <c r="W8" s="81">
        <f t="shared" ref="W8:W71" si="10">IF(N8="NO",0,IF(N8="SI",17.06,0))</f>
        <v>0</v>
      </c>
      <c r="X8" s="60">
        <f t="shared" ref="X8:X71" si="11">IF(AND(O8&gt;0,H8&gt;0),ROUND((V8*(P8-W8)+W8),2),0)</f>
        <v>0</v>
      </c>
      <c r="Y8" s="61">
        <f t="shared" ref="Y8:Y71" si="12">IF(AND(O8&gt;0,H8&gt;0),ROUND(P8-X8,2),0)</f>
        <v>0</v>
      </c>
      <c r="Z8" s="60">
        <f t="shared" ref="Z8:Z71" si="13">IF(AND(O8&gt;0,I8&gt;0),(ROUND((V8*(Q8-W8)+W8),2)),0)</f>
        <v>0</v>
      </c>
      <c r="AA8" s="60">
        <f t="shared" ref="AA8:AA71" si="14">IF(Q8&lt;Z8,Q8,Z8)</f>
        <v>0</v>
      </c>
      <c r="AB8" s="61">
        <f t="shared" si="1"/>
        <v>0</v>
      </c>
      <c r="AC8" s="62">
        <f t="shared" ref="AC8:AC71" si="15">ROUND((X8*H8)+(AA8*I8),2)</f>
        <v>0</v>
      </c>
      <c r="AD8" s="82">
        <f t="shared" ref="AD8:AD71" si="16">IF(J8&gt;0,IF(M8="","Inserire Isee in colonna M",ROUND((Y8*H8)+(AB8*I8),2)),0)</f>
        <v>0</v>
      </c>
      <c r="AE8" s="83"/>
      <c r="AF8" s="84"/>
    </row>
    <row r="9" spans="1:35" ht="16.5">
      <c r="A9" s="46"/>
      <c r="B9" s="47"/>
      <c r="C9" s="47"/>
      <c r="D9" s="49"/>
      <c r="E9" s="49"/>
      <c r="F9" s="50"/>
      <c r="G9" s="50"/>
      <c r="H9" s="51"/>
      <c r="I9" s="51"/>
      <c r="J9" s="52">
        <f t="shared" si="2"/>
        <v>0</v>
      </c>
      <c r="K9" s="53" t="str">
        <f t="shared" si="3"/>
        <v/>
      </c>
      <c r="L9" s="105" t="str">
        <f t="shared" si="4"/>
        <v/>
      </c>
      <c r="M9" s="55"/>
      <c r="N9" s="79" t="s">
        <v>19</v>
      </c>
      <c r="O9" s="80"/>
      <c r="P9" s="56">
        <f t="shared" si="5"/>
        <v>0</v>
      </c>
      <c r="Q9" s="57">
        <f t="shared" si="6"/>
        <v>0</v>
      </c>
      <c r="R9" s="57">
        <f t="shared" si="7"/>
        <v>0</v>
      </c>
      <c r="S9" s="57">
        <f t="shared" si="7"/>
        <v>0</v>
      </c>
      <c r="T9" s="58">
        <f t="shared" si="8"/>
        <v>0</v>
      </c>
      <c r="U9" s="59">
        <f t="shared" si="0"/>
        <v>0</v>
      </c>
      <c r="V9" s="60">
        <f t="shared" si="9"/>
        <v>0</v>
      </c>
      <c r="W9" s="81">
        <f t="shared" si="10"/>
        <v>0</v>
      </c>
      <c r="X9" s="60">
        <f t="shared" si="11"/>
        <v>0</v>
      </c>
      <c r="Y9" s="61">
        <f t="shared" si="12"/>
        <v>0</v>
      </c>
      <c r="Z9" s="60">
        <f t="shared" si="13"/>
        <v>0</v>
      </c>
      <c r="AA9" s="60">
        <f t="shared" si="14"/>
        <v>0</v>
      </c>
      <c r="AB9" s="61">
        <f t="shared" si="1"/>
        <v>0</v>
      </c>
      <c r="AC9" s="62">
        <f t="shared" si="15"/>
        <v>0</v>
      </c>
      <c r="AD9" s="82">
        <f t="shared" si="16"/>
        <v>0</v>
      </c>
      <c r="AE9" s="83"/>
    </row>
    <row r="10" spans="1:35" ht="16.5">
      <c r="A10" s="46"/>
      <c r="B10" s="47"/>
      <c r="C10" s="47"/>
      <c r="D10" s="49"/>
      <c r="E10" s="49"/>
      <c r="F10" s="50"/>
      <c r="G10" s="50"/>
      <c r="H10" s="51"/>
      <c r="I10" s="51"/>
      <c r="J10" s="52">
        <f t="shared" si="2"/>
        <v>0</v>
      </c>
      <c r="K10" s="53" t="str">
        <f t="shared" si="3"/>
        <v/>
      </c>
      <c r="L10" s="105" t="str">
        <f t="shared" si="4"/>
        <v/>
      </c>
      <c r="M10" s="55"/>
      <c r="N10" s="79" t="s">
        <v>19</v>
      </c>
      <c r="O10" s="80"/>
      <c r="P10" s="56">
        <f t="shared" si="5"/>
        <v>0</v>
      </c>
      <c r="Q10" s="57">
        <f t="shared" si="6"/>
        <v>0</v>
      </c>
      <c r="R10" s="57">
        <f t="shared" si="7"/>
        <v>0</v>
      </c>
      <c r="S10" s="57">
        <f t="shared" si="7"/>
        <v>0</v>
      </c>
      <c r="T10" s="58">
        <f t="shared" si="8"/>
        <v>0</v>
      </c>
      <c r="U10" s="59">
        <f t="shared" si="0"/>
        <v>0</v>
      </c>
      <c r="V10" s="60">
        <f t="shared" si="9"/>
        <v>0</v>
      </c>
      <c r="W10" s="81">
        <f t="shared" si="10"/>
        <v>0</v>
      </c>
      <c r="X10" s="60">
        <f t="shared" si="11"/>
        <v>0</v>
      </c>
      <c r="Y10" s="61">
        <f t="shared" si="12"/>
        <v>0</v>
      </c>
      <c r="Z10" s="60">
        <f t="shared" si="13"/>
        <v>0</v>
      </c>
      <c r="AA10" s="60">
        <f t="shared" si="14"/>
        <v>0</v>
      </c>
      <c r="AB10" s="61">
        <f t="shared" si="1"/>
        <v>0</v>
      </c>
      <c r="AC10" s="62">
        <f t="shared" si="15"/>
        <v>0</v>
      </c>
      <c r="AD10" s="82">
        <f t="shared" si="16"/>
        <v>0</v>
      </c>
      <c r="AE10" s="83"/>
      <c r="AF10" s="84"/>
    </row>
    <row r="11" spans="1:35" ht="16.5">
      <c r="A11" s="46"/>
      <c r="B11" s="47"/>
      <c r="C11" s="47"/>
      <c r="D11" s="49"/>
      <c r="E11" s="49"/>
      <c r="F11" s="50"/>
      <c r="G11" s="50"/>
      <c r="H11" s="51"/>
      <c r="I11" s="51"/>
      <c r="J11" s="52">
        <f t="shared" si="2"/>
        <v>0</v>
      </c>
      <c r="K11" s="53" t="str">
        <f t="shared" si="3"/>
        <v/>
      </c>
      <c r="L11" s="105" t="str">
        <f t="shared" si="4"/>
        <v/>
      </c>
      <c r="M11" s="55"/>
      <c r="N11" s="79" t="s">
        <v>19</v>
      </c>
      <c r="O11" s="80"/>
      <c r="P11" s="56">
        <f t="shared" si="5"/>
        <v>0</v>
      </c>
      <c r="Q11" s="57">
        <f t="shared" si="6"/>
        <v>0</v>
      </c>
      <c r="R11" s="57">
        <f t="shared" si="7"/>
        <v>0</v>
      </c>
      <c r="S11" s="57">
        <f t="shared" si="7"/>
        <v>0</v>
      </c>
      <c r="T11" s="58">
        <f t="shared" si="8"/>
        <v>0</v>
      </c>
      <c r="U11" s="59">
        <f t="shared" si="0"/>
        <v>0</v>
      </c>
      <c r="V11" s="60">
        <f t="shared" si="9"/>
        <v>0</v>
      </c>
      <c r="W11" s="81">
        <f t="shared" si="10"/>
        <v>0</v>
      </c>
      <c r="X11" s="60">
        <f t="shared" si="11"/>
        <v>0</v>
      </c>
      <c r="Y11" s="61">
        <f t="shared" si="12"/>
        <v>0</v>
      </c>
      <c r="Z11" s="60">
        <f t="shared" si="13"/>
        <v>0</v>
      </c>
      <c r="AA11" s="60">
        <f t="shared" si="14"/>
        <v>0</v>
      </c>
      <c r="AB11" s="61">
        <f t="shared" si="1"/>
        <v>0</v>
      </c>
      <c r="AC11" s="62">
        <f t="shared" si="15"/>
        <v>0</v>
      </c>
      <c r="AD11" s="82">
        <f t="shared" si="16"/>
        <v>0</v>
      </c>
      <c r="AE11" s="83"/>
    </row>
    <row r="12" spans="1:35" ht="16.5">
      <c r="A12" s="46"/>
      <c r="B12" s="47"/>
      <c r="C12" s="47"/>
      <c r="D12" s="49"/>
      <c r="E12" s="49"/>
      <c r="F12" s="50"/>
      <c r="G12" s="50"/>
      <c r="H12" s="51"/>
      <c r="I12" s="51"/>
      <c r="J12" s="52">
        <f t="shared" si="2"/>
        <v>0</v>
      </c>
      <c r="K12" s="53" t="str">
        <f t="shared" si="3"/>
        <v/>
      </c>
      <c r="L12" s="105" t="str">
        <f t="shared" si="4"/>
        <v/>
      </c>
      <c r="M12" s="55"/>
      <c r="N12" s="79" t="s">
        <v>19</v>
      </c>
      <c r="O12" s="80"/>
      <c r="P12" s="56">
        <f t="shared" si="5"/>
        <v>0</v>
      </c>
      <c r="Q12" s="57">
        <f t="shared" si="6"/>
        <v>0</v>
      </c>
      <c r="R12" s="57">
        <f t="shared" si="7"/>
        <v>0</v>
      </c>
      <c r="S12" s="57">
        <f t="shared" si="7"/>
        <v>0</v>
      </c>
      <c r="T12" s="58">
        <f t="shared" si="8"/>
        <v>0</v>
      </c>
      <c r="U12" s="59">
        <f t="shared" si="0"/>
        <v>0</v>
      </c>
      <c r="V12" s="60">
        <f t="shared" si="9"/>
        <v>0</v>
      </c>
      <c r="W12" s="81">
        <f t="shared" si="10"/>
        <v>0</v>
      </c>
      <c r="X12" s="60">
        <f t="shared" si="11"/>
        <v>0</v>
      </c>
      <c r="Y12" s="61">
        <f t="shared" si="12"/>
        <v>0</v>
      </c>
      <c r="Z12" s="60">
        <f t="shared" si="13"/>
        <v>0</v>
      </c>
      <c r="AA12" s="60">
        <f t="shared" si="14"/>
        <v>0</v>
      </c>
      <c r="AB12" s="61">
        <f t="shared" si="1"/>
        <v>0</v>
      </c>
      <c r="AC12" s="62">
        <f t="shared" si="15"/>
        <v>0</v>
      </c>
      <c r="AD12" s="82">
        <f t="shared" si="16"/>
        <v>0</v>
      </c>
      <c r="AE12" s="83"/>
    </row>
    <row r="13" spans="1:35" ht="16.5">
      <c r="A13" s="46"/>
      <c r="B13" s="47"/>
      <c r="C13" s="47"/>
      <c r="D13" s="49"/>
      <c r="E13" s="49"/>
      <c r="F13" s="50"/>
      <c r="G13" s="50"/>
      <c r="H13" s="51"/>
      <c r="I13" s="51"/>
      <c r="J13" s="52">
        <f t="shared" si="2"/>
        <v>0</v>
      </c>
      <c r="K13" s="53" t="str">
        <f t="shared" si="3"/>
        <v/>
      </c>
      <c r="L13" s="105" t="str">
        <f t="shared" si="4"/>
        <v/>
      </c>
      <c r="M13" s="55"/>
      <c r="N13" s="79" t="s">
        <v>19</v>
      </c>
      <c r="O13" s="80"/>
      <c r="P13" s="56">
        <f t="shared" si="5"/>
        <v>0</v>
      </c>
      <c r="Q13" s="57">
        <f t="shared" si="6"/>
        <v>0</v>
      </c>
      <c r="R13" s="57">
        <f t="shared" si="7"/>
        <v>0</v>
      </c>
      <c r="S13" s="57">
        <f t="shared" si="7"/>
        <v>0</v>
      </c>
      <c r="T13" s="58">
        <f t="shared" si="8"/>
        <v>0</v>
      </c>
      <c r="U13" s="59">
        <f t="shared" si="0"/>
        <v>0</v>
      </c>
      <c r="V13" s="60">
        <f t="shared" si="9"/>
        <v>0</v>
      </c>
      <c r="W13" s="81">
        <f t="shared" si="10"/>
        <v>0</v>
      </c>
      <c r="X13" s="60">
        <f t="shared" si="11"/>
        <v>0</v>
      </c>
      <c r="Y13" s="61">
        <f t="shared" si="12"/>
        <v>0</v>
      </c>
      <c r="Z13" s="60">
        <f t="shared" si="13"/>
        <v>0</v>
      </c>
      <c r="AA13" s="60">
        <f t="shared" si="14"/>
        <v>0</v>
      </c>
      <c r="AB13" s="61">
        <f t="shared" si="1"/>
        <v>0</v>
      </c>
      <c r="AC13" s="62">
        <f t="shared" si="15"/>
        <v>0</v>
      </c>
      <c r="AD13" s="82">
        <f t="shared" si="16"/>
        <v>0</v>
      </c>
      <c r="AE13" s="83"/>
    </row>
    <row r="14" spans="1:35" ht="16.5">
      <c r="A14" s="46"/>
      <c r="B14" s="47"/>
      <c r="C14" s="47"/>
      <c r="D14" s="49"/>
      <c r="E14" s="49"/>
      <c r="F14" s="50"/>
      <c r="G14" s="50"/>
      <c r="H14" s="51"/>
      <c r="I14" s="51"/>
      <c r="J14" s="52">
        <f t="shared" si="2"/>
        <v>0</v>
      </c>
      <c r="K14" s="53" t="str">
        <f t="shared" si="3"/>
        <v/>
      </c>
      <c r="L14" s="105" t="str">
        <f t="shared" si="4"/>
        <v/>
      </c>
      <c r="M14" s="55"/>
      <c r="N14" s="79" t="s">
        <v>19</v>
      </c>
      <c r="O14" s="80"/>
      <c r="P14" s="56">
        <f t="shared" si="5"/>
        <v>0</v>
      </c>
      <c r="Q14" s="57">
        <f t="shared" si="6"/>
        <v>0</v>
      </c>
      <c r="R14" s="57">
        <f t="shared" si="7"/>
        <v>0</v>
      </c>
      <c r="S14" s="57">
        <f t="shared" si="7"/>
        <v>0</v>
      </c>
      <c r="T14" s="58">
        <f t="shared" si="8"/>
        <v>0</v>
      </c>
      <c r="U14" s="59">
        <f t="shared" si="0"/>
        <v>0</v>
      </c>
      <c r="V14" s="60">
        <f t="shared" si="9"/>
        <v>0</v>
      </c>
      <c r="W14" s="81">
        <f t="shared" si="10"/>
        <v>0</v>
      </c>
      <c r="X14" s="60">
        <f t="shared" si="11"/>
        <v>0</v>
      </c>
      <c r="Y14" s="61">
        <f t="shared" si="12"/>
        <v>0</v>
      </c>
      <c r="Z14" s="60">
        <f t="shared" si="13"/>
        <v>0</v>
      </c>
      <c r="AA14" s="60">
        <f t="shared" si="14"/>
        <v>0</v>
      </c>
      <c r="AB14" s="61">
        <f t="shared" si="1"/>
        <v>0</v>
      </c>
      <c r="AC14" s="62">
        <f t="shared" si="15"/>
        <v>0</v>
      </c>
      <c r="AD14" s="82">
        <f t="shared" si="16"/>
        <v>0</v>
      </c>
      <c r="AE14" s="83"/>
    </row>
    <row r="15" spans="1:35" ht="16.5">
      <c r="A15" s="46"/>
      <c r="B15" s="47"/>
      <c r="C15" s="47"/>
      <c r="D15" s="49"/>
      <c r="E15" s="49"/>
      <c r="F15" s="50"/>
      <c r="G15" s="50"/>
      <c r="H15" s="51"/>
      <c r="I15" s="51"/>
      <c r="J15" s="52">
        <f t="shared" si="2"/>
        <v>0</v>
      </c>
      <c r="K15" s="53" t="str">
        <f t="shared" si="3"/>
        <v/>
      </c>
      <c r="L15" s="105" t="str">
        <f t="shared" si="4"/>
        <v/>
      </c>
      <c r="M15" s="55"/>
      <c r="N15" s="79" t="s">
        <v>19</v>
      </c>
      <c r="O15" s="80"/>
      <c r="P15" s="56">
        <f t="shared" si="5"/>
        <v>0</v>
      </c>
      <c r="Q15" s="57">
        <f t="shared" si="6"/>
        <v>0</v>
      </c>
      <c r="R15" s="57">
        <f t="shared" si="7"/>
        <v>0</v>
      </c>
      <c r="S15" s="57">
        <f t="shared" si="7"/>
        <v>0</v>
      </c>
      <c r="T15" s="58">
        <f t="shared" si="8"/>
        <v>0</v>
      </c>
      <c r="U15" s="59">
        <f t="shared" si="0"/>
        <v>0</v>
      </c>
      <c r="V15" s="60">
        <f t="shared" si="9"/>
        <v>0</v>
      </c>
      <c r="W15" s="81">
        <f t="shared" si="10"/>
        <v>0</v>
      </c>
      <c r="X15" s="60">
        <f t="shared" si="11"/>
        <v>0</v>
      </c>
      <c r="Y15" s="61">
        <f t="shared" si="12"/>
        <v>0</v>
      </c>
      <c r="Z15" s="60">
        <f t="shared" si="13"/>
        <v>0</v>
      </c>
      <c r="AA15" s="60">
        <f t="shared" si="14"/>
        <v>0</v>
      </c>
      <c r="AB15" s="61">
        <f t="shared" si="1"/>
        <v>0</v>
      </c>
      <c r="AC15" s="62">
        <f t="shared" si="15"/>
        <v>0</v>
      </c>
      <c r="AD15" s="82">
        <f t="shared" si="16"/>
        <v>0</v>
      </c>
      <c r="AE15" s="83"/>
    </row>
    <row r="16" spans="1:35" ht="16.5">
      <c r="A16" s="46"/>
      <c r="B16" s="47"/>
      <c r="C16" s="47"/>
      <c r="D16" s="49"/>
      <c r="E16" s="49"/>
      <c r="F16" s="50"/>
      <c r="G16" s="50"/>
      <c r="H16" s="51"/>
      <c r="I16" s="51"/>
      <c r="J16" s="52">
        <f t="shared" si="2"/>
        <v>0</v>
      </c>
      <c r="K16" s="53" t="str">
        <f t="shared" si="3"/>
        <v/>
      </c>
      <c r="L16" s="105" t="str">
        <f t="shared" si="4"/>
        <v/>
      </c>
      <c r="M16" s="55"/>
      <c r="N16" s="79" t="s">
        <v>19</v>
      </c>
      <c r="O16" s="80"/>
      <c r="P16" s="56">
        <f t="shared" si="5"/>
        <v>0</v>
      </c>
      <c r="Q16" s="57">
        <f t="shared" si="6"/>
        <v>0</v>
      </c>
      <c r="R16" s="57">
        <f t="shared" si="7"/>
        <v>0</v>
      </c>
      <c r="S16" s="57">
        <f t="shared" si="7"/>
        <v>0</v>
      </c>
      <c r="T16" s="58">
        <f t="shared" si="8"/>
        <v>0</v>
      </c>
      <c r="U16" s="59">
        <f t="shared" si="0"/>
        <v>0</v>
      </c>
      <c r="V16" s="60">
        <f t="shared" si="9"/>
        <v>0</v>
      </c>
      <c r="W16" s="81">
        <f t="shared" si="10"/>
        <v>0</v>
      </c>
      <c r="X16" s="60">
        <f t="shared" si="11"/>
        <v>0</v>
      </c>
      <c r="Y16" s="61">
        <f t="shared" si="12"/>
        <v>0</v>
      </c>
      <c r="Z16" s="60">
        <f t="shared" si="13"/>
        <v>0</v>
      </c>
      <c r="AA16" s="60">
        <f t="shared" si="14"/>
        <v>0</v>
      </c>
      <c r="AB16" s="61">
        <f t="shared" si="1"/>
        <v>0</v>
      </c>
      <c r="AC16" s="62">
        <f t="shared" si="15"/>
        <v>0</v>
      </c>
      <c r="AD16" s="82">
        <f t="shared" si="16"/>
        <v>0</v>
      </c>
      <c r="AE16" s="83"/>
    </row>
    <row r="17" spans="1:31" ht="16.5">
      <c r="A17" s="46"/>
      <c r="B17" s="47"/>
      <c r="C17" s="47"/>
      <c r="D17" s="49"/>
      <c r="E17" s="49"/>
      <c r="F17" s="50"/>
      <c r="G17" s="50"/>
      <c r="H17" s="51"/>
      <c r="I17" s="51"/>
      <c r="J17" s="52">
        <f t="shared" si="2"/>
        <v>0</v>
      </c>
      <c r="K17" s="53" t="str">
        <f t="shared" si="3"/>
        <v/>
      </c>
      <c r="L17" s="105" t="str">
        <f t="shared" si="4"/>
        <v/>
      </c>
      <c r="M17" s="55"/>
      <c r="N17" s="79" t="s">
        <v>19</v>
      </c>
      <c r="O17" s="80"/>
      <c r="P17" s="56">
        <f t="shared" si="5"/>
        <v>0</v>
      </c>
      <c r="Q17" s="57">
        <f t="shared" si="6"/>
        <v>0</v>
      </c>
      <c r="R17" s="57">
        <f t="shared" si="7"/>
        <v>0</v>
      </c>
      <c r="S17" s="57">
        <f t="shared" si="7"/>
        <v>0</v>
      </c>
      <c r="T17" s="58">
        <f t="shared" si="8"/>
        <v>0</v>
      </c>
      <c r="U17" s="59">
        <f t="shared" si="0"/>
        <v>0</v>
      </c>
      <c r="V17" s="60">
        <f t="shared" si="9"/>
        <v>0</v>
      </c>
      <c r="W17" s="81">
        <f t="shared" si="10"/>
        <v>0</v>
      </c>
      <c r="X17" s="60">
        <f t="shared" si="11"/>
        <v>0</v>
      </c>
      <c r="Y17" s="61">
        <f t="shared" si="12"/>
        <v>0</v>
      </c>
      <c r="Z17" s="60">
        <f t="shared" si="13"/>
        <v>0</v>
      </c>
      <c r="AA17" s="60">
        <f t="shared" si="14"/>
        <v>0</v>
      </c>
      <c r="AB17" s="61">
        <f t="shared" si="1"/>
        <v>0</v>
      </c>
      <c r="AC17" s="62">
        <f t="shared" si="15"/>
        <v>0</v>
      </c>
      <c r="AD17" s="82">
        <f t="shared" si="16"/>
        <v>0</v>
      </c>
      <c r="AE17" s="83"/>
    </row>
    <row r="18" spans="1:31" ht="16.5">
      <c r="A18" s="46"/>
      <c r="B18" s="47"/>
      <c r="C18" s="47"/>
      <c r="D18" s="49"/>
      <c r="E18" s="49"/>
      <c r="F18" s="50"/>
      <c r="G18" s="50"/>
      <c r="H18" s="51"/>
      <c r="I18" s="51"/>
      <c r="J18" s="52">
        <f t="shared" si="2"/>
        <v>0</v>
      </c>
      <c r="K18" s="53" t="str">
        <f t="shared" si="3"/>
        <v/>
      </c>
      <c r="L18" s="105" t="str">
        <f t="shared" si="4"/>
        <v/>
      </c>
      <c r="M18" s="55"/>
      <c r="N18" s="79" t="s">
        <v>19</v>
      </c>
      <c r="O18" s="80"/>
      <c r="P18" s="56">
        <f t="shared" si="5"/>
        <v>0</v>
      </c>
      <c r="Q18" s="57">
        <f t="shared" si="6"/>
        <v>0</v>
      </c>
      <c r="R18" s="57">
        <f t="shared" si="7"/>
        <v>0</v>
      </c>
      <c r="S18" s="57">
        <f t="shared" si="7"/>
        <v>0</v>
      </c>
      <c r="T18" s="58">
        <f t="shared" si="8"/>
        <v>0</v>
      </c>
      <c r="U18" s="59">
        <f t="shared" si="0"/>
        <v>0</v>
      </c>
      <c r="V18" s="60">
        <f t="shared" si="9"/>
        <v>0</v>
      </c>
      <c r="W18" s="81">
        <f t="shared" si="10"/>
        <v>0</v>
      </c>
      <c r="X18" s="60">
        <f t="shared" si="11"/>
        <v>0</v>
      </c>
      <c r="Y18" s="61">
        <f t="shared" si="12"/>
        <v>0</v>
      </c>
      <c r="Z18" s="60">
        <f t="shared" si="13"/>
        <v>0</v>
      </c>
      <c r="AA18" s="60">
        <f t="shared" si="14"/>
        <v>0</v>
      </c>
      <c r="AB18" s="61">
        <f t="shared" si="1"/>
        <v>0</v>
      </c>
      <c r="AC18" s="62">
        <f t="shared" si="15"/>
        <v>0</v>
      </c>
      <c r="AD18" s="82">
        <f t="shared" si="16"/>
        <v>0</v>
      </c>
      <c r="AE18" s="83"/>
    </row>
    <row r="19" spans="1:31" ht="16.5">
      <c r="A19" s="46"/>
      <c r="B19" s="47"/>
      <c r="C19" s="47"/>
      <c r="D19" s="49"/>
      <c r="E19" s="49"/>
      <c r="F19" s="50"/>
      <c r="G19" s="50"/>
      <c r="H19" s="51"/>
      <c r="I19" s="51"/>
      <c r="J19" s="52">
        <f t="shared" si="2"/>
        <v>0</v>
      </c>
      <c r="K19" s="53" t="str">
        <f t="shared" si="3"/>
        <v/>
      </c>
      <c r="L19" s="105" t="str">
        <f t="shared" si="4"/>
        <v/>
      </c>
      <c r="M19" s="55"/>
      <c r="N19" s="79" t="s">
        <v>19</v>
      </c>
      <c r="O19" s="80"/>
      <c r="P19" s="56">
        <f t="shared" si="5"/>
        <v>0</v>
      </c>
      <c r="Q19" s="57">
        <f t="shared" si="6"/>
        <v>0</v>
      </c>
      <c r="R19" s="57">
        <f t="shared" si="7"/>
        <v>0</v>
      </c>
      <c r="S19" s="57">
        <f t="shared" si="7"/>
        <v>0</v>
      </c>
      <c r="T19" s="58">
        <f t="shared" si="8"/>
        <v>0</v>
      </c>
      <c r="U19" s="59">
        <f t="shared" si="0"/>
        <v>0</v>
      </c>
      <c r="V19" s="60">
        <f t="shared" si="9"/>
        <v>0</v>
      </c>
      <c r="W19" s="81">
        <f t="shared" si="10"/>
        <v>0</v>
      </c>
      <c r="X19" s="60">
        <f t="shared" si="11"/>
        <v>0</v>
      </c>
      <c r="Y19" s="61">
        <f t="shared" si="12"/>
        <v>0</v>
      </c>
      <c r="Z19" s="60">
        <f t="shared" si="13"/>
        <v>0</v>
      </c>
      <c r="AA19" s="60">
        <f t="shared" si="14"/>
        <v>0</v>
      </c>
      <c r="AB19" s="61">
        <f t="shared" si="1"/>
        <v>0</v>
      </c>
      <c r="AC19" s="62">
        <f t="shared" si="15"/>
        <v>0</v>
      </c>
      <c r="AD19" s="82">
        <f t="shared" si="16"/>
        <v>0</v>
      </c>
      <c r="AE19" s="83"/>
    </row>
    <row r="20" spans="1:31" ht="16.5">
      <c r="A20" s="46"/>
      <c r="B20" s="47"/>
      <c r="C20" s="47"/>
      <c r="D20" s="49"/>
      <c r="E20" s="49"/>
      <c r="F20" s="50"/>
      <c r="G20" s="50"/>
      <c r="H20" s="51"/>
      <c r="I20" s="51"/>
      <c r="J20" s="52">
        <f t="shared" si="2"/>
        <v>0</v>
      </c>
      <c r="K20" s="53" t="str">
        <f t="shared" si="3"/>
        <v/>
      </c>
      <c r="L20" s="105" t="str">
        <f t="shared" si="4"/>
        <v/>
      </c>
      <c r="M20" s="55"/>
      <c r="N20" s="79" t="s">
        <v>19</v>
      </c>
      <c r="O20" s="80"/>
      <c r="P20" s="56">
        <f t="shared" si="5"/>
        <v>0</v>
      </c>
      <c r="Q20" s="57">
        <f t="shared" si="6"/>
        <v>0</v>
      </c>
      <c r="R20" s="57">
        <f t="shared" si="7"/>
        <v>0</v>
      </c>
      <c r="S20" s="57">
        <f t="shared" si="7"/>
        <v>0</v>
      </c>
      <c r="T20" s="58">
        <f t="shared" si="8"/>
        <v>0</v>
      </c>
      <c r="U20" s="59">
        <f t="shared" si="0"/>
        <v>0</v>
      </c>
      <c r="V20" s="60">
        <f t="shared" si="9"/>
        <v>0</v>
      </c>
      <c r="W20" s="81">
        <f t="shared" si="10"/>
        <v>0</v>
      </c>
      <c r="X20" s="60">
        <f t="shared" si="11"/>
        <v>0</v>
      </c>
      <c r="Y20" s="61">
        <f t="shared" si="12"/>
        <v>0</v>
      </c>
      <c r="Z20" s="60">
        <f t="shared" si="13"/>
        <v>0</v>
      </c>
      <c r="AA20" s="60">
        <f t="shared" si="14"/>
        <v>0</v>
      </c>
      <c r="AB20" s="61">
        <f t="shared" si="1"/>
        <v>0</v>
      </c>
      <c r="AC20" s="62">
        <f t="shared" si="15"/>
        <v>0</v>
      </c>
      <c r="AD20" s="82">
        <f t="shared" si="16"/>
        <v>0</v>
      </c>
      <c r="AE20" s="83"/>
    </row>
    <row r="21" spans="1:31" ht="16.5">
      <c r="A21" s="46"/>
      <c r="B21" s="47"/>
      <c r="C21" s="47"/>
      <c r="D21" s="49"/>
      <c r="E21" s="49"/>
      <c r="F21" s="50"/>
      <c r="G21" s="50"/>
      <c r="H21" s="51"/>
      <c r="I21" s="51"/>
      <c r="J21" s="52">
        <f t="shared" si="2"/>
        <v>0</v>
      </c>
      <c r="K21" s="53" t="str">
        <f t="shared" si="3"/>
        <v/>
      </c>
      <c r="L21" s="105" t="str">
        <f t="shared" si="4"/>
        <v/>
      </c>
      <c r="M21" s="55"/>
      <c r="N21" s="79" t="s">
        <v>19</v>
      </c>
      <c r="O21" s="80"/>
      <c r="P21" s="56">
        <f t="shared" si="5"/>
        <v>0</v>
      </c>
      <c r="Q21" s="57">
        <f t="shared" si="6"/>
        <v>0</v>
      </c>
      <c r="R21" s="57">
        <f t="shared" si="7"/>
        <v>0</v>
      </c>
      <c r="S21" s="57">
        <f t="shared" si="7"/>
        <v>0</v>
      </c>
      <c r="T21" s="58">
        <f t="shared" si="8"/>
        <v>0</v>
      </c>
      <c r="U21" s="59">
        <f t="shared" si="0"/>
        <v>0</v>
      </c>
      <c r="V21" s="60">
        <f t="shared" si="9"/>
        <v>0</v>
      </c>
      <c r="W21" s="81">
        <f t="shared" si="10"/>
        <v>0</v>
      </c>
      <c r="X21" s="60">
        <f t="shared" si="11"/>
        <v>0</v>
      </c>
      <c r="Y21" s="61">
        <f t="shared" si="12"/>
        <v>0</v>
      </c>
      <c r="Z21" s="60">
        <f t="shared" si="13"/>
        <v>0</v>
      </c>
      <c r="AA21" s="60">
        <f t="shared" si="14"/>
        <v>0</v>
      </c>
      <c r="AB21" s="61">
        <f t="shared" si="1"/>
        <v>0</v>
      </c>
      <c r="AC21" s="62">
        <f t="shared" si="15"/>
        <v>0</v>
      </c>
      <c r="AD21" s="82">
        <f t="shared" si="16"/>
        <v>0</v>
      </c>
      <c r="AE21" s="83"/>
    </row>
    <row r="22" spans="1:31" ht="16.5">
      <c r="A22" s="46"/>
      <c r="B22" s="47"/>
      <c r="C22" s="47"/>
      <c r="D22" s="49"/>
      <c r="E22" s="49"/>
      <c r="F22" s="50"/>
      <c r="G22" s="50"/>
      <c r="H22" s="51"/>
      <c r="I22" s="51"/>
      <c r="J22" s="52">
        <f t="shared" si="2"/>
        <v>0</v>
      </c>
      <c r="K22" s="53" t="str">
        <f t="shared" si="3"/>
        <v/>
      </c>
      <c r="L22" s="105" t="str">
        <f t="shared" si="4"/>
        <v/>
      </c>
      <c r="M22" s="55"/>
      <c r="N22" s="79" t="s">
        <v>19</v>
      </c>
      <c r="O22" s="80"/>
      <c r="P22" s="56">
        <f t="shared" si="5"/>
        <v>0</v>
      </c>
      <c r="Q22" s="57">
        <f t="shared" si="6"/>
        <v>0</v>
      </c>
      <c r="R22" s="57">
        <f t="shared" si="7"/>
        <v>0</v>
      </c>
      <c r="S22" s="57">
        <f t="shared" si="7"/>
        <v>0</v>
      </c>
      <c r="T22" s="58">
        <f t="shared" si="8"/>
        <v>0</v>
      </c>
      <c r="U22" s="59">
        <f t="shared" si="0"/>
        <v>0</v>
      </c>
      <c r="V22" s="60">
        <f t="shared" si="9"/>
        <v>0</v>
      </c>
      <c r="W22" s="81">
        <f t="shared" si="10"/>
        <v>0</v>
      </c>
      <c r="X22" s="60">
        <f t="shared" si="11"/>
        <v>0</v>
      </c>
      <c r="Y22" s="61">
        <f t="shared" si="12"/>
        <v>0</v>
      </c>
      <c r="Z22" s="60">
        <f t="shared" si="13"/>
        <v>0</v>
      </c>
      <c r="AA22" s="60">
        <f t="shared" si="14"/>
        <v>0</v>
      </c>
      <c r="AB22" s="61">
        <f t="shared" si="1"/>
        <v>0</v>
      </c>
      <c r="AC22" s="62">
        <f t="shared" si="15"/>
        <v>0</v>
      </c>
      <c r="AD22" s="82">
        <f t="shared" si="16"/>
        <v>0</v>
      </c>
      <c r="AE22" s="83"/>
    </row>
    <row r="23" spans="1:31" ht="16.5">
      <c r="A23" s="46"/>
      <c r="B23" s="47"/>
      <c r="C23" s="47"/>
      <c r="D23" s="49"/>
      <c r="E23" s="49"/>
      <c r="F23" s="50"/>
      <c r="G23" s="50"/>
      <c r="H23" s="51"/>
      <c r="I23" s="51"/>
      <c r="J23" s="52">
        <f t="shared" si="2"/>
        <v>0</v>
      </c>
      <c r="K23" s="53" t="str">
        <f t="shared" si="3"/>
        <v/>
      </c>
      <c r="L23" s="105" t="str">
        <f t="shared" si="4"/>
        <v/>
      </c>
      <c r="M23" s="55"/>
      <c r="N23" s="79" t="s">
        <v>19</v>
      </c>
      <c r="O23" s="80"/>
      <c r="P23" s="56">
        <f t="shared" si="5"/>
        <v>0</v>
      </c>
      <c r="Q23" s="57">
        <f t="shared" si="6"/>
        <v>0</v>
      </c>
      <c r="R23" s="57">
        <f t="shared" si="7"/>
        <v>0</v>
      </c>
      <c r="S23" s="57">
        <f t="shared" si="7"/>
        <v>0</v>
      </c>
      <c r="T23" s="58">
        <f t="shared" si="8"/>
        <v>0</v>
      </c>
      <c r="U23" s="59">
        <f t="shared" si="0"/>
        <v>0</v>
      </c>
      <c r="V23" s="60">
        <f t="shared" si="9"/>
        <v>0</v>
      </c>
      <c r="W23" s="81">
        <f t="shared" si="10"/>
        <v>0</v>
      </c>
      <c r="X23" s="60">
        <f t="shared" si="11"/>
        <v>0</v>
      </c>
      <c r="Y23" s="61">
        <f t="shared" si="12"/>
        <v>0</v>
      </c>
      <c r="Z23" s="60">
        <f t="shared" si="13"/>
        <v>0</v>
      </c>
      <c r="AA23" s="60">
        <f t="shared" si="14"/>
        <v>0</v>
      </c>
      <c r="AB23" s="61">
        <f t="shared" si="1"/>
        <v>0</v>
      </c>
      <c r="AC23" s="62">
        <f t="shared" si="15"/>
        <v>0</v>
      </c>
      <c r="AD23" s="82">
        <f t="shared" si="16"/>
        <v>0</v>
      </c>
      <c r="AE23" s="83"/>
    </row>
    <row r="24" spans="1:31" ht="16.5">
      <c r="A24" s="46"/>
      <c r="B24" s="47"/>
      <c r="C24" s="47"/>
      <c r="D24" s="49"/>
      <c r="E24" s="49"/>
      <c r="F24" s="50"/>
      <c r="G24" s="50"/>
      <c r="H24" s="51"/>
      <c r="I24" s="51"/>
      <c r="J24" s="52">
        <f t="shared" si="2"/>
        <v>0</v>
      </c>
      <c r="K24" s="53" t="str">
        <f t="shared" si="3"/>
        <v/>
      </c>
      <c r="L24" s="105" t="str">
        <f t="shared" si="4"/>
        <v/>
      </c>
      <c r="M24" s="55"/>
      <c r="N24" s="79" t="s">
        <v>19</v>
      </c>
      <c r="O24" s="80"/>
      <c r="P24" s="56">
        <f t="shared" si="5"/>
        <v>0</v>
      </c>
      <c r="Q24" s="57">
        <f t="shared" si="6"/>
        <v>0</v>
      </c>
      <c r="R24" s="57">
        <f t="shared" si="7"/>
        <v>0</v>
      </c>
      <c r="S24" s="57">
        <f t="shared" si="7"/>
        <v>0</v>
      </c>
      <c r="T24" s="58">
        <f t="shared" si="8"/>
        <v>0</v>
      </c>
      <c r="U24" s="59">
        <f t="shared" si="0"/>
        <v>0</v>
      </c>
      <c r="V24" s="60">
        <f t="shared" si="9"/>
        <v>0</v>
      </c>
      <c r="W24" s="81">
        <f t="shared" si="10"/>
        <v>0</v>
      </c>
      <c r="X24" s="60">
        <f t="shared" si="11"/>
        <v>0</v>
      </c>
      <c r="Y24" s="61">
        <f t="shared" si="12"/>
        <v>0</v>
      </c>
      <c r="Z24" s="60">
        <f t="shared" si="13"/>
        <v>0</v>
      </c>
      <c r="AA24" s="60">
        <f t="shared" si="14"/>
        <v>0</v>
      </c>
      <c r="AB24" s="61">
        <f t="shared" si="1"/>
        <v>0</v>
      </c>
      <c r="AC24" s="62">
        <f t="shared" si="15"/>
        <v>0</v>
      </c>
      <c r="AD24" s="82">
        <f t="shared" si="16"/>
        <v>0</v>
      </c>
      <c r="AE24" s="83"/>
    </row>
    <row r="25" spans="1:31" ht="16.5">
      <c r="A25" s="46"/>
      <c r="B25" s="47"/>
      <c r="C25" s="47"/>
      <c r="D25" s="49"/>
      <c r="E25" s="49"/>
      <c r="F25" s="50"/>
      <c r="G25" s="50"/>
      <c r="H25" s="51"/>
      <c r="I25" s="51"/>
      <c r="J25" s="52">
        <f t="shared" si="2"/>
        <v>0</v>
      </c>
      <c r="K25" s="53" t="str">
        <f t="shared" si="3"/>
        <v/>
      </c>
      <c r="L25" s="105" t="str">
        <f t="shared" si="4"/>
        <v/>
      </c>
      <c r="M25" s="55"/>
      <c r="N25" s="79" t="s">
        <v>19</v>
      </c>
      <c r="O25" s="80"/>
      <c r="P25" s="56">
        <f t="shared" si="5"/>
        <v>0</v>
      </c>
      <c r="Q25" s="57">
        <f t="shared" si="6"/>
        <v>0</v>
      </c>
      <c r="R25" s="57">
        <f t="shared" si="7"/>
        <v>0</v>
      </c>
      <c r="S25" s="57">
        <f t="shared" si="7"/>
        <v>0</v>
      </c>
      <c r="T25" s="58">
        <f t="shared" si="8"/>
        <v>0</v>
      </c>
      <c r="U25" s="59">
        <f t="shared" si="0"/>
        <v>0</v>
      </c>
      <c r="V25" s="60">
        <f t="shared" si="9"/>
        <v>0</v>
      </c>
      <c r="W25" s="81">
        <f t="shared" si="10"/>
        <v>0</v>
      </c>
      <c r="X25" s="60">
        <f t="shared" si="11"/>
        <v>0</v>
      </c>
      <c r="Y25" s="61">
        <f t="shared" si="12"/>
        <v>0</v>
      </c>
      <c r="Z25" s="60">
        <f t="shared" si="13"/>
        <v>0</v>
      </c>
      <c r="AA25" s="60">
        <f t="shared" si="14"/>
        <v>0</v>
      </c>
      <c r="AB25" s="61">
        <f t="shared" si="1"/>
        <v>0</v>
      </c>
      <c r="AC25" s="62">
        <f t="shared" si="15"/>
        <v>0</v>
      </c>
      <c r="AD25" s="82">
        <f t="shared" si="16"/>
        <v>0</v>
      </c>
      <c r="AE25" s="83"/>
    </row>
    <row r="26" spans="1:31" ht="16.5">
      <c r="A26" s="46"/>
      <c r="B26" s="47"/>
      <c r="C26" s="47"/>
      <c r="D26" s="49"/>
      <c r="E26" s="49"/>
      <c r="F26" s="50"/>
      <c r="G26" s="50"/>
      <c r="H26" s="51"/>
      <c r="I26" s="51"/>
      <c r="J26" s="52">
        <f t="shared" si="2"/>
        <v>0</v>
      </c>
      <c r="K26" s="53" t="str">
        <f t="shared" si="3"/>
        <v/>
      </c>
      <c r="L26" s="105" t="str">
        <f t="shared" si="4"/>
        <v/>
      </c>
      <c r="M26" s="55"/>
      <c r="N26" s="79" t="s">
        <v>19</v>
      </c>
      <c r="O26" s="80"/>
      <c r="P26" s="56">
        <f t="shared" si="5"/>
        <v>0</v>
      </c>
      <c r="Q26" s="57">
        <f t="shared" si="6"/>
        <v>0</v>
      </c>
      <c r="R26" s="57">
        <f t="shared" si="7"/>
        <v>0</v>
      </c>
      <c r="S26" s="57">
        <f t="shared" si="7"/>
        <v>0</v>
      </c>
      <c r="T26" s="58">
        <f t="shared" si="8"/>
        <v>0</v>
      </c>
      <c r="U26" s="59">
        <f t="shared" si="0"/>
        <v>0</v>
      </c>
      <c r="V26" s="60">
        <f t="shared" si="9"/>
        <v>0</v>
      </c>
      <c r="W26" s="81">
        <f t="shared" si="10"/>
        <v>0</v>
      </c>
      <c r="X26" s="60">
        <f t="shared" si="11"/>
        <v>0</v>
      </c>
      <c r="Y26" s="61">
        <f t="shared" si="12"/>
        <v>0</v>
      </c>
      <c r="Z26" s="60">
        <f t="shared" si="13"/>
        <v>0</v>
      </c>
      <c r="AA26" s="60">
        <f t="shared" si="14"/>
        <v>0</v>
      </c>
      <c r="AB26" s="61">
        <f t="shared" si="1"/>
        <v>0</v>
      </c>
      <c r="AC26" s="62">
        <f t="shared" si="15"/>
        <v>0</v>
      </c>
      <c r="AD26" s="82">
        <f t="shared" si="16"/>
        <v>0</v>
      </c>
      <c r="AE26" s="83"/>
    </row>
    <row r="27" spans="1:31" ht="16.5">
      <c r="A27" s="46"/>
      <c r="B27" s="47"/>
      <c r="C27" s="47"/>
      <c r="D27" s="49"/>
      <c r="E27" s="49"/>
      <c r="F27" s="50"/>
      <c r="G27" s="50"/>
      <c r="H27" s="51"/>
      <c r="I27" s="51"/>
      <c r="J27" s="52">
        <f t="shared" si="2"/>
        <v>0</v>
      </c>
      <c r="K27" s="53" t="str">
        <f t="shared" si="3"/>
        <v/>
      </c>
      <c r="L27" s="105" t="str">
        <f t="shared" si="4"/>
        <v/>
      </c>
      <c r="M27" s="55"/>
      <c r="N27" s="79" t="s">
        <v>19</v>
      </c>
      <c r="O27" s="80"/>
      <c r="P27" s="56">
        <f t="shared" si="5"/>
        <v>0</v>
      </c>
      <c r="Q27" s="57">
        <f t="shared" si="6"/>
        <v>0</v>
      </c>
      <c r="R27" s="57">
        <f t="shared" si="7"/>
        <v>0</v>
      </c>
      <c r="S27" s="57">
        <f t="shared" si="7"/>
        <v>0</v>
      </c>
      <c r="T27" s="58">
        <f t="shared" si="8"/>
        <v>0</v>
      </c>
      <c r="U27" s="59">
        <f t="shared" si="0"/>
        <v>0</v>
      </c>
      <c r="V27" s="60">
        <f t="shared" si="9"/>
        <v>0</v>
      </c>
      <c r="W27" s="81">
        <f t="shared" si="10"/>
        <v>0</v>
      </c>
      <c r="X27" s="60">
        <f t="shared" si="11"/>
        <v>0</v>
      </c>
      <c r="Y27" s="61">
        <f t="shared" si="12"/>
        <v>0</v>
      </c>
      <c r="Z27" s="60">
        <f t="shared" si="13"/>
        <v>0</v>
      </c>
      <c r="AA27" s="60">
        <f t="shared" si="14"/>
        <v>0</v>
      </c>
      <c r="AB27" s="61">
        <f t="shared" si="1"/>
        <v>0</v>
      </c>
      <c r="AC27" s="62">
        <f t="shared" si="15"/>
        <v>0</v>
      </c>
      <c r="AD27" s="82">
        <f t="shared" si="16"/>
        <v>0</v>
      </c>
      <c r="AE27" s="83"/>
    </row>
    <row r="28" spans="1:31" ht="16.5">
      <c r="A28" s="46"/>
      <c r="B28" s="47"/>
      <c r="C28" s="47"/>
      <c r="D28" s="49"/>
      <c r="E28" s="49"/>
      <c r="F28" s="50"/>
      <c r="G28" s="50"/>
      <c r="H28" s="51"/>
      <c r="I28" s="51"/>
      <c r="J28" s="52">
        <f t="shared" si="2"/>
        <v>0</v>
      </c>
      <c r="K28" s="53" t="str">
        <f t="shared" si="3"/>
        <v/>
      </c>
      <c r="L28" s="105" t="str">
        <f t="shared" si="4"/>
        <v/>
      </c>
      <c r="M28" s="55"/>
      <c r="N28" s="79" t="s">
        <v>19</v>
      </c>
      <c r="O28" s="80"/>
      <c r="P28" s="56">
        <f t="shared" si="5"/>
        <v>0</v>
      </c>
      <c r="Q28" s="57">
        <f t="shared" si="6"/>
        <v>0</v>
      </c>
      <c r="R28" s="57">
        <f t="shared" si="7"/>
        <v>0</v>
      </c>
      <c r="S28" s="57">
        <f t="shared" si="7"/>
        <v>0</v>
      </c>
      <c r="T28" s="58">
        <f t="shared" si="8"/>
        <v>0</v>
      </c>
      <c r="U28" s="59">
        <f t="shared" si="0"/>
        <v>0</v>
      </c>
      <c r="V28" s="60">
        <f t="shared" si="9"/>
        <v>0</v>
      </c>
      <c r="W28" s="81">
        <f t="shared" si="10"/>
        <v>0</v>
      </c>
      <c r="X28" s="60">
        <f t="shared" si="11"/>
        <v>0</v>
      </c>
      <c r="Y28" s="61">
        <f t="shared" si="12"/>
        <v>0</v>
      </c>
      <c r="Z28" s="60">
        <f t="shared" si="13"/>
        <v>0</v>
      </c>
      <c r="AA28" s="60">
        <f t="shared" si="14"/>
        <v>0</v>
      </c>
      <c r="AB28" s="61">
        <f t="shared" si="1"/>
        <v>0</v>
      </c>
      <c r="AC28" s="62">
        <f t="shared" si="15"/>
        <v>0</v>
      </c>
      <c r="AD28" s="82">
        <f t="shared" si="16"/>
        <v>0</v>
      </c>
      <c r="AE28" s="83"/>
    </row>
    <row r="29" spans="1:31" ht="16.5">
      <c r="A29" s="46"/>
      <c r="B29" s="47"/>
      <c r="C29" s="47"/>
      <c r="D29" s="49"/>
      <c r="E29" s="49"/>
      <c r="F29" s="50"/>
      <c r="G29" s="50"/>
      <c r="H29" s="51"/>
      <c r="I29" s="51"/>
      <c r="J29" s="52">
        <f t="shared" si="2"/>
        <v>0</v>
      </c>
      <c r="K29" s="53" t="str">
        <f t="shared" si="3"/>
        <v/>
      </c>
      <c r="L29" s="105" t="str">
        <f t="shared" si="4"/>
        <v/>
      </c>
      <c r="M29" s="55"/>
      <c r="N29" s="79" t="s">
        <v>19</v>
      </c>
      <c r="O29" s="80"/>
      <c r="P29" s="56">
        <f t="shared" si="5"/>
        <v>0</v>
      </c>
      <c r="Q29" s="57">
        <f t="shared" si="6"/>
        <v>0</v>
      </c>
      <c r="R29" s="57">
        <f t="shared" si="7"/>
        <v>0</v>
      </c>
      <c r="S29" s="57">
        <f t="shared" si="7"/>
        <v>0</v>
      </c>
      <c r="T29" s="58">
        <f t="shared" si="8"/>
        <v>0</v>
      </c>
      <c r="U29" s="59">
        <f t="shared" si="0"/>
        <v>0</v>
      </c>
      <c r="V29" s="60">
        <f t="shared" si="9"/>
        <v>0</v>
      </c>
      <c r="W29" s="81">
        <f t="shared" si="10"/>
        <v>0</v>
      </c>
      <c r="X29" s="60">
        <f t="shared" si="11"/>
        <v>0</v>
      </c>
      <c r="Y29" s="61">
        <f t="shared" si="12"/>
        <v>0</v>
      </c>
      <c r="Z29" s="60">
        <f t="shared" si="13"/>
        <v>0</v>
      </c>
      <c r="AA29" s="60">
        <f t="shared" si="14"/>
        <v>0</v>
      </c>
      <c r="AB29" s="61">
        <f t="shared" si="1"/>
        <v>0</v>
      </c>
      <c r="AC29" s="62">
        <f t="shared" si="15"/>
        <v>0</v>
      </c>
      <c r="AD29" s="82">
        <f t="shared" si="16"/>
        <v>0</v>
      </c>
      <c r="AE29" s="83"/>
    </row>
    <row r="30" spans="1:31" ht="16.5">
      <c r="A30" s="46"/>
      <c r="B30" s="47"/>
      <c r="C30" s="47"/>
      <c r="D30" s="49"/>
      <c r="E30" s="49"/>
      <c r="F30" s="50"/>
      <c r="G30" s="50"/>
      <c r="H30" s="51"/>
      <c r="I30" s="51"/>
      <c r="J30" s="52">
        <f t="shared" si="2"/>
        <v>0</v>
      </c>
      <c r="K30" s="53" t="str">
        <f t="shared" si="3"/>
        <v/>
      </c>
      <c r="L30" s="105" t="str">
        <f t="shared" si="4"/>
        <v/>
      </c>
      <c r="M30" s="55"/>
      <c r="N30" s="79" t="s">
        <v>19</v>
      </c>
      <c r="O30" s="80"/>
      <c r="P30" s="56">
        <f t="shared" si="5"/>
        <v>0</v>
      </c>
      <c r="Q30" s="57">
        <f t="shared" si="6"/>
        <v>0</v>
      </c>
      <c r="R30" s="57">
        <f t="shared" si="7"/>
        <v>0</v>
      </c>
      <c r="S30" s="57">
        <f t="shared" si="7"/>
        <v>0</v>
      </c>
      <c r="T30" s="58">
        <f t="shared" si="8"/>
        <v>0</v>
      </c>
      <c r="U30" s="59">
        <f t="shared" si="0"/>
        <v>0</v>
      </c>
      <c r="V30" s="60">
        <f t="shared" si="9"/>
        <v>0</v>
      </c>
      <c r="W30" s="81">
        <f t="shared" si="10"/>
        <v>0</v>
      </c>
      <c r="X30" s="60">
        <f t="shared" si="11"/>
        <v>0</v>
      </c>
      <c r="Y30" s="61">
        <f t="shared" si="12"/>
        <v>0</v>
      </c>
      <c r="Z30" s="60">
        <f t="shared" si="13"/>
        <v>0</v>
      </c>
      <c r="AA30" s="60">
        <f t="shared" si="14"/>
        <v>0</v>
      </c>
      <c r="AB30" s="61">
        <f t="shared" si="1"/>
        <v>0</v>
      </c>
      <c r="AC30" s="62">
        <f t="shared" si="15"/>
        <v>0</v>
      </c>
      <c r="AD30" s="82">
        <f t="shared" si="16"/>
        <v>0</v>
      </c>
      <c r="AE30" s="83"/>
    </row>
    <row r="31" spans="1:31" ht="16.5">
      <c r="A31" s="46"/>
      <c r="B31" s="47"/>
      <c r="C31" s="47"/>
      <c r="D31" s="49"/>
      <c r="E31" s="49"/>
      <c r="F31" s="50"/>
      <c r="G31" s="50"/>
      <c r="H31" s="51"/>
      <c r="I31" s="51"/>
      <c r="J31" s="52">
        <f t="shared" si="2"/>
        <v>0</v>
      </c>
      <c r="K31" s="53" t="str">
        <f t="shared" si="3"/>
        <v/>
      </c>
      <c r="L31" s="105" t="str">
        <f t="shared" si="4"/>
        <v/>
      </c>
      <c r="M31" s="55"/>
      <c r="N31" s="79" t="s">
        <v>19</v>
      </c>
      <c r="O31" s="80"/>
      <c r="P31" s="56">
        <f t="shared" si="5"/>
        <v>0</v>
      </c>
      <c r="Q31" s="57">
        <f t="shared" si="6"/>
        <v>0</v>
      </c>
      <c r="R31" s="57">
        <f t="shared" si="7"/>
        <v>0</v>
      </c>
      <c r="S31" s="57">
        <f t="shared" si="7"/>
        <v>0</v>
      </c>
      <c r="T31" s="58">
        <f t="shared" si="8"/>
        <v>0</v>
      </c>
      <c r="U31" s="59">
        <f t="shared" si="0"/>
        <v>0</v>
      </c>
      <c r="V31" s="60">
        <f t="shared" si="9"/>
        <v>0</v>
      </c>
      <c r="W31" s="81">
        <f t="shared" si="10"/>
        <v>0</v>
      </c>
      <c r="X31" s="60">
        <f t="shared" si="11"/>
        <v>0</v>
      </c>
      <c r="Y31" s="61">
        <f t="shared" si="12"/>
        <v>0</v>
      </c>
      <c r="Z31" s="60">
        <f t="shared" si="13"/>
        <v>0</v>
      </c>
      <c r="AA31" s="60">
        <f t="shared" si="14"/>
        <v>0</v>
      </c>
      <c r="AB31" s="61">
        <f t="shared" si="1"/>
        <v>0</v>
      </c>
      <c r="AC31" s="62">
        <f t="shared" si="15"/>
        <v>0</v>
      </c>
      <c r="AD31" s="82">
        <f t="shared" si="16"/>
        <v>0</v>
      </c>
      <c r="AE31" s="83"/>
    </row>
    <row r="32" spans="1:31" ht="16.5">
      <c r="A32" s="46"/>
      <c r="B32" s="47"/>
      <c r="C32" s="47"/>
      <c r="D32" s="49"/>
      <c r="E32" s="49"/>
      <c r="F32" s="50"/>
      <c r="G32" s="50"/>
      <c r="H32" s="51"/>
      <c r="I32" s="51"/>
      <c r="J32" s="52">
        <f t="shared" si="2"/>
        <v>0</v>
      </c>
      <c r="K32" s="53" t="str">
        <f t="shared" si="3"/>
        <v/>
      </c>
      <c r="L32" s="105" t="str">
        <f t="shared" si="4"/>
        <v/>
      </c>
      <c r="M32" s="55"/>
      <c r="N32" s="79" t="s">
        <v>19</v>
      </c>
      <c r="O32" s="80"/>
      <c r="P32" s="56">
        <f t="shared" si="5"/>
        <v>0</v>
      </c>
      <c r="Q32" s="57">
        <f t="shared" si="6"/>
        <v>0</v>
      </c>
      <c r="R32" s="57">
        <f t="shared" si="7"/>
        <v>0</v>
      </c>
      <c r="S32" s="57">
        <f t="shared" si="7"/>
        <v>0</v>
      </c>
      <c r="T32" s="58">
        <f t="shared" si="8"/>
        <v>0</v>
      </c>
      <c r="U32" s="59">
        <f t="shared" si="0"/>
        <v>0</v>
      </c>
      <c r="V32" s="60">
        <f t="shared" si="9"/>
        <v>0</v>
      </c>
      <c r="W32" s="81">
        <f t="shared" si="10"/>
        <v>0</v>
      </c>
      <c r="X32" s="60">
        <f t="shared" si="11"/>
        <v>0</v>
      </c>
      <c r="Y32" s="61">
        <f t="shared" si="12"/>
        <v>0</v>
      </c>
      <c r="Z32" s="60">
        <f t="shared" si="13"/>
        <v>0</v>
      </c>
      <c r="AA32" s="60">
        <f t="shared" si="14"/>
        <v>0</v>
      </c>
      <c r="AB32" s="61">
        <f t="shared" si="1"/>
        <v>0</v>
      </c>
      <c r="AC32" s="62">
        <f t="shared" si="15"/>
        <v>0</v>
      </c>
      <c r="AD32" s="82">
        <f t="shared" si="16"/>
        <v>0</v>
      </c>
      <c r="AE32" s="83"/>
    </row>
    <row r="33" spans="1:31" ht="16.5">
      <c r="A33" s="46"/>
      <c r="B33" s="47"/>
      <c r="C33" s="47"/>
      <c r="D33" s="49"/>
      <c r="E33" s="49"/>
      <c r="F33" s="50"/>
      <c r="G33" s="50"/>
      <c r="H33" s="51"/>
      <c r="I33" s="51"/>
      <c r="J33" s="52">
        <f t="shared" si="2"/>
        <v>0</v>
      </c>
      <c r="K33" s="53" t="str">
        <f t="shared" si="3"/>
        <v/>
      </c>
      <c r="L33" s="105" t="str">
        <f t="shared" si="4"/>
        <v/>
      </c>
      <c r="M33" s="55"/>
      <c r="N33" s="79" t="s">
        <v>19</v>
      </c>
      <c r="O33" s="80"/>
      <c r="P33" s="56">
        <f t="shared" si="5"/>
        <v>0</v>
      </c>
      <c r="Q33" s="57">
        <f t="shared" si="6"/>
        <v>0</v>
      </c>
      <c r="R33" s="57">
        <f t="shared" si="7"/>
        <v>0</v>
      </c>
      <c r="S33" s="57">
        <f t="shared" si="7"/>
        <v>0</v>
      </c>
      <c r="T33" s="58">
        <f t="shared" si="8"/>
        <v>0</v>
      </c>
      <c r="U33" s="59">
        <f t="shared" si="0"/>
        <v>0</v>
      </c>
      <c r="V33" s="60">
        <f t="shared" si="9"/>
        <v>0</v>
      </c>
      <c r="W33" s="81">
        <f t="shared" si="10"/>
        <v>0</v>
      </c>
      <c r="X33" s="60">
        <f t="shared" si="11"/>
        <v>0</v>
      </c>
      <c r="Y33" s="61">
        <f t="shared" si="12"/>
        <v>0</v>
      </c>
      <c r="Z33" s="60">
        <f t="shared" si="13"/>
        <v>0</v>
      </c>
      <c r="AA33" s="60">
        <f t="shared" si="14"/>
        <v>0</v>
      </c>
      <c r="AB33" s="61">
        <f t="shared" si="1"/>
        <v>0</v>
      </c>
      <c r="AC33" s="62">
        <f t="shared" si="15"/>
        <v>0</v>
      </c>
      <c r="AD33" s="82">
        <f t="shared" si="16"/>
        <v>0</v>
      </c>
      <c r="AE33" s="83"/>
    </row>
    <row r="34" spans="1:31" ht="16.5">
      <c r="A34" s="46"/>
      <c r="B34" s="47"/>
      <c r="C34" s="47"/>
      <c r="D34" s="49"/>
      <c r="E34" s="49"/>
      <c r="F34" s="50"/>
      <c r="G34" s="50"/>
      <c r="H34" s="51"/>
      <c r="I34" s="51"/>
      <c r="J34" s="52">
        <f t="shared" si="2"/>
        <v>0</v>
      </c>
      <c r="K34" s="53" t="str">
        <f t="shared" si="3"/>
        <v/>
      </c>
      <c r="L34" s="105" t="str">
        <f t="shared" si="4"/>
        <v/>
      </c>
      <c r="M34" s="55"/>
      <c r="N34" s="79" t="s">
        <v>19</v>
      </c>
      <c r="O34" s="80"/>
      <c r="P34" s="56">
        <f t="shared" si="5"/>
        <v>0</v>
      </c>
      <c r="Q34" s="57">
        <f t="shared" si="6"/>
        <v>0</v>
      </c>
      <c r="R34" s="57">
        <f t="shared" si="7"/>
        <v>0</v>
      </c>
      <c r="S34" s="57">
        <f t="shared" si="7"/>
        <v>0</v>
      </c>
      <c r="T34" s="58">
        <f t="shared" si="8"/>
        <v>0</v>
      </c>
      <c r="U34" s="59">
        <f t="shared" si="0"/>
        <v>0</v>
      </c>
      <c r="V34" s="60">
        <f t="shared" si="9"/>
        <v>0</v>
      </c>
      <c r="W34" s="81">
        <f t="shared" si="10"/>
        <v>0</v>
      </c>
      <c r="X34" s="60">
        <f t="shared" si="11"/>
        <v>0</v>
      </c>
      <c r="Y34" s="61">
        <f t="shared" si="12"/>
        <v>0</v>
      </c>
      <c r="Z34" s="60">
        <f t="shared" si="13"/>
        <v>0</v>
      </c>
      <c r="AA34" s="60">
        <f t="shared" si="14"/>
        <v>0</v>
      </c>
      <c r="AB34" s="61">
        <f t="shared" si="1"/>
        <v>0</v>
      </c>
      <c r="AC34" s="62">
        <f t="shared" si="15"/>
        <v>0</v>
      </c>
      <c r="AD34" s="82">
        <f t="shared" si="16"/>
        <v>0</v>
      </c>
      <c r="AE34" s="83"/>
    </row>
    <row r="35" spans="1:31" ht="16.5">
      <c r="A35" s="46"/>
      <c r="B35" s="47"/>
      <c r="C35" s="47"/>
      <c r="D35" s="49"/>
      <c r="E35" s="49"/>
      <c r="F35" s="50"/>
      <c r="G35" s="50"/>
      <c r="H35" s="51"/>
      <c r="I35" s="51"/>
      <c r="J35" s="52">
        <f t="shared" si="2"/>
        <v>0</v>
      </c>
      <c r="K35" s="53" t="str">
        <f t="shared" si="3"/>
        <v/>
      </c>
      <c r="L35" s="105" t="str">
        <f t="shared" si="4"/>
        <v/>
      </c>
      <c r="M35" s="55"/>
      <c r="N35" s="79" t="s">
        <v>19</v>
      </c>
      <c r="O35" s="80"/>
      <c r="P35" s="56">
        <f t="shared" si="5"/>
        <v>0</v>
      </c>
      <c r="Q35" s="57">
        <f t="shared" si="6"/>
        <v>0</v>
      </c>
      <c r="R35" s="57">
        <f t="shared" si="7"/>
        <v>0</v>
      </c>
      <c r="S35" s="57">
        <f t="shared" si="7"/>
        <v>0</v>
      </c>
      <c r="T35" s="58">
        <f t="shared" si="8"/>
        <v>0</v>
      </c>
      <c r="U35" s="59">
        <f t="shared" si="0"/>
        <v>0</v>
      </c>
      <c r="V35" s="60">
        <f t="shared" si="9"/>
        <v>0</v>
      </c>
      <c r="W35" s="81">
        <f t="shared" si="10"/>
        <v>0</v>
      </c>
      <c r="X35" s="60">
        <f t="shared" si="11"/>
        <v>0</v>
      </c>
      <c r="Y35" s="61">
        <f t="shared" si="12"/>
        <v>0</v>
      </c>
      <c r="Z35" s="60">
        <f t="shared" si="13"/>
        <v>0</v>
      </c>
      <c r="AA35" s="60">
        <f t="shared" si="14"/>
        <v>0</v>
      </c>
      <c r="AB35" s="61">
        <f t="shared" si="1"/>
        <v>0</v>
      </c>
      <c r="AC35" s="62">
        <f t="shared" si="15"/>
        <v>0</v>
      </c>
      <c r="AD35" s="82">
        <f t="shared" si="16"/>
        <v>0</v>
      </c>
      <c r="AE35" s="83"/>
    </row>
    <row r="36" spans="1:31" ht="16.5">
      <c r="A36" s="46"/>
      <c r="B36" s="47"/>
      <c r="C36" s="47"/>
      <c r="D36" s="49"/>
      <c r="E36" s="49"/>
      <c r="F36" s="50"/>
      <c r="G36" s="50"/>
      <c r="H36" s="51"/>
      <c r="I36" s="51"/>
      <c r="J36" s="52">
        <f t="shared" si="2"/>
        <v>0</v>
      </c>
      <c r="K36" s="53" t="str">
        <f t="shared" si="3"/>
        <v/>
      </c>
      <c r="L36" s="105" t="str">
        <f t="shared" si="4"/>
        <v/>
      </c>
      <c r="M36" s="55"/>
      <c r="N36" s="79" t="s">
        <v>19</v>
      </c>
      <c r="O36" s="80"/>
      <c r="P36" s="56">
        <f t="shared" si="5"/>
        <v>0</v>
      </c>
      <c r="Q36" s="57">
        <f t="shared" si="6"/>
        <v>0</v>
      </c>
      <c r="R36" s="57">
        <f t="shared" si="7"/>
        <v>0</v>
      </c>
      <c r="S36" s="57">
        <f t="shared" si="7"/>
        <v>0</v>
      </c>
      <c r="T36" s="58">
        <f t="shared" si="8"/>
        <v>0</v>
      </c>
      <c r="U36" s="59">
        <f t="shared" si="0"/>
        <v>0</v>
      </c>
      <c r="V36" s="60">
        <f t="shared" si="9"/>
        <v>0</v>
      </c>
      <c r="W36" s="81">
        <f t="shared" si="10"/>
        <v>0</v>
      </c>
      <c r="X36" s="60">
        <f t="shared" si="11"/>
        <v>0</v>
      </c>
      <c r="Y36" s="61">
        <f t="shared" si="12"/>
        <v>0</v>
      </c>
      <c r="Z36" s="60">
        <f t="shared" si="13"/>
        <v>0</v>
      </c>
      <c r="AA36" s="60">
        <f t="shared" si="14"/>
        <v>0</v>
      </c>
      <c r="AB36" s="61">
        <f t="shared" si="1"/>
        <v>0</v>
      </c>
      <c r="AC36" s="62">
        <f t="shared" si="15"/>
        <v>0</v>
      </c>
      <c r="AD36" s="82">
        <f t="shared" si="16"/>
        <v>0</v>
      </c>
      <c r="AE36" s="83"/>
    </row>
    <row r="37" spans="1:31" ht="16.5">
      <c r="A37" s="46"/>
      <c r="B37" s="47"/>
      <c r="C37" s="47"/>
      <c r="D37" s="49"/>
      <c r="E37" s="49"/>
      <c r="F37" s="50"/>
      <c r="G37" s="50"/>
      <c r="H37" s="51"/>
      <c r="I37" s="51"/>
      <c r="J37" s="52">
        <f t="shared" si="2"/>
        <v>0</v>
      </c>
      <c r="K37" s="53" t="str">
        <f t="shared" si="3"/>
        <v/>
      </c>
      <c r="L37" s="105" t="str">
        <f t="shared" si="4"/>
        <v/>
      </c>
      <c r="M37" s="55"/>
      <c r="N37" s="79" t="s">
        <v>19</v>
      </c>
      <c r="O37" s="80"/>
      <c r="P37" s="56">
        <f t="shared" si="5"/>
        <v>0</v>
      </c>
      <c r="Q37" s="57">
        <f t="shared" si="6"/>
        <v>0</v>
      </c>
      <c r="R37" s="57">
        <f t="shared" si="7"/>
        <v>0</v>
      </c>
      <c r="S37" s="57">
        <f t="shared" si="7"/>
        <v>0</v>
      </c>
      <c r="T37" s="58">
        <f t="shared" si="8"/>
        <v>0</v>
      </c>
      <c r="U37" s="59">
        <f t="shared" si="0"/>
        <v>0</v>
      </c>
      <c r="V37" s="60">
        <f t="shared" si="9"/>
        <v>0</v>
      </c>
      <c r="W37" s="81">
        <f t="shared" si="10"/>
        <v>0</v>
      </c>
      <c r="X37" s="60">
        <f t="shared" si="11"/>
        <v>0</v>
      </c>
      <c r="Y37" s="61">
        <f t="shared" si="12"/>
        <v>0</v>
      </c>
      <c r="Z37" s="60">
        <f t="shared" si="13"/>
        <v>0</v>
      </c>
      <c r="AA37" s="60">
        <f t="shared" si="14"/>
        <v>0</v>
      </c>
      <c r="AB37" s="61">
        <f t="shared" si="1"/>
        <v>0</v>
      </c>
      <c r="AC37" s="62">
        <f t="shared" si="15"/>
        <v>0</v>
      </c>
      <c r="AD37" s="82">
        <f t="shared" si="16"/>
        <v>0</v>
      </c>
      <c r="AE37" s="83"/>
    </row>
    <row r="38" spans="1:31" ht="16.5">
      <c r="A38" s="46"/>
      <c r="B38" s="47"/>
      <c r="C38" s="47"/>
      <c r="D38" s="49"/>
      <c r="E38" s="49"/>
      <c r="F38" s="50"/>
      <c r="G38" s="50"/>
      <c r="H38" s="51"/>
      <c r="I38" s="51"/>
      <c r="J38" s="52">
        <f t="shared" si="2"/>
        <v>0</v>
      </c>
      <c r="K38" s="53" t="str">
        <f t="shared" si="3"/>
        <v/>
      </c>
      <c r="L38" s="105" t="str">
        <f t="shared" si="4"/>
        <v/>
      </c>
      <c r="M38" s="55"/>
      <c r="N38" s="79" t="s">
        <v>19</v>
      </c>
      <c r="O38" s="80"/>
      <c r="P38" s="56">
        <f t="shared" si="5"/>
        <v>0</v>
      </c>
      <c r="Q38" s="57">
        <f t="shared" si="6"/>
        <v>0</v>
      </c>
      <c r="R38" s="57">
        <f t="shared" si="7"/>
        <v>0</v>
      </c>
      <c r="S38" s="57">
        <f t="shared" si="7"/>
        <v>0</v>
      </c>
      <c r="T38" s="58">
        <f t="shared" si="8"/>
        <v>0</v>
      </c>
      <c r="U38" s="59">
        <f t="shared" si="0"/>
        <v>0</v>
      </c>
      <c r="V38" s="60">
        <f t="shared" si="9"/>
        <v>0</v>
      </c>
      <c r="W38" s="81">
        <f t="shared" si="10"/>
        <v>0</v>
      </c>
      <c r="X38" s="60">
        <f t="shared" si="11"/>
        <v>0</v>
      </c>
      <c r="Y38" s="61">
        <f t="shared" si="12"/>
        <v>0</v>
      </c>
      <c r="Z38" s="60">
        <f t="shared" si="13"/>
        <v>0</v>
      </c>
      <c r="AA38" s="60">
        <f t="shared" si="14"/>
        <v>0</v>
      </c>
      <c r="AB38" s="61">
        <f t="shared" si="1"/>
        <v>0</v>
      </c>
      <c r="AC38" s="62">
        <f t="shared" si="15"/>
        <v>0</v>
      </c>
      <c r="AD38" s="82">
        <f t="shared" si="16"/>
        <v>0</v>
      </c>
      <c r="AE38" s="83"/>
    </row>
    <row r="39" spans="1:31" ht="16.5">
      <c r="A39" s="46"/>
      <c r="B39" s="47"/>
      <c r="C39" s="47"/>
      <c r="D39" s="49"/>
      <c r="E39" s="49"/>
      <c r="F39" s="50"/>
      <c r="G39" s="50"/>
      <c r="H39" s="51"/>
      <c r="I39" s="51"/>
      <c r="J39" s="52">
        <f t="shared" si="2"/>
        <v>0</v>
      </c>
      <c r="K39" s="53" t="str">
        <f t="shared" si="3"/>
        <v/>
      </c>
      <c r="L39" s="105" t="str">
        <f t="shared" si="4"/>
        <v/>
      </c>
      <c r="M39" s="55"/>
      <c r="N39" s="79" t="s">
        <v>19</v>
      </c>
      <c r="O39" s="80"/>
      <c r="P39" s="56">
        <f t="shared" si="5"/>
        <v>0</v>
      </c>
      <c r="Q39" s="57">
        <f t="shared" si="6"/>
        <v>0</v>
      </c>
      <c r="R39" s="57">
        <f t="shared" si="7"/>
        <v>0</v>
      </c>
      <c r="S39" s="57">
        <f t="shared" si="7"/>
        <v>0</v>
      </c>
      <c r="T39" s="58">
        <f t="shared" si="8"/>
        <v>0</v>
      </c>
      <c r="U39" s="59">
        <f t="shared" si="0"/>
        <v>0</v>
      </c>
      <c r="V39" s="60">
        <f t="shared" si="9"/>
        <v>0</v>
      </c>
      <c r="W39" s="81">
        <f t="shared" si="10"/>
        <v>0</v>
      </c>
      <c r="X39" s="60">
        <f t="shared" si="11"/>
        <v>0</v>
      </c>
      <c r="Y39" s="61">
        <f t="shared" si="12"/>
        <v>0</v>
      </c>
      <c r="Z39" s="60">
        <f t="shared" si="13"/>
        <v>0</v>
      </c>
      <c r="AA39" s="60">
        <f t="shared" si="14"/>
        <v>0</v>
      </c>
      <c r="AB39" s="61">
        <f t="shared" si="1"/>
        <v>0</v>
      </c>
      <c r="AC39" s="62">
        <f t="shared" si="15"/>
        <v>0</v>
      </c>
      <c r="AD39" s="82">
        <f t="shared" si="16"/>
        <v>0</v>
      </c>
      <c r="AE39" s="83"/>
    </row>
    <row r="40" spans="1:31" ht="16.5">
      <c r="A40" s="46"/>
      <c r="B40" s="47"/>
      <c r="C40" s="47"/>
      <c r="D40" s="49"/>
      <c r="E40" s="49"/>
      <c r="F40" s="50"/>
      <c r="G40" s="50"/>
      <c r="H40" s="51"/>
      <c r="I40" s="51"/>
      <c r="J40" s="52">
        <f t="shared" si="2"/>
        <v>0</v>
      </c>
      <c r="K40" s="53" t="str">
        <f t="shared" si="3"/>
        <v/>
      </c>
      <c r="L40" s="105" t="str">
        <f t="shared" si="4"/>
        <v/>
      </c>
      <c r="M40" s="55"/>
      <c r="N40" s="79" t="s">
        <v>19</v>
      </c>
      <c r="O40" s="80"/>
      <c r="P40" s="56">
        <f t="shared" si="5"/>
        <v>0</v>
      </c>
      <c r="Q40" s="57">
        <f t="shared" si="6"/>
        <v>0</v>
      </c>
      <c r="R40" s="57">
        <f t="shared" si="7"/>
        <v>0</v>
      </c>
      <c r="S40" s="57">
        <f t="shared" si="7"/>
        <v>0</v>
      </c>
      <c r="T40" s="58">
        <f t="shared" si="8"/>
        <v>0</v>
      </c>
      <c r="U40" s="59">
        <f t="shared" si="0"/>
        <v>0</v>
      </c>
      <c r="V40" s="60">
        <f t="shared" si="9"/>
        <v>0</v>
      </c>
      <c r="W40" s="81">
        <f t="shared" si="10"/>
        <v>0</v>
      </c>
      <c r="X40" s="60">
        <f t="shared" si="11"/>
        <v>0</v>
      </c>
      <c r="Y40" s="61">
        <f t="shared" si="12"/>
        <v>0</v>
      </c>
      <c r="Z40" s="60">
        <f t="shared" si="13"/>
        <v>0</v>
      </c>
      <c r="AA40" s="60">
        <f t="shared" si="14"/>
        <v>0</v>
      </c>
      <c r="AB40" s="61">
        <f t="shared" si="1"/>
        <v>0</v>
      </c>
      <c r="AC40" s="62">
        <f t="shared" si="15"/>
        <v>0</v>
      </c>
      <c r="AD40" s="82">
        <f t="shared" si="16"/>
        <v>0</v>
      </c>
      <c r="AE40" s="83"/>
    </row>
    <row r="41" spans="1:31" ht="16.5">
      <c r="A41" s="46"/>
      <c r="B41" s="47"/>
      <c r="C41" s="47"/>
      <c r="D41" s="49"/>
      <c r="E41" s="49"/>
      <c r="F41" s="50"/>
      <c r="G41" s="50"/>
      <c r="H41" s="51"/>
      <c r="I41" s="51"/>
      <c r="J41" s="52">
        <f t="shared" si="2"/>
        <v>0</v>
      </c>
      <c r="K41" s="53" t="str">
        <f t="shared" si="3"/>
        <v/>
      </c>
      <c r="L41" s="105" t="str">
        <f t="shared" si="4"/>
        <v/>
      </c>
      <c r="M41" s="55"/>
      <c r="N41" s="79" t="s">
        <v>19</v>
      </c>
      <c r="O41" s="80"/>
      <c r="P41" s="56">
        <f t="shared" si="5"/>
        <v>0</v>
      </c>
      <c r="Q41" s="57">
        <f t="shared" si="6"/>
        <v>0</v>
      </c>
      <c r="R41" s="57">
        <f t="shared" si="7"/>
        <v>0</v>
      </c>
      <c r="S41" s="57">
        <f t="shared" si="7"/>
        <v>0</v>
      </c>
      <c r="T41" s="58">
        <f t="shared" si="8"/>
        <v>0</v>
      </c>
      <c r="U41" s="59">
        <f t="shared" si="0"/>
        <v>0</v>
      </c>
      <c r="V41" s="60">
        <f t="shared" si="9"/>
        <v>0</v>
      </c>
      <c r="W41" s="81">
        <f t="shared" si="10"/>
        <v>0</v>
      </c>
      <c r="X41" s="60">
        <f t="shared" si="11"/>
        <v>0</v>
      </c>
      <c r="Y41" s="61">
        <f t="shared" si="12"/>
        <v>0</v>
      </c>
      <c r="Z41" s="60">
        <f t="shared" si="13"/>
        <v>0</v>
      </c>
      <c r="AA41" s="60">
        <f t="shared" si="14"/>
        <v>0</v>
      </c>
      <c r="AB41" s="61">
        <f t="shared" si="1"/>
        <v>0</v>
      </c>
      <c r="AC41" s="62">
        <f t="shared" si="15"/>
        <v>0</v>
      </c>
      <c r="AD41" s="82">
        <f t="shared" si="16"/>
        <v>0</v>
      </c>
      <c r="AE41" s="83"/>
    </row>
    <row r="42" spans="1:31" ht="16.5">
      <c r="A42" s="46"/>
      <c r="B42" s="47"/>
      <c r="C42" s="47"/>
      <c r="D42" s="49"/>
      <c r="E42" s="49"/>
      <c r="F42" s="50"/>
      <c r="G42" s="50"/>
      <c r="H42" s="51"/>
      <c r="I42" s="51"/>
      <c r="J42" s="52">
        <f t="shared" si="2"/>
        <v>0</v>
      </c>
      <c r="K42" s="53" t="str">
        <f t="shared" si="3"/>
        <v/>
      </c>
      <c r="L42" s="105" t="str">
        <f t="shared" si="4"/>
        <v/>
      </c>
      <c r="M42" s="55"/>
      <c r="N42" s="79" t="s">
        <v>19</v>
      </c>
      <c r="O42" s="80"/>
      <c r="P42" s="56">
        <f t="shared" si="5"/>
        <v>0</v>
      </c>
      <c r="Q42" s="57">
        <f t="shared" si="6"/>
        <v>0</v>
      </c>
      <c r="R42" s="57">
        <f t="shared" si="7"/>
        <v>0</v>
      </c>
      <c r="S42" s="57">
        <f t="shared" si="7"/>
        <v>0</v>
      </c>
      <c r="T42" s="58">
        <f t="shared" si="8"/>
        <v>0</v>
      </c>
      <c r="U42" s="59">
        <f t="shared" si="0"/>
        <v>0</v>
      </c>
      <c r="V42" s="60">
        <f t="shared" si="9"/>
        <v>0</v>
      </c>
      <c r="W42" s="81">
        <f t="shared" si="10"/>
        <v>0</v>
      </c>
      <c r="X42" s="60">
        <f t="shared" si="11"/>
        <v>0</v>
      </c>
      <c r="Y42" s="61">
        <f t="shared" si="12"/>
        <v>0</v>
      </c>
      <c r="Z42" s="60">
        <f t="shared" si="13"/>
        <v>0</v>
      </c>
      <c r="AA42" s="60">
        <f t="shared" si="14"/>
        <v>0</v>
      </c>
      <c r="AB42" s="61">
        <f t="shared" si="1"/>
        <v>0</v>
      </c>
      <c r="AC42" s="62">
        <f t="shared" si="15"/>
        <v>0</v>
      </c>
      <c r="AD42" s="82">
        <f t="shared" si="16"/>
        <v>0</v>
      </c>
      <c r="AE42" s="83"/>
    </row>
    <row r="43" spans="1:31" ht="16.5">
      <c r="A43" s="46"/>
      <c r="B43" s="47"/>
      <c r="C43" s="47"/>
      <c r="D43" s="49"/>
      <c r="E43" s="49"/>
      <c r="F43" s="50"/>
      <c r="G43" s="50"/>
      <c r="H43" s="51"/>
      <c r="I43" s="51"/>
      <c r="J43" s="52">
        <f t="shared" si="2"/>
        <v>0</v>
      </c>
      <c r="K43" s="53" t="str">
        <f t="shared" si="3"/>
        <v/>
      </c>
      <c r="L43" s="105" t="str">
        <f t="shared" si="4"/>
        <v/>
      </c>
      <c r="M43" s="55"/>
      <c r="N43" s="79" t="s">
        <v>19</v>
      </c>
      <c r="O43" s="80"/>
      <c r="P43" s="56">
        <f t="shared" si="5"/>
        <v>0</v>
      </c>
      <c r="Q43" s="57">
        <f t="shared" si="6"/>
        <v>0</v>
      </c>
      <c r="R43" s="57">
        <f t="shared" si="7"/>
        <v>0</v>
      </c>
      <c r="S43" s="57">
        <f t="shared" si="7"/>
        <v>0</v>
      </c>
      <c r="T43" s="58">
        <f t="shared" si="8"/>
        <v>0</v>
      </c>
      <c r="U43" s="59">
        <f t="shared" si="0"/>
        <v>0</v>
      </c>
      <c r="V43" s="60">
        <f t="shared" si="9"/>
        <v>0</v>
      </c>
      <c r="W43" s="81">
        <f t="shared" si="10"/>
        <v>0</v>
      </c>
      <c r="X43" s="60">
        <f t="shared" si="11"/>
        <v>0</v>
      </c>
      <c r="Y43" s="61">
        <f t="shared" si="12"/>
        <v>0</v>
      </c>
      <c r="Z43" s="60">
        <f t="shared" si="13"/>
        <v>0</v>
      </c>
      <c r="AA43" s="60">
        <f t="shared" si="14"/>
        <v>0</v>
      </c>
      <c r="AB43" s="61">
        <f t="shared" si="1"/>
        <v>0</v>
      </c>
      <c r="AC43" s="62">
        <f t="shared" si="15"/>
        <v>0</v>
      </c>
      <c r="AD43" s="82">
        <f t="shared" si="16"/>
        <v>0</v>
      </c>
      <c r="AE43" s="83"/>
    </row>
    <row r="44" spans="1:31" ht="16.5">
      <c r="A44" s="46"/>
      <c r="B44" s="47"/>
      <c r="C44" s="47"/>
      <c r="D44" s="49"/>
      <c r="E44" s="49"/>
      <c r="F44" s="50"/>
      <c r="G44" s="50"/>
      <c r="H44" s="51"/>
      <c r="I44" s="51"/>
      <c r="J44" s="52">
        <f t="shared" si="2"/>
        <v>0</v>
      </c>
      <c r="K44" s="53" t="str">
        <f t="shared" si="3"/>
        <v/>
      </c>
      <c r="L44" s="105" t="str">
        <f t="shared" si="4"/>
        <v/>
      </c>
      <c r="M44" s="55"/>
      <c r="N44" s="79" t="s">
        <v>19</v>
      </c>
      <c r="O44" s="80"/>
      <c r="P44" s="56">
        <f t="shared" si="5"/>
        <v>0</v>
      </c>
      <c r="Q44" s="57">
        <f t="shared" si="6"/>
        <v>0</v>
      </c>
      <c r="R44" s="57">
        <f t="shared" si="7"/>
        <v>0</v>
      </c>
      <c r="S44" s="57">
        <f t="shared" si="7"/>
        <v>0</v>
      </c>
      <c r="T44" s="58">
        <f t="shared" si="8"/>
        <v>0</v>
      </c>
      <c r="U44" s="59">
        <f t="shared" si="0"/>
        <v>0</v>
      </c>
      <c r="V44" s="60">
        <f t="shared" si="9"/>
        <v>0</v>
      </c>
      <c r="W44" s="81">
        <f t="shared" si="10"/>
        <v>0</v>
      </c>
      <c r="X44" s="60">
        <f t="shared" si="11"/>
        <v>0</v>
      </c>
      <c r="Y44" s="61">
        <f t="shared" si="12"/>
        <v>0</v>
      </c>
      <c r="Z44" s="60">
        <f t="shared" si="13"/>
        <v>0</v>
      </c>
      <c r="AA44" s="60">
        <f t="shared" si="14"/>
        <v>0</v>
      </c>
      <c r="AB44" s="61">
        <f t="shared" si="1"/>
        <v>0</v>
      </c>
      <c r="AC44" s="62">
        <f t="shared" si="15"/>
        <v>0</v>
      </c>
      <c r="AD44" s="82">
        <f t="shared" si="16"/>
        <v>0</v>
      </c>
      <c r="AE44" s="83"/>
    </row>
    <row r="45" spans="1:31" ht="16.5">
      <c r="A45" s="46"/>
      <c r="B45" s="47"/>
      <c r="C45" s="47"/>
      <c r="D45" s="49"/>
      <c r="E45" s="49"/>
      <c r="F45" s="50"/>
      <c r="G45" s="50"/>
      <c r="H45" s="51"/>
      <c r="I45" s="51"/>
      <c r="J45" s="52">
        <f t="shared" si="2"/>
        <v>0</v>
      </c>
      <c r="K45" s="53" t="str">
        <f t="shared" si="3"/>
        <v/>
      </c>
      <c r="L45" s="105" t="str">
        <f t="shared" si="4"/>
        <v/>
      </c>
      <c r="M45" s="55"/>
      <c r="N45" s="79" t="s">
        <v>19</v>
      </c>
      <c r="O45" s="80"/>
      <c r="P45" s="56">
        <f t="shared" si="5"/>
        <v>0</v>
      </c>
      <c r="Q45" s="57">
        <f t="shared" si="6"/>
        <v>0</v>
      </c>
      <c r="R45" s="57">
        <f t="shared" si="7"/>
        <v>0</v>
      </c>
      <c r="S45" s="57">
        <f t="shared" si="7"/>
        <v>0</v>
      </c>
      <c r="T45" s="58">
        <f t="shared" si="8"/>
        <v>0</v>
      </c>
      <c r="U45" s="59">
        <f t="shared" si="0"/>
        <v>0</v>
      </c>
      <c r="V45" s="60">
        <f t="shared" si="9"/>
        <v>0</v>
      </c>
      <c r="W45" s="81">
        <f t="shared" si="10"/>
        <v>0</v>
      </c>
      <c r="X45" s="60">
        <f t="shared" si="11"/>
        <v>0</v>
      </c>
      <c r="Y45" s="61">
        <f t="shared" si="12"/>
        <v>0</v>
      </c>
      <c r="Z45" s="60">
        <f t="shared" si="13"/>
        <v>0</v>
      </c>
      <c r="AA45" s="60">
        <f t="shared" si="14"/>
        <v>0</v>
      </c>
      <c r="AB45" s="61">
        <f t="shared" si="1"/>
        <v>0</v>
      </c>
      <c r="AC45" s="62">
        <f t="shared" si="15"/>
        <v>0</v>
      </c>
      <c r="AD45" s="82">
        <f t="shared" si="16"/>
        <v>0</v>
      </c>
      <c r="AE45" s="83"/>
    </row>
    <row r="46" spans="1:31" ht="16.5">
      <c r="A46" s="46"/>
      <c r="B46" s="47"/>
      <c r="C46" s="47"/>
      <c r="D46" s="49"/>
      <c r="E46" s="49"/>
      <c r="F46" s="50"/>
      <c r="G46" s="50"/>
      <c r="H46" s="51"/>
      <c r="I46" s="51"/>
      <c r="J46" s="52">
        <f t="shared" si="2"/>
        <v>0</v>
      </c>
      <c r="K46" s="53" t="str">
        <f t="shared" si="3"/>
        <v/>
      </c>
      <c r="L46" s="105" t="str">
        <f t="shared" si="4"/>
        <v/>
      </c>
      <c r="M46" s="55"/>
      <c r="N46" s="79" t="s">
        <v>19</v>
      </c>
      <c r="O46" s="80"/>
      <c r="P46" s="56">
        <f t="shared" si="5"/>
        <v>0</v>
      </c>
      <c r="Q46" s="57">
        <f t="shared" si="6"/>
        <v>0</v>
      </c>
      <c r="R46" s="57">
        <f t="shared" si="7"/>
        <v>0</v>
      </c>
      <c r="S46" s="57">
        <f t="shared" si="7"/>
        <v>0</v>
      </c>
      <c r="T46" s="58">
        <f t="shared" si="8"/>
        <v>0</v>
      </c>
      <c r="U46" s="59">
        <f t="shared" si="0"/>
        <v>0</v>
      </c>
      <c r="V46" s="60">
        <f t="shared" si="9"/>
        <v>0</v>
      </c>
      <c r="W46" s="81">
        <f t="shared" si="10"/>
        <v>0</v>
      </c>
      <c r="X46" s="60">
        <f t="shared" si="11"/>
        <v>0</v>
      </c>
      <c r="Y46" s="61">
        <f t="shared" si="12"/>
        <v>0</v>
      </c>
      <c r="Z46" s="60">
        <f t="shared" si="13"/>
        <v>0</v>
      </c>
      <c r="AA46" s="60">
        <f t="shared" si="14"/>
        <v>0</v>
      </c>
      <c r="AB46" s="61">
        <f t="shared" si="1"/>
        <v>0</v>
      </c>
      <c r="AC46" s="62">
        <f t="shared" si="15"/>
        <v>0</v>
      </c>
      <c r="AD46" s="82">
        <f t="shared" si="16"/>
        <v>0</v>
      </c>
      <c r="AE46" s="83"/>
    </row>
    <row r="47" spans="1:31" ht="16.5">
      <c r="A47" s="46"/>
      <c r="B47" s="47"/>
      <c r="C47" s="47"/>
      <c r="D47" s="49"/>
      <c r="E47" s="49"/>
      <c r="F47" s="50"/>
      <c r="G47" s="50"/>
      <c r="H47" s="51"/>
      <c r="I47" s="51"/>
      <c r="J47" s="52">
        <f t="shared" si="2"/>
        <v>0</v>
      </c>
      <c r="K47" s="53" t="str">
        <f t="shared" si="3"/>
        <v/>
      </c>
      <c r="L47" s="105" t="str">
        <f t="shared" si="4"/>
        <v/>
      </c>
      <c r="M47" s="55"/>
      <c r="N47" s="79" t="s">
        <v>19</v>
      </c>
      <c r="O47" s="80"/>
      <c r="P47" s="56">
        <f t="shared" si="5"/>
        <v>0</v>
      </c>
      <c r="Q47" s="57">
        <f t="shared" si="6"/>
        <v>0</v>
      </c>
      <c r="R47" s="57">
        <f t="shared" si="7"/>
        <v>0</v>
      </c>
      <c r="S47" s="57">
        <f t="shared" si="7"/>
        <v>0</v>
      </c>
      <c r="T47" s="58">
        <f t="shared" si="8"/>
        <v>0</v>
      </c>
      <c r="U47" s="59">
        <f t="shared" si="0"/>
        <v>0</v>
      </c>
      <c r="V47" s="60">
        <f t="shared" si="9"/>
        <v>0</v>
      </c>
      <c r="W47" s="81">
        <f t="shared" si="10"/>
        <v>0</v>
      </c>
      <c r="X47" s="60">
        <f t="shared" si="11"/>
        <v>0</v>
      </c>
      <c r="Y47" s="61">
        <f t="shared" si="12"/>
        <v>0</v>
      </c>
      <c r="Z47" s="60">
        <f t="shared" si="13"/>
        <v>0</v>
      </c>
      <c r="AA47" s="60">
        <f t="shared" si="14"/>
        <v>0</v>
      </c>
      <c r="AB47" s="61">
        <f t="shared" si="1"/>
        <v>0</v>
      </c>
      <c r="AC47" s="62">
        <f t="shared" si="15"/>
        <v>0</v>
      </c>
      <c r="AD47" s="82">
        <f t="shared" si="16"/>
        <v>0</v>
      </c>
      <c r="AE47" s="83"/>
    </row>
    <row r="48" spans="1:31" ht="16.5">
      <c r="A48" s="46"/>
      <c r="B48" s="47"/>
      <c r="C48" s="47"/>
      <c r="D48" s="49"/>
      <c r="E48" s="49"/>
      <c r="F48" s="50"/>
      <c r="G48" s="50"/>
      <c r="H48" s="51"/>
      <c r="I48" s="51"/>
      <c r="J48" s="52">
        <f t="shared" si="2"/>
        <v>0</v>
      </c>
      <c r="K48" s="53" t="str">
        <f t="shared" si="3"/>
        <v/>
      </c>
      <c r="L48" s="105" t="str">
        <f t="shared" si="4"/>
        <v/>
      </c>
      <c r="M48" s="55"/>
      <c r="N48" s="79" t="s">
        <v>19</v>
      </c>
      <c r="O48" s="80"/>
      <c r="P48" s="56">
        <f t="shared" si="5"/>
        <v>0</v>
      </c>
      <c r="Q48" s="57">
        <f t="shared" si="6"/>
        <v>0</v>
      </c>
      <c r="R48" s="57">
        <f t="shared" si="7"/>
        <v>0</v>
      </c>
      <c r="S48" s="57">
        <f t="shared" si="7"/>
        <v>0</v>
      </c>
      <c r="T48" s="58">
        <f t="shared" si="8"/>
        <v>0</v>
      </c>
      <c r="U48" s="59">
        <f t="shared" si="0"/>
        <v>0</v>
      </c>
      <c r="V48" s="60">
        <f t="shared" si="9"/>
        <v>0</v>
      </c>
      <c r="W48" s="81">
        <f t="shared" si="10"/>
        <v>0</v>
      </c>
      <c r="X48" s="60">
        <f t="shared" si="11"/>
        <v>0</v>
      </c>
      <c r="Y48" s="61">
        <f t="shared" si="12"/>
        <v>0</v>
      </c>
      <c r="Z48" s="60">
        <f t="shared" si="13"/>
        <v>0</v>
      </c>
      <c r="AA48" s="60">
        <f t="shared" si="14"/>
        <v>0</v>
      </c>
      <c r="AB48" s="61">
        <f t="shared" si="1"/>
        <v>0</v>
      </c>
      <c r="AC48" s="62">
        <f t="shared" si="15"/>
        <v>0</v>
      </c>
      <c r="AD48" s="82">
        <f t="shared" si="16"/>
        <v>0</v>
      </c>
      <c r="AE48" s="83"/>
    </row>
    <row r="49" spans="1:31" ht="16.5">
      <c r="A49" s="46"/>
      <c r="B49" s="47"/>
      <c r="C49" s="47"/>
      <c r="D49" s="49"/>
      <c r="E49" s="49"/>
      <c r="F49" s="50"/>
      <c r="G49" s="50"/>
      <c r="H49" s="51"/>
      <c r="I49" s="51"/>
      <c r="J49" s="52">
        <f t="shared" si="2"/>
        <v>0</v>
      </c>
      <c r="K49" s="53" t="str">
        <f t="shared" si="3"/>
        <v/>
      </c>
      <c r="L49" s="105" t="str">
        <f t="shared" si="4"/>
        <v/>
      </c>
      <c r="M49" s="55"/>
      <c r="N49" s="79" t="s">
        <v>19</v>
      </c>
      <c r="O49" s="80"/>
      <c r="P49" s="56">
        <f t="shared" si="5"/>
        <v>0</v>
      </c>
      <c r="Q49" s="57">
        <f t="shared" si="6"/>
        <v>0</v>
      </c>
      <c r="R49" s="57">
        <f t="shared" si="7"/>
        <v>0</v>
      </c>
      <c r="S49" s="57">
        <f t="shared" si="7"/>
        <v>0</v>
      </c>
      <c r="T49" s="58">
        <f t="shared" si="8"/>
        <v>0</v>
      </c>
      <c r="U49" s="59">
        <f t="shared" si="0"/>
        <v>0</v>
      </c>
      <c r="V49" s="60">
        <f t="shared" si="9"/>
        <v>0</v>
      </c>
      <c r="W49" s="81">
        <f t="shared" si="10"/>
        <v>0</v>
      </c>
      <c r="X49" s="60">
        <f t="shared" si="11"/>
        <v>0</v>
      </c>
      <c r="Y49" s="61">
        <f t="shared" si="12"/>
        <v>0</v>
      </c>
      <c r="Z49" s="60">
        <f t="shared" si="13"/>
        <v>0</v>
      </c>
      <c r="AA49" s="60">
        <f t="shared" si="14"/>
        <v>0</v>
      </c>
      <c r="AB49" s="61">
        <f t="shared" si="1"/>
        <v>0</v>
      </c>
      <c r="AC49" s="62">
        <f t="shared" si="15"/>
        <v>0</v>
      </c>
      <c r="AD49" s="82">
        <f t="shared" si="16"/>
        <v>0</v>
      </c>
      <c r="AE49" s="83"/>
    </row>
    <row r="50" spans="1:31" ht="16.5">
      <c r="A50" s="46"/>
      <c r="B50" s="47"/>
      <c r="C50" s="47"/>
      <c r="D50" s="49"/>
      <c r="E50" s="49"/>
      <c r="F50" s="50"/>
      <c r="G50" s="50"/>
      <c r="H50" s="51"/>
      <c r="I50" s="51"/>
      <c r="J50" s="52">
        <f t="shared" si="2"/>
        <v>0</v>
      </c>
      <c r="K50" s="53" t="str">
        <f t="shared" si="3"/>
        <v/>
      </c>
      <c r="L50" s="105" t="str">
        <f t="shared" si="4"/>
        <v/>
      </c>
      <c r="M50" s="55"/>
      <c r="N50" s="79" t="s">
        <v>19</v>
      </c>
      <c r="O50" s="80"/>
      <c r="P50" s="56">
        <f t="shared" si="5"/>
        <v>0</v>
      </c>
      <c r="Q50" s="57">
        <f t="shared" si="6"/>
        <v>0</v>
      </c>
      <c r="R50" s="57">
        <f t="shared" si="7"/>
        <v>0</v>
      </c>
      <c r="S50" s="57">
        <f t="shared" si="7"/>
        <v>0</v>
      </c>
      <c r="T50" s="58">
        <f t="shared" si="8"/>
        <v>0</v>
      </c>
      <c r="U50" s="59">
        <f t="shared" si="0"/>
        <v>0</v>
      </c>
      <c r="V50" s="60">
        <f t="shared" si="9"/>
        <v>0</v>
      </c>
      <c r="W50" s="81">
        <f t="shared" si="10"/>
        <v>0</v>
      </c>
      <c r="X50" s="60">
        <f t="shared" si="11"/>
        <v>0</v>
      </c>
      <c r="Y50" s="61">
        <f t="shared" si="12"/>
        <v>0</v>
      </c>
      <c r="Z50" s="60">
        <f t="shared" si="13"/>
        <v>0</v>
      </c>
      <c r="AA50" s="60">
        <f t="shared" si="14"/>
        <v>0</v>
      </c>
      <c r="AB50" s="61">
        <f t="shared" si="1"/>
        <v>0</v>
      </c>
      <c r="AC50" s="62">
        <f t="shared" si="15"/>
        <v>0</v>
      </c>
      <c r="AD50" s="82">
        <f t="shared" si="16"/>
        <v>0</v>
      </c>
      <c r="AE50" s="83"/>
    </row>
    <row r="51" spans="1:31" ht="16.5">
      <c r="A51" s="46"/>
      <c r="B51" s="47"/>
      <c r="C51" s="47"/>
      <c r="D51" s="49"/>
      <c r="E51" s="49"/>
      <c r="F51" s="50"/>
      <c r="G51" s="50"/>
      <c r="H51" s="51"/>
      <c r="I51" s="51"/>
      <c r="J51" s="52">
        <f t="shared" si="2"/>
        <v>0</v>
      </c>
      <c r="K51" s="53" t="str">
        <f t="shared" si="3"/>
        <v/>
      </c>
      <c r="L51" s="105" t="str">
        <f t="shared" si="4"/>
        <v/>
      </c>
      <c r="M51" s="55"/>
      <c r="N51" s="79" t="s">
        <v>19</v>
      </c>
      <c r="O51" s="80"/>
      <c r="P51" s="56">
        <f t="shared" si="5"/>
        <v>0</v>
      </c>
      <c r="Q51" s="57">
        <f t="shared" si="6"/>
        <v>0</v>
      </c>
      <c r="R51" s="57">
        <f t="shared" si="7"/>
        <v>0</v>
      </c>
      <c r="S51" s="57">
        <f t="shared" si="7"/>
        <v>0</v>
      </c>
      <c r="T51" s="58">
        <f t="shared" si="8"/>
        <v>0</v>
      </c>
      <c r="U51" s="59">
        <f t="shared" si="0"/>
        <v>0</v>
      </c>
      <c r="V51" s="60">
        <f t="shared" si="9"/>
        <v>0</v>
      </c>
      <c r="W51" s="81">
        <f t="shared" si="10"/>
        <v>0</v>
      </c>
      <c r="X51" s="60">
        <f t="shared" si="11"/>
        <v>0</v>
      </c>
      <c r="Y51" s="61">
        <f t="shared" si="12"/>
        <v>0</v>
      </c>
      <c r="Z51" s="60">
        <f t="shared" si="13"/>
        <v>0</v>
      </c>
      <c r="AA51" s="60">
        <f t="shared" si="14"/>
        <v>0</v>
      </c>
      <c r="AB51" s="61">
        <f t="shared" si="1"/>
        <v>0</v>
      </c>
      <c r="AC51" s="62">
        <f t="shared" si="15"/>
        <v>0</v>
      </c>
      <c r="AD51" s="82">
        <f t="shared" si="16"/>
        <v>0</v>
      </c>
      <c r="AE51" s="83"/>
    </row>
    <row r="52" spans="1:31" ht="16.5">
      <c r="A52" s="46"/>
      <c r="B52" s="47"/>
      <c r="C52" s="47"/>
      <c r="D52" s="49"/>
      <c r="E52" s="49"/>
      <c r="F52" s="50"/>
      <c r="G52" s="50"/>
      <c r="H52" s="51"/>
      <c r="I52" s="51"/>
      <c r="J52" s="52">
        <f t="shared" si="2"/>
        <v>0</v>
      </c>
      <c r="K52" s="53" t="str">
        <f t="shared" si="3"/>
        <v/>
      </c>
      <c r="L52" s="105" t="str">
        <f t="shared" si="4"/>
        <v/>
      </c>
      <c r="M52" s="55"/>
      <c r="N52" s="79" t="s">
        <v>19</v>
      </c>
      <c r="O52" s="80"/>
      <c r="P52" s="56">
        <f t="shared" si="5"/>
        <v>0</v>
      </c>
      <c r="Q52" s="57">
        <f t="shared" si="6"/>
        <v>0</v>
      </c>
      <c r="R52" s="57">
        <f t="shared" si="7"/>
        <v>0</v>
      </c>
      <c r="S52" s="57">
        <f t="shared" si="7"/>
        <v>0</v>
      </c>
      <c r="T52" s="58">
        <f t="shared" si="8"/>
        <v>0</v>
      </c>
      <c r="U52" s="59">
        <f t="shared" si="0"/>
        <v>0</v>
      </c>
      <c r="V52" s="60">
        <f t="shared" si="9"/>
        <v>0</v>
      </c>
      <c r="W52" s="81">
        <f t="shared" si="10"/>
        <v>0</v>
      </c>
      <c r="X52" s="60">
        <f t="shared" si="11"/>
        <v>0</v>
      </c>
      <c r="Y52" s="61">
        <f t="shared" si="12"/>
        <v>0</v>
      </c>
      <c r="Z52" s="60">
        <f t="shared" si="13"/>
        <v>0</v>
      </c>
      <c r="AA52" s="60">
        <f t="shared" si="14"/>
        <v>0</v>
      </c>
      <c r="AB52" s="61">
        <f t="shared" si="1"/>
        <v>0</v>
      </c>
      <c r="AC52" s="62">
        <f t="shared" si="15"/>
        <v>0</v>
      </c>
      <c r="AD52" s="82">
        <f t="shared" si="16"/>
        <v>0</v>
      </c>
      <c r="AE52" s="83"/>
    </row>
    <row r="53" spans="1:31" ht="16.5">
      <c r="A53" s="46"/>
      <c r="B53" s="47"/>
      <c r="C53" s="47"/>
      <c r="D53" s="49"/>
      <c r="E53" s="49"/>
      <c r="F53" s="50"/>
      <c r="G53" s="50"/>
      <c r="H53" s="51"/>
      <c r="I53" s="51"/>
      <c r="J53" s="52">
        <f t="shared" si="2"/>
        <v>0</v>
      </c>
      <c r="K53" s="53" t="str">
        <f t="shared" si="3"/>
        <v/>
      </c>
      <c r="L53" s="105" t="str">
        <f t="shared" si="4"/>
        <v/>
      </c>
      <c r="M53" s="55"/>
      <c r="N53" s="79" t="s">
        <v>19</v>
      </c>
      <c r="O53" s="80"/>
      <c r="P53" s="56">
        <f t="shared" si="5"/>
        <v>0</v>
      </c>
      <c r="Q53" s="57">
        <f t="shared" si="6"/>
        <v>0</v>
      </c>
      <c r="R53" s="57">
        <f t="shared" si="7"/>
        <v>0</v>
      </c>
      <c r="S53" s="57">
        <f t="shared" si="7"/>
        <v>0</v>
      </c>
      <c r="T53" s="58">
        <f t="shared" si="8"/>
        <v>0</v>
      </c>
      <c r="U53" s="59">
        <f t="shared" si="0"/>
        <v>0</v>
      </c>
      <c r="V53" s="60">
        <f t="shared" si="9"/>
        <v>0</v>
      </c>
      <c r="W53" s="81">
        <f t="shared" si="10"/>
        <v>0</v>
      </c>
      <c r="X53" s="60">
        <f t="shared" si="11"/>
        <v>0</v>
      </c>
      <c r="Y53" s="61">
        <f t="shared" si="12"/>
        <v>0</v>
      </c>
      <c r="Z53" s="60">
        <f t="shared" si="13"/>
        <v>0</v>
      </c>
      <c r="AA53" s="60">
        <f t="shared" si="14"/>
        <v>0</v>
      </c>
      <c r="AB53" s="61">
        <f t="shared" si="1"/>
        <v>0</v>
      </c>
      <c r="AC53" s="62">
        <f t="shared" si="15"/>
        <v>0</v>
      </c>
      <c r="AD53" s="82">
        <f t="shared" si="16"/>
        <v>0</v>
      </c>
      <c r="AE53" s="83"/>
    </row>
    <row r="54" spans="1:31" ht="16.5">
      <c r="A54" s="46"/>
      <c r="B54" s="47"/>
      <c r="C54" s="47"/>
      <c r="D54" s="49"/>
      <c r="E54" s="49"/>
      <c r="F54" s="50"/>
      <c r="G54" s="50"/>
      <c r="H54" s="51"/>
      <c r="I54" s="51"/>
      <c r="J54" s="52">
        <f t="shared" si="2"/>
        <v>0</v>
      </c>
      <c r="K54" s="53" t="str">
        <f t="shared" si="3"/>
        <v/>
      </c>
      <c r="L54" s="105" t="str">
        <f t="shared" si="4"/>
        <v/>
      </c>
      <c r="M54" s="55"/>
      <c r="N54" s="79" t="s">
        <v>19</v>
      </c>
      <c r="O54" s="80"/>
      <c r="P54" s="56">
        <f t="shared" si="5"/>
        <v>0</v>
      </c>
      <c r="Q54" s="57">
        <f t="shared" si="6"/>
        <v>0</v>
      </c>
      <c r="R54" s="57">
        <f t="shared" si="7"/>
        <v>0</v>
      </c>
      <c r="S54" s="57">
        <f t="shared" si="7"/>
        <v>0</v>
      </c>
      <c r="T54" s="58">
        <f t="shared" si="8"/>
        <v>0</v>
      </c>
      <c r="U54" s="59">
        <f t="shared" si="0"/>
        <v>0</v>
      </c>
      <c r="V54" s="60">
        <f t="shared" si="9"/>
        <v>0</v>
      </c>
      <c r="W54" s="81">
        <f t="shared" si="10"/>
        <v>0</v>
      </c>
      <c r="X54" s="60">
        <f t="shared" si="11"/>
        <v>0</v>
      </c>
      <c r="Y54" s="61">
        <f t="shared" si="12"/>
        <v>0</v>
      </c>
      <c r="Z54" s="60">
        <f t="shared" si="13"/>
        <v>0</v>
      </c>
      <c r="AA54" s="60">
        <f t="shared" si="14"/>
        <v>0</v>
      </c>
      <c r="AB54" s="61">
        <f t="shared" si="1"/>
        <v>0</v>
      </c>
      <c r="AC54" s="62">
        <f t="shared" si="15"/>
        <v>0</v>
      </c>
      <c r="AD54" s="82">
        <f t="shared" si="16"/>
        <v>0</v>
      </c>
      <c r="AE54" s="83"/>
    </row>
    <row r="55" spans="1:31" ht="16.5">
      <c r="A55" s="46"/>
      <c r="B55" s="47"/>
      <c r="C55" s="47"/>
      <c r="D55" s="49"/>
      <c r="E55" s="49"/>
      <c r="F55" s="50"/>
      <c r="G55" s="50"/>
      <c r="H55" s="51"/>
      <c r="I55" s="51"/>
      <c r="J55" s="52">
        <f t="shared" si="2"/>
        <v>0</v>
      </c>
      <c r="K55" s="53" t="str">
        <f t="shared" si="3"/>
        <v/>
      </c>
      <c r="L55" s="105" t="str">
        <f t="shared" si="4"/>
        <v/>
      </c>
      <c r="M55" s="55"/>
      <c r="N55" s="79" t="s">
        <v>19</v>
      </c>
      <c r="O55" s="80"/>
      <c r="P55" s="56">
        <f t="shared" si="5"/>
        <v>0</v>
      </c>
      <c r="Q55" s="57">
        <f t="shared" si="6"/>
        <v>0</v>
      </c>
      <c r="R55" s="57">
        <f t="shared" si="7"/>
        <v>0</v>
      </c>
      <c r="S55" s="57">
        <f t="shared" si="7"/>
        <v>0</v>
      </c>
      <c r="T55" s="58">
        <f t="shared" si="8"/>
        <v>0</v>
      </c>
      <c r="U55" s="59">
        <f t="shared" si="0"/>
        <v>0</v>
      </c>
      <c r="V55" s="60">
        <f t="shared" si="9"/>
        <v>0</v>
      </c>
      <c r="W55" s="81">
        <f t="shared" si="10"/>
        <v>0</v>
      </c>
      <c r="X55" s="60">
        <f t="shared" si="11"/>
        <v>0</v>
      </c>
      <c r="Y55" s="61">
        <f t="shared" si="12"/>
        <v>0</v>
      </c>
      <c r="Z55" s="60">
        <f t="shared" si="13"/>
        <v>0</v>
      </c>
      <c r="AA55" s="60">
        <f t="shared" si="14"/>
        <v>0</v>
      </c>
      <c r="AB55" s="61">
        <f t="shared" si="1"/>
        <v>0</v>
      </c>
      <c r="AC55" s="62">
        <f t="shared" si="15"/>
        <v>0</v>
      </c>
      <c r="AD55" s="82">
        <f t="shared" si="16"/>
        <v>0</v>
      </c>
      <c r="AE55" s="83"/>
    </row>
    <row r="56" spans="1:31" ht="16.5">
      <c r="A56" s="46"/>
      <c r="B56" s="47"/>
      <c r="C56" s="47"/>
      <c r="D56" s="49"/>
      <c r="E56" s="49"/>
      <c r="F56" s="50"/>
      <c r="G56" s="50"/>
      <c r="H56" s="51"/>
      <c r="I56" s="51"/>
      <c r="J56" s="52">
        <f t="shared" si="2"/>
        <v>0</v>
      </c>
      <c r="K56" s="53" t="str">
        <f t="shared" si="3"/>
        <v/>
      </c>
      <c r="L56" s="105" t="str">
        <f t="shared" si="4"/>
        <v/>
      </c>
      <c r="M56" s="55"/>
      <c r="N56" s="79" t="s">
        <v>19</v>
      </c>
      <c r="O56" s="80"/>
      <c r="P56" s="56">
        <f t="shared" si="5"/>
        <v>0</v>
      </c>
      <c r="Q56" s="57">
        <f t="shared" si="6"/>
        <v>0</v>
      </c>
      <c r="R56" s="57">
        <f t="shared" si="7"/>
        <v>0</v>
      </c>
      <c r="S56" s="57">
        <f t="shared" si="7"/>
        <v>0</v>
      </c>
      <c r="T56" s="58">
        <f t="shared" si="8"/>
        <v>0</v>
      </c>
      <c r="U56" s="59">
        <f t="shared" si="0"/>
        <v>0</v>
      </c>
      <c r="V56" s="60">
        <f t="shared" si="9"/>
        <v>0</v>
      </c>
      <c r="W56" s="81">
        <f t="shared" si="10"/>
        <v>0</v>
      </c>
      <c r="X56" s="60">
        <f t="shared" si="11"/>
        <v>0</v>
      </c>
      <c r="Y56" s="61">
        <f t="shared" si="12"/>
        <v>0</v>
      </c>
      <c r="Z56" s="60">
        <f t="shared" si="13"/>
        <v>0</v>
      </c>
      <c r="AA56" s="60">
        <f t="shared" si="14"/>
        <v>0</v>
      </c>
      <c r="AB56" s="61">
        <f t="shared" si="1"/>
        <v>0</v>
      </c>
      <c r="AC56" s="62">
        <f t="shared" si="15"/>
        <v>0</v>
      </c>
      <c r="AD56" s="82">
        <f t="shared" si="16"/>
        <v>0</v>
      </c>
      <c r="AE56" s="83"/>
    </row>
    <row r="57" spans="1:31" ht="16.5">
      <c r="A57" s="46"/>
      <c r="B57" s="47"/>
      <c r="C57" s="47"/>
      <c r="D57" s="49"/>
      <c r="E57" s="49"/>
      <c r="F57" s="50"/>
      <c r="G57" s="50"/>
      <c r="H57" s="51"/>
      <c r="I57" s="51"/>
      <c r="J57" s="52">
        <f t="shared" si="2"/>
        <v>0</v>
      </c>
      <c r="K57" s="53" t="str">
        <f t="shared" si="3"/>
        <v/>
      </c>
      <c r="L57" s="105" t="str">
        <f t="shared" si="4"/>
        <v/>
      </c>
      <c r="M57" s="55"/>
      <c r="N57" s="79" t="s">
        <v>19</v>
      </c>
      <c r="O57" s="80"/>
      <c r="P57" s="56">
        <f t="shared" si="5"/>
        <v>0</v>
      </c>
      <c r="Q57" s="57">
        <f t="shared" si="6"/>
        <v>0</v>
      </c>
      <c r="R57" s="57">
        <f t="shared" si="7"/>
        <v>0</v>
      </c>
      <c r="S57" s="57">
        <f t="shared" si="7"/>
        <v>0</v>
      </c>
      <c r="T57" s="58">
        <f t="shared" si="8"/>
        <v>0</v>
      </c>
      <c r="U57" s="59">
        <f t="shared" si="0"/>
        <v>0</v>
      </c>
      <c r="V57" s="60">
        <f t="shared" si="9"/>
        <v>0</v>
      </c>
      <c r="W57" s="81">
        <f t="shared" si="10"/>
        <v>0</v>
      </c>
      <c r="X57" s="60">
        <f t="shared" si="11"/>
        <v>0</v>
      </c>
      <c r="Y57" s="61">
        <f t="shared" si="12"/>
        <v>0</v>
      </c>
      <c r="Z57" s="60">
        <f t="shared" si="13"/>
        <v>0</v>
      </c>
      <c r="AA57" s="60">
        <f t="shared" si="14"/>
        <v>0</v>
      </c>
      <c r="AB57" s="61">
        <f t="shared" si="1"/>
        <v>0</v>
      </c>
      <c r="AC57" s="62">
        <f t="shared" si="15"/>
        <v>0</v>
      </c>
      <c r="AD57" s="82">
        <f t="shared" si="16"/>
        <v>0</v>
      </c>
      <c r="AE57" s="83"/>
    </row>
    <row r="58" spans="1:31" ht="16.5">
      <c r="A58" s="46"/>
      <c r="B58" s="47"/>
      <c r="C58" s="47"/>
      <c r="D58" s="49"/>
      <c r="E58" s="49"/>
      <c r="F58" s="50"/>
      <c r="G58" s="50"/>
      <c r="H58" s="51"/>
      <c r="I58" s="51"/>
      <c r="J58" s="52">
        <f t="shared" si="2"/>
        <v>0</v>
      </c>
      <c r="K58" s="53" t="str">
        <f t="shared" si="3"/>
        <v/>
      </c>
      <c r="L58" s="105" t="str">
        <f t="shared" si="4"/>
        <v/>
      </c>
      <c r="M58" s="55"/>
      <c r="N58" s="79" t="s">
        <v>19</v>
      </c>
      <c r="O58" s="80"/>
      <c r="P58" s="56">
        <f t="shared" si="5"/>
        <v>0</v>
      </c>
      <c r="Q58" s="57">
        <f t="shared" si="6"/>
        <v>0</v>
      </c>
      <c r="R58" s="57">
        <f t="shared" si="7"/>
        <v>0</v>
      </c>
      <c r="S58" s="57">
        <f t="shared" si="7"/>
        <v>0</v>
      </c>
      <c r="T58" s="58">
        <f t="shared" si="8"/>
        <v>0</v>
      </c>
      <c r="U58" s="59">
        <f t="shared" si="0"/>
        <v>0</v>
      </c>
      <c r="V58" s="60">
        <f t="shared" si="9"/>
        <v>0</v>
      </c>
      <c r="W58" s="81">
        <f t="shared" si="10"/>
        <v>0</v>
      </c>
      <c r="X58" s="60">
        <f t="shared" si="11"/>
        <v>0</v>
      </c>
      <c r="Y58" s="61">
        <f t="shared" si="12"/>
        <v>0</v>
      </c>
      <c r="Z58" s="60">
        <f t="shared" si="13"/>
        <v>0</v>
      </c>
      <c r="AA58" s="60">
        <f t="shared" si="14"/>
        <v>0</v>
      </c>
      <c r="AB58" s="61">
        <f t="shared" si="1"/>
        <v>0</v>
      </c>
      <c r="AC58" s="62">
        <f t="shared" si="15"/>
        <v>0</v>
      </c>
      <c r="AD58" s="82">
        <f t="shared" si="16"/>
        <v>0</v>
      </c>
      <c r="AE58" s="83"/>
    </row>
    <row r="59" spans="1:31" ht="16.5">
      <c r="A59" s="46"/>
      <c r="B59" s="47"/>
      <c r="C59" s="47"/>
      <c r="D59" s="49"/>
      <c r="E59" s="49"/>
      <c r="F59" s="50"/>
      <c r="G59" s="50"/>
      <c r="H59" s="51"/>
      <c r="I59" s="51"/>
      <c r="J59" s="52">
        <f t="shared" si="2"/>
        <v>0</v>
      </c>
      <c r="K59" s="53" t="str">
        <f t="shared" si="3"/>
        <v/>
      </c>
      <c r="L59" s="105" t="str">
        <f t="shared" si="4"/>
        <v/>
      </c>
      <c r="M59" s="55"/>
      <c r="N59" s="79" t="s">
        <v>19</v>
      </c>
      <c r="O59" s="80"/>
      <c r="P59" s="56">
        <f t="shared" si="5"/>
        <v>0</v>
      </c>
      <c r="Q59" s="57">
        <f t="shared" si="6"/>
        <v>0</v>
      </c>
      <c r="R59" s="57">
        <f t="shared" si="7"/>
        <v>0</v>
      </c>
      <c r="S59" s="57">
        <f t="shared" si="7"/>
        <v>0</v>
      </c>
      <c r="T59" s="58">
        <f t="shared" si="8"/>
        <v>0</v>
      </c>
      <c r="U59" s="59">
        <f t="shared" si="0"/>
        <v>0</v>
      </c>
      <c r="V59" s="60">
        <f t="shared" si="9"/>
        <v>0</v>
      </c>
      <c r="W59" s="81">
        <f t="shared" si="10"/>
        <v>0</v>
      </c>
      <c r="X59" s="60">
        <f t="shared" si="11"/>
        <v>0</v>
      </c>
      <c r="Y59" s="61">
        <f t="shared" si="12"/>
        <v>0</v>
      </c>
      <c r="Z59" s="60">
        <f t="shared" si="13"/>
        <v>0</v>
      </c>
      <c r="AA59" s="60">
        <f t="shared" si="14"/>
        <v>0</v>
      </c>
      <c r="AB59" s="61">
        <f t="shared" si="1"/>
        <v>0</v>
      </c>
      <c r="AC59" s="62">
        <f t="shared" si="15"/>
        <v>0</v>
      </c>
      <c r="AD59" s="82">
        <f t="shared" si="16"/>
        <v>0</v>
      </c>
      <c r="AE59" s="83"/>
    </row>
    <row r="60" spans="1:31" ht="16.5">
      <c r="A60" s="46"/>
      <c r="B60" s="47"/>
      <c r="C60" s="47"/>
      <c r="D60" s="49"/>
      <c r="E60" s="49"/>
      <c r="F60" s="50"/>
      <c r="G60" s="50"/>
      <c r="H60" s="51"/>
      <c r="I60" s="51"/>
      <c r="J60" s="52">
        <f t="shared" si="2"/>
        <v>0</v>
      </c>
      <c r="K60" s="53" t="str">
        <f t="shared" si="3"/>
        <v/>
      </c>
      <c r="L60" s="105" t="str">
        <f t="shared" si="4"/>
        <v/>
      </c>
      <c r="M60" s="55"/>
      <c r="N60" s="79" t="s">
        <v>19</v>
      </c>
      <c r="O60" s="80"/>
      <c r="P60" s="56">
        <f t="shared" si="5"/>
        <v>0</v>
      </c>
      <c r="Q60" s="57">
        <f t="shared" si="6"/>
        <v>0</v>
      </c>
      <c r="R60" s="57">
        <f t="shared" si="7"/>
        <v>0</v>
      </c>
      <c r="S60" s="57">
        <f t="shared" si="7"/>
        <v>0</v>
      </c>
      <c r="T60" s="58">
        <f t="shared" si="8"/>
        <v>0</v>
      </c>
      <c r="U60" s="59">
        <f t="shared" si="0"/>
        <v>0</v>
      </c>
      <c r="V60" s="60">
        <f t="shared" si="9"/>
        <v>0</v>
      </c>
      <c r="W60" s="81">
        <f t="shared" si="10"/>
        <v>0</v>
      </c>
      <c r="X60" s="60">
        <f t="shared" si="11"/>
        <v>0</v>
      </c>
      <c r="Y60" s="61">
        <f t="shared" si="12"/>
        <v>0</v>
      </c>
      <c r="Z60" s="60">
        <f t="shared" si="13"/>
        <v>0</v>
      </c>
      <c r="AA60" s="60">
        <f t="shared" si="14"/>
        <v>0</v>
      </c>
      <c r="AB60" s="61">
        <f t="shared" si="1"/>
        <v>0</v>
      </c>
      <c r="AC60" s="62">
        <f t="shared" si="15"/>
        <v>0</v>
      </c>
      <c r="AD60" s="82">
        <f t="shared" si="16"/>
        <v>0</v>
      </c>
      <c r="AE60" s="83"/>
    </row>
    <row r="61" spans="1:31" ht="16.5">
      <c r="A61" s="46"/>
      <c r="B61" s="47"/>
      <c r="C61" s="47"/>
      <c r="D61" s="49"/>
      <c r="E61" s="49"/>
      <c r="F61" s="50"/>
      <c r="G61" s="50"/>
      <c r="H61" s="51"/>
      <c r="I61" s="51"/>
      <c r="J61" s="52">
        <f t="shared" si="2"/>
        <v>0</v>
      </c>
      <c r="K61" s="53" t="str">
        <f t="shared" si="3"/>
        <v/>
      </c>
      <c r="L61" s="105" t="str">
        <f t="shared" si="4"/>
        <v/>
      </c>
      <c r="M61" s="55"/>
      <c r="N61" s="79" t="s">
        <v>19</v>
      </c>
      <c r="O61" s="80"/>
      <c r="P61" s="56">
        <f t="shared" si="5"/>
        <v>0</v>
      </c>
      <c r="Q61" s="57">
        <f t="shared" si="6"/>
        <v>0</v>
      </c>
      <c r="R61" s="57">
        <f t="shared" si="7"/>
        <v>0</v>
      </c>
      <c r="S61" s="57">
        <f t="shared" si="7"/>
        <v>0</v>
      </c>
      <c r="T61" s="58">
        <f t="shared" si="8"/>
        <v>0</v>
      </c>
      <c r="U61" s="59">
        <f t="shared" si="0"/>
        <v>0</v>
      </c>
      <c r="V61" s="60">
        <f t="shared" si="9"/>
        <v>0</v>
      </c>
      <c r="W61" s="81">
        <f t="shared" si="10"/>
        <v>0</v>
      </c>
      <c r="X61" s="60">
        <f t="shared" si="11"/>
        <v>0</v>
      </c>
      <c r="Y61" s="61">
        <f t="shared" si="12"/>
        <v>0</v>
      </c>
      <c r="Z61" s="60">
        <f t="shared" si="13"/>
        <v>0</v>
      </c>
      <c r="AA61" s="60">
        <f t="shared" si="14"/>
        <v>0</v>
      </c>
      <c r="AB61" s="61">
        <f t="shared" si="1"/>
        <v>0</v>
      </c>
      <c r="AC61" s="62">
        <f t="shared" si="15"/>
        <v>0</v>
      </c>
      <c r="AD61" s="82">
        <f t="shared" si="16"/>
        <v>0</v>
      </c>
      <c r="AE61" s="83"/>
    </row>
    <row r="62" spans="1:31" ht="16.5">
      <c r="A62" s="46"/>
      <c r="B62" s="47"/>
      <c r="C62" s="47"/>
      <c r="D62" s="49"/>
      <c r="E62" s="49"/>
      <c r="F62" s="50"/>
      <c r="G62" s="50"/>
      <c r="H62" s="51"/>
      <c r="I62" s="51"/>
      <c r="J62" s="52">
        <f t="shared" si="2"/>
        <v>0</v>
      </c>
      <c r="K62" s="53" t="str">
        <f t="shared" si="3"/>
        <v/>
      </c>
      <c r="L62" s="105" t="str">
        <f t="shared" si="4"/>
        <v/>
      </c>
      <c r="M62" s="55"/>
      <c r="N62" s="79" t="s">
        <v>19</v>
      </c>
      <c r="O62" s="80"/>
      <c r="P62" s="56">
        <f t="shared" si="5"/>
        <v>0</v>
      </c>
      <c r="Q62" s="57">
        <f t="shared" si="6"/>
        <v>0</v>
      </c>
      <c r="R62" s="57">
        <f t="shared" si="7"/>
        <v>0</v>
      </c>
      <c r="S62" s="57">
        <f t="shared" si="7"/>
        <v>0</v>
      </c>
      <c r="T62" s="58">
        <f t="shared" si="8"/>
        <v>0</v>
      </c>
      <c r="U62" s="59">
        <f t="shared" si="0"/>
        <v>0</v>
      </c>
      <c r="V62" s="60">
        <f t="shared" si="9"/>
        <v>0</v>
      </c>
      <c r="W62" s="81">
        <f t="shared" si="10"/>
        <v>0</v>
      </c>
      <c r="X62" s="60">
        <f t="shared" si="11"/>
        <v>0</v>
      </c>
      <c r="Y62" s="61">
        <f t="shared" si="12"/>
        <v>0</v>
      </c>
      <c r="Z62" s="60">
        <f t="shared" si="13"/>
        <v>0</v>
      </c>
      <c r="AA62" s="60">
        <f t="shared" si="14"/>
        <v>0</v>
      </c>
      <c r="AB62" s="61">
        <f t="shared" si="1"/>
        <v>0</v>
      </c>
      <c r="AC62" s="62">
        <f t="shared" si="15"/>
        <v>0</v>
      </c>
      <c r="AD62" s="82">
        <f t="shared" si="16"/>
        <v>0</v>
      </c>
      <c r="AE62" s="83"/>
    </row>
    <row r="63" spans="1:31" ht="16.5">
      <c r="A63" s="46"/>
      <c r="B63" s="47"/>
      <c r="C63" s="47"/>
      <c r="D63" s="49"/>
      <c r="E63" s="49"/>
      <c r="F63" s="50"/>
      <c r="G63" s="50"/>
      <c r="H63" s="51"/>
      <c r="I63" s="51"/>
      <c r="J63" s="52">
        <f t="shared" si="2"/>
        <v>0</v>
      </c>
      <c r="K63" s="53" t="str">
        <f t="shared" si="3"/>
        <v/>
      </c>
      <c r="L63" s="105" t="str">
        <f t="shared" si="4"/>
        <v/>
      </c>
      <c r="M63" s="55"/>
      <c r="N63" s="79" t="s">
        <v>19</v>
      </c>
      <c r="O63" s="80"/>
      <c r="P63" s="56">
        <f t="shared" si="5"/>
        <v>0</v>
      </c>
      <c r="Q63" s="57">
        <f t="shared" si="6"/>
        <v>0</v>
      </c>
      <c r="R63" s="57">
        <f t="shared" si="7"/>
        <v>0</v>
      </c>
      <c r="S63" s="57">
        <f t="shared" si="7"/>
        <v>0</v>
      </c>
      <c r="T63" s="58">
        <f t="shared" si="8"/>
        <v>0</v>
      </c>
      <c r="U63" s="59">
        <f t="shared" si="0"/>
        <v>0</v>
      </c>
      <c r="V63" s="60">
        <f t="shared" si="9"/>
        <v>0</v>
      </c>
      <c r="W63" s="81">
        <f t="shared" si="10"/>
        <v>0</v>
      </c>
      <c r="X63" s="60">
        <f t="shared" si="11"/>
        <v>0</v>
      </c>
      <c r="Y63" s="61">
        <f t="shared" si="12"/>
        <v>0</v>
      </c>
      <c r="Z63" s="60">
        <f t="shared" si="13"/>
        <v>0</v>
      </c>
      <c r="AA63" s="60">
        <f t="shared" si="14"/>
        <v>0</v>
      </c>
      <c r="AB63" s="61">
        <f t="shared" si="1"/>
        <v>0</v>
      </c>
      <c r="AC63" s="62">
        <f t="shared" si="15"/>
        <v>0</v>
      </c>
      <c r="AD63" s="82">
        <f t="shared" si="16"/>
        <v>0</v>
      </c>
      <c r="AE63" s="83"/>
    </row>
    <row r="64" spans="1:31" ht="16.5">
      <c r="A64" s="46"/>
      <c r="B64" s="47"/>
      <c r="C64" s="47"/>
      <c r="D64" s="49"/>
      <c r="E64" s="49"/>
      <c r="F64" s="50"/>
      <c r="G64" s="50"/>
      <c r="H64" s="51"/>
      <c r="I64" s="51"/>
      <c r="J64" s="52">
        <f t="shared" si="2"/>
        <v>0</v>
      </c>
      <c r="K64" s="53" t="str">
        <f t="shared" si="3"/>
        <v/>
      </c>
      <c r="L64" s="105" t="str">
        <f t="shared" si="4"/>
        <v/>
      </c>
      <c r="M64" s="55"/>
      <c r="N64" s="79" t="s">
        <v>19</v>
      </c>
      <c r="O64" s="80"/>
      <c r="P64" s="56">
        <f t="shared" si="5"/>
        <v>0</v>
      </c>
      <c r="Q64" s="57">
        <f t="shared" si="6"/>
        <v>0</v>
      </c>
      <c r="R64" s="57">
        <f t="shared" si="7"/>
        <v>0</v>
      </c>
      <c r="S64" s="57">
        <f t="shared" si="7"/>
        <v>0</v>
      </c>
      <c r="T64" s="58">
        <f t="shared" si="8"/>
        <v>0</v>
      </c>
      <c r="U64" s="59">
        <f t="shared" si="0"/>
        <v>0</v>
      </c>
      <c r="V64" s="60">
        <f t="shared" si="9"/>
        <v>0</v>
      </c>
      <c r="W64" s="81">
        <f t="shared" si="10"/>
        <v>0</v>
      </c>
      <c r="X64" s="60">
        <f t="shared" si="11"/>
        <v>0</v>
      </c>
      <c r="Y64" s="61">
        <f t="shared" si="12"/>
        <v>0</v>
      </c>
      <c r="Z64" s="60">
        <f t="shared" si="13"/>
        <v>0</v>
      </c>
      <c r="AA64" s="60">
        <f t="shared" si="14"/>
        <v>0</v>
      </c>
      <c r="AB64" s="61">
        <f t="shared" si="1"/>
        <v>0</v>
      </c>
      <c r="AC64" s="62">
        <f t="shared" si="15"/>
        <v>0</v>
      </c>
      <c r="AD64" s="82">
        <f t="shared" si="16"/>
        <v>0</v>
      </c>
      <c r="AE64" s="83"/>
    </row>
    <row r="65" spans="1:31" ht="16.5">
      <c r="A65" s="46"/>
      <c r="B65" s="47"/>
      <c r="C65" s="47"/>
      <c r="D65" s="49"/>
      <c r="E65" s="49"/>
      <c r="F65" s="50"/>
      <c r="G65" s="50"/>
      <c r="H65" s="51"/>
      <c r="I65" s="51"/>
      <c r="J65" s="52">
        <f t="shared" si="2"/>
        <v>0</v>
      </c>
      <c r="K65" s="53" t="str">
        <f t="shared" si="3"/>
        <v/>
      </c>
      <c r="L65" s="105" t="str">
        <f t="shared" si="4"/>
        <v/>
      </c>
      <c r="M65" s="55"/>
      <c r="N65" s="79" t="s">
        <v>19</v>
      </c>
      <c r="O65" s="80"/>
      <c r="P65" s="56">
        <f t="shared" si="5"/>
        <v>0</v>
      </c>
      <c r="Q65" s="57">
        <f t="shared" si="6"/>
        <v>0</v>
      </c>
      <c r="R65" s="57">
        <f t="shared" si="7"/>
        <v>0</v>
      </c>
      <c r="S65" s="57">
        <f t="shared" si="7"/>
        <v>0</v>
      </c>
      <c r="T65" s="58">
        <f t="shared" si="8"/>
        <v>0</v>
      </c>
      <c r="U65" s="59">
        <f t="shared" si="0"/>
        <v>0</v>
      </c>
      <c r="V65" s="60">
        <f t="shared" si="9"/>
        <v>0</v>
      </c>
      <c r="W65" s="81">
        <f t="shared" si="10"/>
        <v>0</v>
      </c>
      <c r="X65" s="60">
        <f t="shared" si="11"/>
        <v>0</v>
      </c>
      <c r="Y65" s="61">
        <f t="shared" si="12"/>
        <v>0</v>
      </c>
      <c r="Z65" s="60">
        <f t="shared" si="13"/>
        <v>0</v>
      </c>
      <c r="AA65" s="60">
        <f t="shared" si="14"/>
        <v>0</v>
      </c>
      <c r="AB65" s="61">
        <f t="shared" si="1"/>
        <v>0</v>
      </c>
      <c r="AC65" s="62">
        <f t="shared" si="15"/>
        <v>0</v>
      </c>
      <c r="AD65" s="82">
        <f t="shared" si="16"/>
        <v>0</v>
      </c>
      <c r="AE65" s="83"/>
    </row>
    <row r="66" spans="1:31" ht="16.5">
      <c r="A66" s="46"/>
      <c r="B66" s="47"/>
      <c r="C66" s="47"/>
      <c r="D66" s="49"/>
      <c r="E66" s="49"/>
      <c r="F66" s="50"/>
      <c r="G66" s="50"/>
      <c r="H66" s="51"/>
      <c r="I66" s="51"/>
      <c r="J66" s="52">
        <f t="shared" si="2"/>
        <v>0</v>
      </c>
      <c r="K66" s="53" t="str">
        <f t="shared" si="3"/>
        <v/>
      </c>
      <c r="L66" s="105" t="str">
        <f t="shared" si="4"/>
        <v/>
      </c>
      <c r="M66" s="55"/>
      <c r="N66" s="79" t="s">
        <v>19</v>
      </c>
      <c r="O66" s="80"/>
      <c r="P66" s="56">
        <f t="shared" si="5"/>
        <v>0</v>
      </c>
      <c r="Q66" s="57">
        <f t="shared" si="6"/>
        <v>0</v>
      </c>
      <c r="R66" s="57">
        <f t="shared" si="7"/>
        <v>0</v>
      </c>
      <c r="S66" s="57">
        <f t="shared" si="7"/>
        <v>0</v>
      </c>
      <c r="T66" s="58">
        <f t="shared" si="8"/>
        <v>0</v>
      </c>
      <c r="U66" s="59">
        <f t="shared" si="0"/>
        <v>0</v>
      </c>
      <c r="V66" s="60">
        <f t="shared" si="9"/>
        <v>0</v>
      </c>
      <c r="W66" s="81">
        <f t="shared" si="10"/>
        <v>0</v>
      </c>
      <c r="X66" s="60">
        <f t="shared" si="11"/>
        <v>0</v>
      </c>
      <c r="Y66" s="61">
        <f t="shared" si="12"/>
        <v>0</v>
      </c>
      <c r="Z66" s="60">
        <f t="shared" si="13"/>
        <v>0</v>
      </c>
      <c r="AA66" s="60">
        <f t="shared" si="14"/>
        <v>0</v>
      </c>
      <c r="AB66" s="61">
        <f t="shared" si="1"/>
        <v>0</v>
      </c>
      <c r="AC66" s="62">
        <f t="shared" si="15"/>
        <v>0</v>
      </c>
      <c r="AD66" s="82">
        <f t="shared" si="16"/>
        <v>0</v>
      </c>
      <c r="AE66" s="83"/>
    </row>
    <row r="67" spans="1:31" ht="16.5">
      <c r="A67" s="46"/>
      <c r="B67" s="47"/>
      <c r="C67" s="47"/>
      <c r="D67" s="49"/>
      <c r="E67" s="49"/>
      <c r="F67" s="50"/>
      <c r="G67" s="50"/>
      <c r="H67" s="51"/>
      <c r="I67" s="51"/>
      <c r="J67" s="52">
        <f t="shared" si="2"/>
        <v>0</v>
      </c>
      <c r="K67" s="53" t="str">
        <f t="shared" si="3"/>
        <v/>
      </c>
      <c r="L67" s="105" t="str">
        <f t="shared" si="4"/>
        <v/>
      </c>
      <c r="M67" s="55"/>
      <c r="N67" s="79" t="s">
        <v>19</v>
      </c>
      <c r="O67" s="80"/>
      <c r="P67" s="56">
        <f t="shared" si="5"/>
        <v>0</v>
      </c>
      <c r="Q67" s="57">
        <f t="shared" si="6"/>
        <v>0</v>
      </c>
      <c r="R67" s="57">
        <f t="shared" si="7"/>
        <v>0</v>
      </c>
      <c r="S67" s="57">
        <f t="shared" si="7"/>
        <v>0</v>
      </c>
      <c r="T67" s="58">
        <f t="shared" si="8"/>
        <v>0</v>
      </c>
      <c r="U67" s="59">
        <f t="shared" si="0"/>
        <v>0</v>
      </c>
      <c r="V67" s="60">
        <f t="shared" si="9"/>
        <v>0</v>
      </c>
      <c r="W67" s="81">
        <f t="shared" si="10"/>
        <v>0</v>
      </c>
      <c r="X67" s="60">
        <f t="shared" si="11"/>
        <v>0</v>
      </c>
      <c r="Y67" s="61">
        <f t="shared" si="12"/>
        <v>0</v>
      </c>
      <c r="Z67" s="60">
        <f t="shared" si="13"/>
        <v>0</v>
      </c>
      <c r="AA67" s="60">
        <f t="shared" si="14"/>
        <v>0</v>
      </c>
      <c r="AB67" s="61">
        <f t="shared" si="1"/>
        <v>0</v>
      </c>
      <c r="AC67" s="62">
        <f t="shared" si="15"/>
        <v>0</v>
      </c>
      <c r="AD67" s="82">
        <f t="shared" si="16"/>
        <v>0</v>
      </c>
      <c r="AE67" s="83"/>
    </row>
    <row r="68" spans="1:31" ht="16.5">
      <c r="A68" s="46"/>
      <c r="B68" s="47"/>
      <c r="C68" s="47"/>
      <c r="D68" s="49"/>
      <c r="E68" s="49"/>
      <c r="F68" s="50"/>
      <c r="G68" s="50"/>
      <c r="H68" s="51"/>
      <c r="I68" s="51"/>
      <c r="J68" s="52">
        <f t="shared" si="2"/>
        <v>0</v>
      </c>
      <c r="K68" s="53" t="str">
        <f t="shared" si="3"/>
        <v/>
      </c>
      <c r="L68" s="105" t="str">
        <f t="shared" si="4"/>
        <v/>
      </c>
      <c r="M68" s="55"/>
      <c r="N68" s="79" t="s">
        <v>19</v>
      </c>
      <c r="O68" s="80"/>
      <c r="P68" s="56">
        <f t="shared" si="5"/>
        <v>0</v>
      </c>
      <c r="Q68" s="57">
        <f t="shared" si="6"/>
        <v>0</v>
      </c>
      <c r="R68" s="57">
        <f t="shared" si="7"/>
        <v>0</v>
      </c>
      <c r="S68" s="57">
        <f t="shared" si="7"/>
        <v>0</v>
      </c>
      <c r="T68" s="58">
        <f t="shared" si="8"/>
        <v>0</v>
      </c>
      <c r="U68" s="59">
        <f t="shared" si="0"/>
        <v>0</v>
      </c>
      <c r="V68" s="60">
        <f t="shared" si="9"/>
        <v>0</v>
      </c>
      <c r="W68" s="81">
        <f t="shared" si="10"/>
        <v>0</v>
      </c>
      <c r="X68" s="60">
        <f t="shared" si="11"/>
        <v>0</v>
      </c>
      <c r="Y68" s="61">
        <f t="shared" si="12"/>
        <v>0</v>
      </c>
      <c r="Z68" s="60">
        <f t="shared" si="13"/>
        <v>0</v>
      </c>
      <c r="AA68" s="60">
        <f t="shared" si="14"/>
        <v>0</v>
      </c>
      <c r="AB68" s="61">
        <f t="shared" si="1"/>
        <v>0</v>
      </c>
      <c r="AC68" s="62">
        <f t="shared" si="15"/>
        <v>0</v>
      </c>
      <c r="AD68" s="82">
        <f t="shared" si="16"/>
        <v>0</v>
      </c>
      <c r="AE68" s="83"/>
    </row>
    <row r="69" spans="1:31" ht="16.5">
      <c r="A69" s="46"/>
      <c r="B69" s="47"/>
      <c r="C69" s="47"/>
      <c r="D69" s="49"/>
      <c r="E69" s="49"/>
      <c r="F69" s="50"/>
      <c r="G69" s="50"/>
      <c r="H69" s="51"/>
      <c r="I69" s="51"/>
      <c r="J69" s="52">
        <f t="shared" si="2"/>
        <v>0</v>
      </c>
      <c r="K69" s="53" t="str">
        <f t="shared" si="3"/>
        <v/>
      </c>
      <c r="L69" s="105" t="str">
        <f t="shared" si="4"/>
        <v/>
      </c>
      <c r="M69" s="55"/>
      <c r="N69" s="79" t="s">
        <v>19</v>
      </c>
      <c r="O69" s="80"/>
      <c r="P69" s="56">
        <f t="shared" si="5"/>
        <v>0</v>
      </c>
      <c r="Q69" s="57">
        <f t="shared" si="6"/>
        <v>0</v>
      </c>
      <c r="R69" s="57">
        <f t="shared" si="7"/>
        <v>0</v>
      </c>
      <c r="S69" s="57">
        <f t="shared" si="7"/>
        <v>0</v>
      </c>
      <c r="T69" s="58">
        <f t="shared" si="8"/>
        <v>0</v>
      </c>
      <c r="U69" s="59">
        <f t="shared" si="0"/>
        <v>0</v>
      </c>
      <c r="V69" s="60">
        <f t="shared" si="9"/>
        <v>0</v>
      </c>
      <c r="W69" s="81">
        <f t="shared" si="10"/>
        <v>0</v>
      </c>
      <c r="X69" s="60">
        <f t="shared" si="11"/>
        <v>0</v>
      </c>
      <c r="Y69" s="61">
        <f t="shared" si="12"/>
        <v>0</v>
      </c>
      <c r="Z69" s="60">
        <f t="shared" si="13"/>
        <v>0</v>
      </c>
      <c r="AA69" s="60">
        <f t="shared" si="14"/>
        <v>0</v>
      </c>
      <c r="AB69" s="61">
        <f t="shared" si="1"/>
        <v>0</v>
      </c>
      <c r="AC69" s="62">
        <f t="shared" si="15"/>
        <v>0</v>
      </c>
      <c r="AD69" s="82">
        <f t="shared" si="16"/>
        <v>0</v>
      </c>
      <c r="AE69" s="83"/>
    </row>
    <row r="70" spans="1:31" ht="16.5">
      <c r="A70" s="46"/>
      <c r="B70" s="47"/>
      <c r="C70" s="47"/>
      <c r="D70" s="49"/>
      <c r="E70" s="49"/>
      <c r="F70" s="50"/>
      <c r="G70" s="50"/>
      <c r="H70" s="51"/>
      <c r="I70" s="51"/>
      <c r="J70" s="52">
        <f t="shared" si="2"/>
        <v>0</v>
      </c>
      <c r="K70" s="53" t="str">
        <f t="shared" si="3"/>
        <v/>
      </c>
      <c r="L70" s="105" t="str">
        <f t="shared" si="4"/>
        <v/>
      </c>
      <c r="M70" s="55"/>
      <c r="N70" s="79" t="s">
        <v>19</v>
      </c>
      <c r="O70" s="80"/>
      <c r="P70" s="56">
        <f t="shared" si="5"/>
        <v>0</v>
      </c>
      <c r="Q70" s="57">
        <f t="shared" si="6"/>
        <v>0</v>
      </c>
      <c r="R70" s="57">
        <f t="shared" si="7"/>
        <v>0</v>
      </c>
      <c r="S70" s="57">
        <f t="shared" si="7"/>
        <v>0</v>
      </c>
      <c r="T70" s="58">
        <f t="shared" si="8"/>
        <v>0</v>
      </c>
      <c r="U70" s="59">
        <f t="shared" si="0"/>
        <v>0</v>
      </c>
      <c r="V70" s="60">
        <f t="shared" si="9"/>
        <v>0</v>
      </c>
      <c r="W70" s="81">
        <f t="shared" si="10"/>
        <v>0</v>
      </c>
      <c r="X70" s="60">
        <f t="shared" si="11"/>
        <v>0</v>
      </c>
      <c r="Y70" s="61">
        <f t="shared" si="12"/>
        <v>0</v>
      </c>
      <c r="Z70" s="60">
        <f t="shared" si="13"/>
        <v>0</v>
      </c>
      <c r="AA70" s="60">
        <f t="shared" si="14"/>
        <v>0</v>
      </c>
      <c r="AB70" s="61">
        <f t="shared" si="1"/>
        <v>0</v>
      </c>
      <c r="AC70" s="62">
        <f t="shared" si="15"/>
        <v>0</v>
      </c>
      <c r="AD70" s="82">
        <f t="shared" si="16"/>
        <v>0</v>
      </c>
      <c r="AE70" s="83"/>
    </row>
    <row r="71" spans="1:31" ht="16.5">
      <c r="A71" s="46"/>
      <c r="B71" s="47"/>
      <c r="C71" s="47"/>
      <c r="D71" s="49"/>
      <c r="E71" s="49"/>
      <c r="F71" s="50"/>
      <c r="G71" s="50"/>
      <c r="H71" s="51"/>
      <c r="I71" s="51"/>
      <c r="J71" s="52">
        <f t="shared" si="2"/>
        <v>0</v>
      </c>
      <c r="K71" s="53" t="str">
        <f t="shared" si="3"/>
        <v/>
      </c>
      <c r="L71" s="105" t="str">
        <f t="shared" si="4"/>
        <v/>
      </c>
      <c r="M71" s="55"/>
      <c r="N71" s="79" t="s">
        <v>19</v>
      </c>
      <c r="O71" s="80"/>
      <c r="P71" s="56">
        <f t="shared" si="5"/>
        <v>0</v>
      </c>
      <c r="Q71" s="57">
        <f t="shared" si="6"/>
        <v>0</v>
      </c>
      <c r="R71" s="57">
        <f t="shared" si="7"/>
        <v>0</v>
      </c>
      <c r="S71" s="57">
        <f t="shared" si="7"/>
        <v>0</v>
      </c>
      <c r="T71" s="58">
        <f t="shared" si="8"/>
        <v>0</v>
      </c>
      <c r="U71" s="59">
        <f t="shared" ref="U71:U134" si="17">IF(M71=0,0,IF((M71&lt;5000),5000,M71))</f>
        <v>0</v>
      </c>
      <c r="V71" s="60">
        <f t="shared" si="9"/>
        <v>0</v>
      </c>
      <c r="W71" s="81">
        <f t="shared" si="10"/>
        <v>0</v>
      </c>
      <c r="X71" s="60">
        <f t="shared" si="11"/>
        <v>0</v>
      </c>
      <c r="Y71" s="61">
        <f t="shared" si="12"/>
        <v>0</v>
      </c>
      <c r="Z71" s="60">
        <f t="shared" si="13"/>
        <v>0</v>
      </c>
      <c r="AA71" s="60">
        <f t="shared" si="14"/>
        <v>0</v>
      </c>
      <c r="AB71" s="61">
        <f t="shared" ref="AB71:AB134" si="18">IF(AND(O71&gt;0,I71&gt;0,Z71&lt;Q71),(ROUND(Q71-Z71,2)),0)</f>
        <v>0</v>
      </c>
      <c r="AC71" s="62">
        <f t="shared" si="15"/>
        <v>0</v>
      </c>
      <c r="AD71" s="82">
        <f t="shared" si="16"/>
        <v>0</v>
      </c>
      <c r="AE71" s="83"/>
    </row>
    <row r="72" spans="1:31" ht="16.5">
      <c r="A72" s="46"/>
      <c r="B72" s="47"/>
      <c r="C72" s="47"/>
      <c r="D72" s="49"/>
      <c r="E72" s="49"/>
      <c r="F72" s="50"/>
      <c r="G72" s="50"/>
      <c r="H72" s="51"/>
      <c r="I72" s="51"/>
      <c r="J72" s="52">
        <f t="shared" ref="J72:J135" si="19">H72+I72</f>
        <v>0</v>
      </c>
      <c r="K72" s="53" t="str">
        <f t="shared" ref="K72:K135" si="20">IF(J72&gt;0,IF(J72&gt;(G72-F72+1),"Errore n. Giorni! MAX 366",IF((G72-F72+1)=J72,"ok","")),"")</f>
        <v/>
      </c>
      <c r="L72" s="105" t="str">
        <f t="shared" ref="L72:L135" si="21">IF((J72&gt;0),(G72-F72+1)-I72,"")</f>
        <v/>
      </c>
      <c r="M72" s="55"/>
      <c r="N72" s="79" t="s">
        <v>19</v>
      </c>
      <c r="O72" s="80"/>
      <c r="P72" s="56">
        <f t="shared" ref="P72:P135" si="22">IF(O72&lt;35.64,O72,35.64)</f>
        <v>0</v>
      </c>
      <c r="Q72" s="57">
        <f t="shared" ref="Q72:Q135" si="23">IF(O72=0,0,P72-13.49)</f>
        <v>0</v>
      </c>
      <c r="R72" s="57">
        <f t="shared" ref="R72:S135" si="24">ROUND(H72*P72,2)</f>
        <v>0</v>
      </c>
      <c r="S72" s="57">
        <f t="shared" si="24"/>
        <v>0</v>
      </c>
      <c r="T72" s="58">
        <f t="shared" ref="T72:T135" si="25">ROUND(R72+S72,2)</f>
        <v>0</v>
      </c>
      <c r="U72" s="59">
        <f t="shared" si="17"/>
        <v>0</v>
      </c>
      <c r="V72" s="60">
        <f t="shared" ref="V72:V135" si="26">IF(U72=0,0,ROUND((U72-5000)/(20000-5000),2))</f>
        <v>0</v>
      </c>
      <c r="W72" s="81">
        <f t="shared" ref="W72:W135" si="27">IF(N72="NO",0,IF(N72="SI",17.06,0))</f>
        <v>0</v>
      </c>
      <c r="X72" s="60">
        <f t="shared" ref="X72:X135" si="28">IF(AND(O72&gt;0,H72&gt;0),ROUND((V72*(P72-W72)+W72),2),0)</f>
        <v>0</v>
      </c>
      <c r="Y72" s="61">
        <f t="shared" ref="Y72:Y135" si="29">IF(AND(O72&gt;0,H72&gt;0),ROUND(P72-X72,2),0)</f>
        <v>0</v>
      </c>
      <c r="Z72" s="60">
        <f t="shared" ref="Z72:Z135" si="30">IF(AND(O72&gt;0,I72&gt;0),(ROUND((V72*(Q72-W72)+W72),2)),0)</f>
        <v>0</v>
      </c>
      <c r="AA72" s="60">
        <f t="shared" ref="AA72:AA135" si="31">IF(Q72&lt;Z72,Q72,Z72)</f>
        <v>0</v>
      </c>
      <c r="AB72" s="61">
        <f t="shared" si="18"/>
        <v>0</v>
      </c>
      <c r="AC72" s="62">
        <f t="shared" ref="AC72:AC135" si="32">ROUND((X72*H72)+(AA72*I72),2)</f>
        <v>0</v>
      </c>
      <c r="AD72" s="82">
        <f t="shared" ref="AD72:AD135" si="33">IF(J72&gt;0,IF(M72="","Inserire Isee in colonna M",ROUND((Y72*H72)+(AB72*I72),2)),0)</f>
        <v>0</v>
      </c>
      <c r="AE72" s="83"/>
    </row>
    <row r="73" spans="1:31" ht="16.5">
      <c r="A73" s="46"/>
      <c r="B73" s="47"/>
      <c r="C73" s="47"/>
      <c r="D73" s="49"/>
      <c r="E73" s="49"/>
      <c r="F73" s="50"/>
      <c r="G73" s="50"/>
      <c r="H73" s="51"/>
      <c r="I73" s="51"/>
      <c r="J73" s="52">
        <f t="shared" si="19"/>
        <v>0</v>
      </c>
      <c r="K73" s="53" t="str">
        <f t="shared" si="20"/>
        <v/>
      </c>
      <c r="L73" s="105" t="str">
        <f t="shared" si="21"/>
        <v/>
      </c>
      <c r="M73" s="55"/>
      <c r="N73" s="79" t="s">
        <v>19</v>
      </c>
      <c r="O73" s="80"/>
      <c r="P73" s="56">
        <f t="shared" si="22"/>
        <v>0</v>
      </c>
      <c r="Q73" s="57">
        <f t="shared" si="23"/>
        <v>0</v>
      </c>
      <c r="R73" s="57">
        <f t="shared" si="24"/>
        <v>0</v>
      </c>
      <c r="S73" s="57">
        <f t="shared" si="24"/>
        <v>0</v>
      </c>
      <c r="T73" s="58">
        <f t="shared" si="25"/>
        <v>0</v>
      </c>
      <c r="U73" s="59">
        <f t="shared" si="17"/>
        <v>0</v>
      </c>
      <c r="V73" s="60">
        <f t="shared" si="26"/>
        <v>0</v>
      </c>
      <c r="W73" s="81">
        <f t="shared" si="27"/>
        <v>0</v>
      </c>
      <c r="X73" s="60">
        <f t="shared" si="28"/>
        <v>0</v>
      </c>
      <c r="Y73" s="61">
        <f t="shared" si="29"/>
        <v>0</v>
      </c>
      <c r="Z73" s="60">
        <f t="shared" si="30"/>
        <v>0</v>
      </c>
      <c r="AA73" s="60">
        <f t="shared" si="31"/>
        <v>0</v>
      </c>
      <c r="AB73" s="61">
        <f t="shared" si="18"/>
        <v>0</v>
      </c>
      <c r="AC73" s="62">
        <f t="shared" si="32"/>
        <v>0</v>
      </c>
      <c r="AD73" s="82">
        <f t="shared" si="33"/>
        <v>0</v>
      </c>
      <c r="AE73" s="83"/>
    </row>
    <row r="74" spans="1:31" ht="16.5">
      <c r="A74" s="46"/>
      <c r="B74" s="47"/>
      <c r="C74" s="47"/>
      <c r="D74" s="49"/>
      <c r="E74" s="49"/>
      <c r="F74" s="50"/>
      <c r="G74" s="50"/>
      <c r="H74" s="51"/>
      <c r="I74" s="51"/>
      <c r="J74" s="52">
        <f t="shared" si="19"/>
        <v>0</v>
      </c>
      <c r="K74" s="53" t="str">
        <f t="shared" si="20"/>
        <v/>
      </c>
      <c r="L74" s="105" t="str">
        <f t="shared" si="21"/>
        <v/>
      </c>
      <c r="M74" s="55"/>
      <c r="N74" s="79" t="s">
        <v>19</v>
      </c>
      <c r="O74" s="80"/>
      <c r="P74" s="56">
        <f t="shared" si="22"/>
        <v>0</v>
      </c>
      <c r="Q74" s="57">
        <f t="shared" si="23"/>
        <v>0</v>
      </c>
      <c r="R74" s="57">
        <f t="shared" si="24"/>
        <v>0</v>
      </c>
      <c r="S74" s="57">
        <f t="shared" si="24"/>
        <v>0</v>
      </c>
      <c r="T74" s="58">
        <f t="shared" si="25"/>
        <v>0</v>
      </c>
      <c r="U74" s="59">
        <f t="shared" si="17"/>
        <v>0</v>
      </c>
      <c r="V74" s="60">
        <f t="shared" si="26"/>
        <v>0</v>
      </c>
      <c r="W74" s="81">
        <f t="shared" si="27"/>
        <v>0</v>
      </c>
      <c r="X74" s="60">
        <f t="shared" si="28"/>
        <v>0</v>
      </c>
      <c r="Y74" s="61">
        <f t="shared" si="29"/>
        <v>0</v>
      </c>
      <c r="Z74" s="60">
        <f t="shared" si="30"/>
        <v>0</v>
      </c>
      <c r="AA74" s="60">
        <f t="shared" si="31"/>
        <v>0</v>
      </c>
      <c r="AB74" s="61">
        <f t="shared" si="18"/>
        <v>0</v>
      </c>
      <c r="AC74" s="62">
        <f t="shared" si="32"/>
        <v>0</v>
      </c>
      <c r="AD74" s="82">
        <f t="shared" si="33"/>
        <v>0</v>
      </c>
      <c r="AE74" s="83"/>
    </row>
    <row r="75" spans="1:31" ht="16.5">
      <c r="A75" s="46"/>
      <c r="B75" s="47"/>
      <c r="C75" s="47"/>
      <c r="D75" s="49"/>
      <c r="E75" s="49"/>
      <c r="F75" s="50"/>
      <c r="G75" s="50"/>
      <c r="H75" s="51"/>
      <c r="I75" s="51"/>
      <c r="J75" s="52">
        <f t="shared" si="19"/>
        <v>0</v>
      </c>
      <c r="K75" s="53" t="str">
        <f t="shared" si="20"/>
        <v/>
      </c>
      <c r="L75" s="105" t="str">
        <f t="shared" si="21"/>
        <v/>
      </c>
      <c r="M75" s="55"/>
      <c r="N75" s="79" t="s">
        <v>19</v>
      </c>
      <c r="O75" s="80"/>
      <c r="P75" s="56">
        <f t="shared" si="22"/>
        <v>0</v>
      </c>
      <c r="Q75" s="57">
        <f t="shared" si="23"/>
        <v>0</v>
      </c>
      <c r="R75" s="57">
        <f t="shared" si="24"/>
        <v>0</v>
      </c>
      <c r="S75" s="57">
        <f t="shared" si="24"/>
        <v>0</v>
      </c>
      <c r="T75" s="58">
        <f t="shared" si="25"/>
        <v>0</v>
      </c>
      <c r="U75" s="59">
        <f t="shared" si="17"/>
        <v>0</v>
      </c>
      <c r="V75" s="60">
        <f t="shared" si="26"/>
        <v>0</v>
      </c>
      <c r="W75" s="81">
        <f t="shared" si="27"/>
        <v>0</v>
      </c>
      <c r="X75" s="60">
        <f t="shared" si="28"/>
        <v>0</v>
      </c>
      <c r="Y75" s="61">
        <f t="shared" si="29"/>
        <v>0</v>
      </c>
      <c r="Z75" s="60">
        <f t="shared" si="30"/>
        <v>0</v>
      </c>
      <c r="AA75" s="60">
        <f t="shared" si="31"/>
        <v>0</v>
      </c>
      <c r="AB75" s="61">
        <f t="shared" si="18"/>
        <v>0</v>
      </c>
      <c r="AC75" s="62">
        <f t="shared" si="32"/>
        <v>0</v>
      </c>
      <c r="AD75" s="82">
        <f t="shared" si="33"/>
        <v>0</v>
      </c>
      <c r="AE75" s="83"/>
    </row>
    <row r="76" spans="1:31" ht="16.5">
      <c r="A76" s="46"/>
      <c r="B76" s="47"/>
      <c r="C76" s="47"/>
      <c r="D76" s="49"/>
      <c r="E76" s="49"/>
      <c r="F76" s="50"/>
      <c r="G76" s="50"/>
      <c r="H76" s="51"/>
      <c r="I76" s="51"/>
      <c r="J76" s="52">
        <f t="shared" si="19"/>
        <v>0</v>
      </c>
      <c r="K76" s="53" t="str">
        <f t="shared" si="20"/>
        <v/>
      </c>
      <c r="L76" s="105" t="str">
        <f t="shared" si="21"/>
        <v/>
      </c>
      <c r="M76" s="55"/>
      <c r="N76" s="79" t="s">
        <v>19</v>
      </c>
      <c r="O76" s="80"/>
      <c r="P76" s="56">
        <f t="shared" si="22"/>
        <v>0</v>
      </c>
      <c r="Q76" s="57">
        <f t="shared" si="23"/>
        <v>0</v>
      </c>
      <c r="R76" s="57">
        <f t="shared" si="24"/>
        <v>0</v>
      </c>
      <c r="S76" s="57">
        <f t="shared" si="24"/>
        <v>0</v>
      </c>
      <c r="T76" s="58">
        <f t="shared" si="25"/>
        <v>0</v>
      </c>
      <c r="U76" s="59">
        <f t="shared" si="17"/>
        <v>0</v>
      </c>
      <c r="V76" s="60">
        <f t="shared" si="26"/>
        <v>0</v>
      </c>
      <c r="W76" s="81">
        <f t="shared" si="27"/>
        <v>0</v>
      </c>
      <c r="X76" s="60">
        <f t="shared" si="28"/>
        <v>0</v>
      </c>
      <c r="Y76" s="61">
        <f t="shared" si="29"/>
        <v>0</v>
      </c>
      <c r="Z76" s="60">
        <f t="shared" si="30"/>
        <v>0</v>
      </c>
      <c r="AA76" s="60">
        <f t="shared" si="31"/>
        <v>0</v>
      </c>
      <c r="AB76" s="61">
        <f t="shared" si="18"/>
        <v>0</v>
      </c>
      <c r="AC76" s="62">
        <f t="shared" si="32"/>
        <v>0</v>
      </c>
      <c r="AD76" s="82">
        <f t="shared" si="33"/>
        <v>0</v>
      </c>
      <c r="AE76" s="83"/>
    </row>
    <row r="77" spans="1:31" ht="16.5">
      <c r="A77" s="46"/>
      <c r="B77" s="47"/>
      <c r="C77" s="47"/>
      <c r="D77" s="49"/>
      <c r="E77" s="49"/>
      <c r="F77" s="50"/>
      <c r="G77" s="50"/>
      <c r="H77" s="51"/>
      <c r="I77" s="51"/>
      <c r="J77" s="52">
        <f t="shared" si="19"/>
        <v>0</v>
      </c>
      <c r="K77" s="53" t="str">
        <f t="shared" si="20"/>
        <v/>
      </c>
      <c r="L77" s="105" t="str">
        <f t="shared" si="21"/>
        <v/>
      </c>
      <c r="M77" s="55"/>
      <c r="N77" s="79" t="s">
        <v>19</v>
      </c>
      <c r="O77" s="80"/>
      <c r="P77" s="56">
        <f t="shared" si="22"/>
        <v>0</v>
      </c>
      <c r="Q77" s="57">
        <f t="shared" si="23"/>
        <v>0</v>
      </c>
      <c r="R77" s="57">
        <f t="shared" si="24"/>
        <v>0</v>
      </c>
      <c r="S77" s="57">
        <f t="shared" si="24"/>
        <v>0</v>
      </c>
      <c r="T77" s="58">
        <f t="shared" si="25"/>
        <v>0</v>
      </c>
      <c r="U77" s="59">
        <f t="shared" si="17"/>
        <v>0</v>
      </c>
      <c r="V77" s="60">
        <f t="shared" si="26"/>
        <v>0</v>
      </c>
      <c r="W77" s="81">
        <f t="shared" si="27"/>
        <v>0</v>
      </c>
      <c r="X77" s="60">
        <f t="shared" si="28"/>
        <v>0</v>
      </c>
      <c r="Y77" s="61">
        <f t="shared" si="29"/>
        <v>0</v>
      </c>
      <c r="Z77" s="60">
        <f t="shared" si="30"/>
        <v>0</v>
      </c>
      <c r="AA77" s="60">
        <f t="shared" si="31"/>
        <v>0</v>
      </c>
      <c r="AB77" s="61">
        <f t="shared" si="18"/>
        <v>0</v>
      </c>
      <c r="AC77" s="62">
        <f t="shared" si="32"/>
        <v>0</v>
      </c>
      <c r="AD77" s="82">
        <f t="shared" si="33"/>
        <v>0</v>
      </c>
      <c r="AE77" s="83"/>
    </row>
    <row r="78" spans="1:31" ht="16.5">
      <c r="A78" s="46"/>
      <c r="B78" s="47"/>
      <c r="C78" s="47"/>
      <c r="D78" s="49"/>
      <c r="E78" s="49"/>
      <c r="F78" s="50"/>
      <c r="G78" s="50"/>
      <c r="H78" s="51"/>
      <c r="I78" s="51"/>
      <c r="J78" s="52">
        <f t="shared" si="19"/>
        <v>0</v>
      </c>
      <c r="K78" s="53" t="str">
        <f t="shared" si="20"/>
        <v/>
      </c>
      <c r="L78" s="105" t="str">
        <f t="shared" si="21"/>
        <v/>
      </c>
      <c r="M78" s="55"/>
      <c r="N78" s="79" t="s">
        <v>19</v>
      </c>
      <c r="O78" s="80"/>
      <c r="P78" s="56">
        <f t="shared" si="22"/>
        <v>0</v>
      </c>
      <c r="Q78" s="57">
        <f t="shared" si="23"/>
        <v>0</v>
      </c>
      <c r="R78" s="57">
        <f t="shared" si="24"/>
        <v>0</v>
      </c>
      <c r="S78" s="57">
        <f t="shared" si="24"/>
        <v>0</v>
      </c>
      <c r="T78" s="58">
        <f t="shared" si="25"/>
        <v>0</v>
      </c>
      <c r="U78" s="59">
        <f t="shared" si="17"/>
        <v>0</v>
      </c>
      <c r="V78" s="60">
        <f t="shared" si="26"/>
        <v>0</v>
      </c>
      <c r="W78" s="81">
        <f t="shared" si="27"/>
        <v>0</v>
      </c>
      <c r="X78" s="60">
        <f t="shared" si="28"/>
        <v>0</v>
      </c>
      <c r="Y78" s="61">
        <f t="shared" si="29"/>
        <v>0</v>
      </c>
      <c r="Z78" s="60">
        <f t="shared" si="30"/>
        <v>0</v>
      </c>
      <c r="AA78" s="60">
        <f t="shared" si="31"/>
        <v>0</v>
      </c>
      <c r="AB78" s="61">
        <f t="shared" si="18"/>
        <v>0</v>
      </c>
      <c r="AC78" s="62">
        <f t="shared" si="32"/>
        <v>0</v>
      </c>
      <c r="AD78" s="82">
        <f t="shared" si="33"/>
        <v>0</v>
      </c>
      <c r="AE78" s="83"/>
    </row>
    <row r="79" spans="1:31" ht="16.5">
      <c r="A79" s="46"/>
      <c r="B79" s="47"/>
      <c r="C79" s="47"/>
      <c r="D79" s="49"/>
      <c r="E79" s="49"/>
      <c r="F79" s="50"/>
      <c r="G79" s="50"/>
      <c r="H79" s="51"/>
      <c r="I79" s="51"/>
      <c r="J79" s="52">
        <f t="shared" si="19"/>
        <v>0</v>
      </c>
      <c r="K79" s="53" t="str">
        <f t="shared" si="20"/>
        <v/>
      </c>
      <c r="L79" s="105" t="str">
        <f t="shared" si="21"/>
        <v/>
      </c>
      <c r="M79" s="55"/>
      <c r="N79" s="79" t="s">
        <v>19</v>
      </c>
      <c r="O79" s="80"/>
      <c r="P79" s="56">
        <f t="shared" si="22"/>
        <v>0</v>
      </c>
      <c r="Q79" s="57">
        <f t="shared" si="23"/>
        <v>0</v>
      </c>
      <c r="R79" s="57">
        <f t="shared" si="24"/>
        <v>0</v>
      </c>
      <c r="S79" s="57">
        <f t="shared" si="24"/>
        <v>0</v>
      </c>
      <c r="T79" s="58">
        <f t="shared" si="25"/>
        <v>0</v>
      </c>
      <c r="U79" s="59">
        <f t="shared" si="17"/>
        <v>0</v>
      </c>
      <c r="V79" s="60">
        <f t="shared" si="26"/>
        <v>0</v>
      </c>
      <c r="W79" s="81">
        <f t="shared" si="27"/>
        <v>0</v>
      </c>
      <c r="X79" s="60">
        <f t="shared" si="28"/>
        <v>0</v>
      </c>
      <c r="Y79" s="61">
        <f t="shared" si="29"/>
        <v>0</v>
      </c>
      <c r="Z79" s="60">
        <f t="shared" si="30"/>
        <v>0</v>
      </c>
      <c r="AA79" s="60">
        <f t="shared" si="31"/>
        <v>0</v>
      </c>
      <c r="AB79" s="61">
        <f t="shared" si="18"/>
        <v>0</v>
      </c>
      <c r="AC79" s="62">
        <f t="shared" si="32"/>
        <v>0</v>
      </c>
      <c r="AD79" s="82">
        <f t="shared" si="33"/>
        <v>0</v>
      </c>
      <c r="AE79" s="83"/>
    </row>
    <row r="80" spans="1:31" ht="16.5">
      <c r="A80" s="46"/>
      <c r="B80" s="47"/>
      <c r="C80" s="47"/>
      <c r="D80" s="49"/>
      <c r="E80" s="49"/>
      <c r="F80" s="50"/>
      <c r="G80" s="50"/>
      <c r="H80" s="51"/>
      <c r="I80" s="51"/>
      <c r="J80" s="52">
        <f t="shared" si="19"/>
        <v>0</v>
      </c>
      <c r="K80" s="53" t="str">
        <f t="shared" si="20"/>
        <v/>
      </c>
      <c r="L80" s="105" t="str">
        <f t="shared" si="21"/>
        <v/>
      </c>
      <c r="M80" s="55"/>
      <c r="N80" s="79" t="s">
        <v>19</v>
      </c>
      <c r="O80" s="80"/>
      <c r="P80" s="56">
        <f t="shared" si="22"/>
        <v>0</v>
      </c>
      <c r="Q80" s="57">
        <f t="shared" si="23"/>
        <v>0</v>
      </c>
      <c r="R80" s="57">
        <f t="shared" si="24"/>
        <v>0</v>
      </c>
      <c r="S80" s="57">
        <f t="shared" si="24"/>
        <v>0</v>
      </c>
      <c r="T80" s="58">
        <f t="shared" si="25"/>
        <v>0</v>
      </c>
      <c r="U80" s="59">
        <f t="shared" si="17"/>
        <v>0</v>
      </c>
      <c r="V80" s="60">
        <f t="shared" si="26"/>
        <v>0</v>
      </c>
      <c r="W80" s="81">
        <f t="shared" si="27"/>
        <v>0</v>
      </c>
      <c r="X80" s="60">
        <f t="shared" si="28"/>
        <v>0</v>
      </c>
      <c r="Y80" s="61">
        <f t="shared" si="29"/>
        <v>0</v>
      </c>
      <c r="Z80" s="60">
        <f t="shared" si="30"/>
        <v>0</v>
      </c>
      <c r="AA80" s="60">
        <f t="shared" si="31"/>
        <v>0</v>
      </c>
      <c r="AB80" s="61">
        <f t="shared" si="18"/>
        <v>0</v>
      </c>
      <c r="AC80" s="62">
        <f t="shared" si="32"/>
        <v>0</v>
      </c>
      <c r="AD80" s="82">
        <f t="shared" si="33"/>
        <v>0</v>
      </c>
      <c r="AE80" s="83"/>
    </row>
    <row r="81" spans="1:31" ht="16.5">
      <c r="A81" s="46"/>
      <c r="B81" s="47"/>
      <c r="C81" s="47"/>
      <c r="D81" s="49"/>
      <c r="E81" s="49"/>
      <c r="F81" s="50"/>
      <c r="G81" s="50"/>
      <c r="H81" s="51"/>
      <c r="I81" s="51"/>
      <c r="J81" s="52">
        <f t="shared" si="19"/>
        <v>0</v>
      </c>
      <c r="K81" s="53" t="str">
        <f t="shared" si="20"/>
        <v/>
      </c>
      <c r="L81" s="105" t="str">
        <f t="shared" si="21"/>
        <v/>
      </c>
      <c r="M81" s="55"/>
      <c r="N81" s="79" t="s">
        <v>19</v>
      </c>
      <c r="O81" s="80"/>
      <c r="P81" s="56">
        <f t="shared" si="22"/>
        <v>0</v>
      </c>
      <c r="Q81" s="57">
        <f t="shared" si="23"/>
        <v>0</v>
      </c>
      <c r="R81" s="57">
        <f t="shared" si="24"/>
        <v>0</v>
      </c>
      <c r="S81" s="57">
        <f t="shared" si="24"/>
        <v>0</v>
      </c>
      <c r="T81" s="58">
        <f t="shared" si="25"/>
        <v>0</v>
      </c>
      <c r="U81" s="59">
        <f t="shared" si="17"/>
        <v>0</v>
      </c>
      <c r="V81" s="60">
        <f t="shared" si="26"/>
        <v>0</v>
      </c>
      <c r="W81" s="81">
        <f t="shared" si="27"/>
        <v>0</v>
      </c>
      <c r="X81" s="60">
        <f t="shared" si="28"/>
        <v>0</v>
      </c>
      <c r="Y81" s="61">
        <f t="shared" si="29"/>
        <v>0</v>
      </c>
      <c r="Z81" s="60">
        <f t="shared" si="30"/>
        <v>0</v>
      </c>
      <c r="AA81" s="60">
        <f t="shared" si="31"/>
        <v>0</v>
      </c>
      <c r="AB81" s="61">
        <f t="shared" si="18"/>
        <v>0</v>
      </c>
      <c r="AC81" s="62">
        <f t="shared" si="32"/>
        <v>0</v>
      </c>
      <c r="AD81" s="82">
        <f t="shared" si="33"/>
        <v>0</v>
      </c>
      <c r="AE81" s="83"/>
    </row>
    <row r="82" spans="1:31" ht="16.5">
      <c r="A82" s="46"/>
      <c r="B82" s="47"/>
      <c r="C82" s="47"/>
      <c r="D82" s="49"/>
      <c r="E82" s="49"/>
      <c r="F82" s="50"/>
      <c r="G82" s="50"/>
      <c r="H82" s="51"/>
      <c r="I82" s="51"/>
      <c r="J82" s="52">
        <f t="shared" si="19"/>
        <v>0</v>
      </c>
      <c r="K82" s="53" t="str">
        <f t="shared" si="20"/>
        <v/>
      </c>
      <c r="L82" s="105" t="str">
        <f t="shared" si="21"/>
        <v/>
      </c>
      <c r="M82" s="55"/>
      <c r="N82" s="79" t="s">
        <v>19</v>
      </c>
      <c r="O82" s="80"/>
      <c r="P82" s="56">
        <f t="shared" si="22"/>
        <v>0</v>
      </c>
      <c r="Q82" s="57">
        <f t="shared" si="23"/>
        <v>0</v>
      </c>
      <c r="R82" s="57">
        <f t="shared" si="24"/>
        <v>0</v>
      </c>
      <c r="S82" s="57">
        <f t="shared" si="24"/>
        <v>0</v>
      </c>
      <c r="T82" s="58">
        <f t="shared" si="25"/>
        <v>0</v>
      </c>
      <c r="U82" s="59">
        <f t="shared" si="17"/>
        <v>0</v>
      </c>
      <c r="V82" s="60">
        <f t="shared" si="26"/>
        <v>0</v>
      </c>
      <c r="W82" s="81">
        <f t="shared" si="27"/>
        <v>0</v>
      </c>
      <c r="X82" s="60">
        <f t="shared" si="28"/>
        <v>0</v>
      </c>
      <c r="Y82" s="61">
        <f t="shared" si="29"/>
        <v>0</v>
      </c>
      <c r="Z82" s="60">
        <f t="shared" si="30"/>
        <v>0</v>
      </c>
      <c r="AA82" s="60">
        <f t="shared" si="31"/>
        <v>0</v>
      </c>
      <c r="AB82" s="61">
        <f t="shared" si="18"/>
        <v>0</v>
      </c>
      <c r="AC82" s="62">
        <f t="shared" si="32"/>
        <v>0</v>
      </c>
      <c r="AD82" s="82">
        <f t="shared" si="33"/>
        <v>0</v>
      </c>
      <c r="AE82" s="83"/>
    </row>
    <row r="83" spans="1:31" ht="16.5">
      <c r="A83" s="46"/>
      <c r="B83" s="47"/>
      <c r="C83" s="47"/>
      <c r="D83" s="49"/>
      <c r="E83" s="49"/>
      <c r="F83" s="50"/>
      <c r="G83" s="50"/>
      <c r="H83" s="51"/>
      <c r="I83" s="51"/>
      <c r="J83" s="52">
        <f t="shared" si="19"/>
        <v>0</v>
      </c>
      <c r="K83" s="53" t="str">
        <f t="shared" si="20"/>
        <v/>
      </c>
      <c r="L83" s="105" t="str">
        <f t="shared" si="21"/>
        <v/>
      </c>
      <c r="M83" s="55"/>
      <c r="N83" s="79" t="s">
        <v>19</v>
      </c>
      <c r="O83" s="80"/>
      <c r="P83" s="56">
        <f t="shared" si="22"/>
        <v>0</v>
      </c>
      <c r="Q83" s="57">
        <f t="shared" si="23"/>
        <v>0</v>
      </c>
      <c r="R83" s="57">
        <f t="shared" si="24"/>
        <v>0</v>
      </c>
      <c r="S83" s="57">
        <f t="shared" si="24"/>
        <v>0</v>
      </c>
      <c r="T83" s="58">
        <f t="shared" si="25"/>
        <v>0</v>
      </c>
      <c r="U83" s="59">
        <f t="shared" si="17"/>
        <v>0</v>
      </c>
      <c r="V83" s="60">
        <f t="shared" si="26"/>
        <v>0</v>
      </c>
      <c r="W83" s="81">
        <f t="shared" si="27"/>
        <v>0</v>
      </c>
      <c r="X83" s="60">
        <f t="shared" si="28"/>
        <v>0</v>
      </c>
      <c r="Y83" s="61">
        <f t="shared" si="29"/>
        <v>0</v>
      </c>
      <c r="Z83" s="60">
        <f t="shared" si="30"/>
        <v>0</v>
      </c>
      <c r="AA83" s="60">
        <f t="shared" si="31"/>
        <v>0</v>
      </c>
      <c r="AB83" s="61">
        <f t="shared" si="18"/>
        <v>0</v>
      </c>
      <c r="AC83" s="62">
        <f t="shared" si="32"/>
        <v>0</v>
      </c>
      <c r="AD83" s="82">
        <f t="shared" si="33"/>
        <v>0</v>
      </c>
      <c r="AE83" s="83"/>
    </row>
    <row r="84" spans="1:31" ht="16.5">
      <c r="A84" s="46"/>
      <c r="B84" s="47"/>
      <c r="C84" s="47"/>
      <c r="D84" s="49"/>
      <c r="E84" s="49"/>
      <c r="F84" s="50"/>
      <c r="G84" s="50"/>
      <c r="H84" s="51"/>
      <c r="I84" s="51"/>
      <c r="J84" s="52">
        <f t="shared" si="19"/>
        <v>0</v>
      </c>
      <c r="K84" s="53" t="str">
        <f t="shared" si="20"/>
        <v/>
      </c>
      <c r="L84" s="105" t="str">
        <f t="shared" si="21"/>
        <v/>
      </c>
      <c r="M84" s="55"/>
      <c r="N84" s="79" t="s">
        <v>19</v>
      </c>
      <c r="O84" s="80"/>
      <c r="P84" s="56">
        <f t="shared" si="22"/>
        <v>0</v>
      </c>
      <c r="Q84" s="57">
        <f t="shared" si="23"/>
        <v>0</v>
      </c>
      <c r="R84" s="57">
        <f t="shared" si="24"/>
        <v>0</v>
      </c>
      <c r="S84" s="57">
        <f t="shared" si="24"/>
        <v>0</v>
      </c>
      <c r="T84" s="58">
        <f t="shared" si="25"/>
        <v>0</v>
      </c>
      <c r="U84" s="59">
        <f t="shared" si="17"/>
        <v>0</v>
      </c>
      <c r="V84" s="60">
        <f t="shared" si="26"/>
        <v>0</v>
      </c>
      <c r="W84" s="81">
        <f t="shared" si="27"/>
        <v>0</v>
      </c>
      <c r="X84" s="60">
        <f t="shared" si="28"/>
        <v>0</v>
      </c>
      <c r="Y84" s="61">
        <f t="shared" si="29"/>
        <v>0</v>
      </c>
      <c r="Z84" s="60">
        <f t="shared" si="30"/>
        <v>0</v>
      </c>
      <c r="AA84" s="60">
        <f t="shared" si="31"/>
        <v>0</v>
      </c>
      <c r="AB84" s="61">
        <f t="shared" si="18"/>
        <v>0</v>
      </c>
      <c r="AC84" s="62">
        <f t="shared" si="32"/>
        <v>0</v>
      </c>
      <c r="AD84" s="82">
        <f t="shared" si="33"/>
        <v>0</v>
      </c>
      <c r="AE84" s="83"/>
    </row>
    <row r="85" spans="1:31" ht="16.5">
      <c r="A85" s="46"/>
      <c r="B85" s="47"/>
      <c r="C85" s="47"/>
      <c r="D85" s="49"/>
      <c r="E85" s="49"/>
      <c r="F85" s="50"/>
      <c r="G85" s="50"/>
      <c r="H85" s="51"/>
      <c r="I85" s="51"/>
      <c r="J85" s="52">
        <f t="shared" si="19"/>
        <v>0</v>
      </c>
      <c r="K85" s="53" t="str">
        <f t="shared" si="20"/>
        <v/>
      </c>
      <c r="L85" s="105" t="str">
        <f t="shared" si="21"/>
        <v/>
      </c>
      <c r="M85" s="55"/>
      <c r="N85" s="79" t="s">
        <v>19</v>
      </c>
      <c r="O85" s="80"/>
      <c r="P85" s="56">
        <f t="shared" si="22"/>
        <v>0</v>
      </c>
      <c r="Q85" s="57">
        <f t="shared" si="23"/>
        <v>0</v>
      </c>
      <c r="R85" s="57">
        <f t="shared" si="24"/>
        <v>0</v>
      </c>
      <c r="S85" s="57">
        <f t="shared" si="24"/>
        <v>0</v>
      </c>
      <c r="T85" s="58">
        <f t="shared" si="25"/>
        <v>0</v>
      </c>
      <c r="U85" s="59">
        <f t="shared" si="17"/>
        <v>0</v>
      </c>
      <c r="V85" s="60">
        <f t="shared" si="26"/>
        <v>0</v>
      </c>
      <c r="W85" s="81">
        <f t="shared" si="27"/>
        <v>0</v>
      </c>
      <c r="X85" s="60">
        <f t="shared" si="28"/>
        <v>0</v>
      </c>
      <c r="Y85" s="61">
        <f t="shared" si="29"/>
        <v>0</v>
      </c>
      <c r="Z85" s="60">
        <f t="shared" si="30"/>
        <v>0</v>
      </c>
      <c r="AA85" s="60">
        <f t="shared" si="31"/>
        <v>0</v>
      </c>
      <c r="AB85" s="61">
        <f t="shared" si="18"/>
        <v>0</v>
      </c>
      <c r="AC85" s="62">
        <f t="shared" si="32"/>
        <v>0</v>
      </c>
      <c r="AD85" s="82">
        <f t="shared" si="33"/>
        <v>0</v>
      </c>
      <c r="AE85" s="83"/>
    </row>
    <row r="86" spans="1:31" ht="16.5">
      <c r="A86" s="46"/>
      <c r="B86" s="47"/>
      <c r="C86" s="47"/>
      <c r="D86" s="49"/>
      <c r="E86" s="49"/>
      <c r="F86" s="50"/>
      <c r="G86" s="50"/>
      <c r="H86" s="51"/>
      <c r="I86" s="51"/>
      <c r="J86" s="52">
        <f t="shared" si="19"/>
        <v>0</v>
      </c>
      <c r="K86" s="53" t="str">
        <f t="shared" si="20"/>
        <v/>
      </c>
      <c r="L86" s="105" t="str">
        <f t="shared" si="21"/>
        <v/>
      </c>
      <c r="M86" s="55"/>
      <c r="N86" s="79" t="s">
        <v>19</v>
      </c>
      <c r="O86" s="80"/>
      <c r="P86" s="56">
        <f t="shared" si="22"/>
        <v>0</v>
      </c>
      <c r="Q86" s="57">
        <f t="shared" si="23"/>
        <v>0</v>
      </c>
      <c r="R86" s="57">
        <f t="shared" si="24"/>
        <v>0</v>
      </c>
      <c r="S86" s="57">
        <f t="shared" si="24"/>
        <v>0</v>
      </c>
      <c r="T86" s="58">
        <f t="shared" si="25"/>
        <v>0</v>
      </c>
      <c r="U86" s="59">
        <f t="shared" si="17"/>
        <v>0</v>
      </c>
      <c r="V86" s="60">
        <f t="shared" si="26"/>
        <v>0</v>
      </c>
      <c r="W86" s="81">
        <f t="shared" si="27"/>
        <v>0</v>
      </c>
      <c r="X86" s="60">
        <f t="shared" si="28"/>
        <v>0</v>
      </c>
      <c r="Y86" s="61">
        <f t="shared" si="29"/>
        <v>0</v>
      </c>
      <c r="Z86" s="60">
        <f t="shared" si="30"/>
        <v>0</v>
      </c>
      <c r="AA86" s="60">
        <f t="shared" si="31"/>
        <v>0</v>
      </c>
      <c r="AB86" s="61">
        <f t="shared" si="18"/>
        <v>0</v>
      </c>
      <c r="AC86" s="62">
        <f t="shared" si="32"/>
        <v>0</v>
      </c>
      <c r="AD86" s="82">
        <f t="shared" si="33"/>
        <v>0</v>
      </c>
      <c r="AE86" s="83"/>
    </row>
    <row r="87" spans="1:31" ht="16.5">
      <c r="A87" s="46"/>
      <c r="B87" s="47"/>
      <c r="C87" s="47"/>
      <c r="D87" s="49"/>
      <c r="E87" s="49"/>
      <c r="F87" s="50"/>
      <c r="G87" s="50"/>
      <c r="H87" s="51"/>
      <c r="I87" s="51"/>
      <c r="J87" s="52">
        <f t="shared" si="19"/>
        <v>0</v>
      </c>
      <c r="K87" s="53" t="str">
        <f t="shared" si="20"/>
        <v/>
      </c>
      <c r="L87" s="105" t="str">
        <f t="shared" si="21"/>
        <v/>
      </c>
      <c r="M87" s="55"/>
      <c r="N87" s="79" t="s">
        <v>19</v>
      </c>
      <c r="O87" s="80"/>
      <c r="P87" s="56">
        <f t="shared" si="22"/>
        <v>0</v>
      </c>
      <c r="Q87" s="57">
        <f t="shared" si="23"/>
        <v>0</v>
      </c>
      <c r="R87" s="57">
        <f t="shared" si="24"/>
        <v>0</v>
      </c>
      <c r="S87" s="57">
        <f t="shared" si="24"/>
        <v>0</v>
      </c>
      <c r="T87" s="58">
        <f t="shared" si="25"/>
        <v>0</v>
      </c>
      <c r="U87" s="59">
        <f t="shared" si="17"/>
        <v>0</v>
      </c>
      <c r="V87" s="60">
        <f t="shared" si="26"/>
        <v>0</v>
      </c>
      <c r="W87" s="81">
        <f t="shared" si="27"/>
        <v>0</v>
      </c>
      <c r="X87" s="60">
        <f t="shared" si="28"/>
        <v>0</v>
      </c>
      <c r="Y87" s="61">
        <f t="shared" si="29"/>
        <v>0</v>
      </c>
      <c r="Z87" s="60">
        <f t="shared" si="30"/>
        <v>0</v>
      </c>
      <c r="AA87" s="60">
        <f t="shared" si="31"/>
        <v>0</v>
      </c>
      <c r="AB87" s="61">
        <f t="shared" si="18"/>
        <v>0</v>
      </c>
      <c r="AC87" s="62">
        <f t="shared" si="32"/>
        <v>0</v>
      </c>
      <c r="AD87" s="82">
        <f t="shared" si="33"/>
        <v>0</v>
      </c>
      <c r="AE87" s="83"/>
    </row>
    <row r="88" spans="1:31" ht="16.5">
      <c r="A88" s="46"/>
      <c r="B88" s="47"/>
      <c r="C88" s="47"/>
      <c r="D88" s="49"/>
      <c r="E88" s="49"/>
      <c r="F88" s="50"/>
      <c r="G88" s="50"/>
      <c r="H88" s="51"/>
      <c r="I88" s="51"/>
      <c r="J88" s="52">
        <f t="shared" si="19"/>
        <v>0</v>
      </c>
      <c r="K88" s="53" t="str">
        <f t="shared" si="20"/>
        <v/>
      </c>
      <c r="L88" s="105" t="str">
        <f t="shared" si="21"/>
        <v/>
      </c>
      <c r="M88" s="55"/>
      <c r="N88" s="79" t="s">
        <v>19</v>
      </c>
      <c r="O88" s="80"/>
      <c r="P88" s="56">
        <f t="shared" si="22"/>
        <v>0</v>
      </c>
      <c r="Q88" s="57">
        <f t="shared" si="23"/>
        <v>0</v>
      </c>
      <c r="R88" s="57">
        <f t="shared" si="24"/>
        <v>0</v>
      </c>
      <c r="S88" s="57">
        <f t="shared" si="24"/>
        <v>0</v>
      </c>
      <c r="T88" s="58">
        <f t="shared" si="25"/>
        <v>0</v>
      </c>
      <c r="U88" s="59">
        <f t="shared" si="17"/>
        <v>0</v>
      </c>
      <c r="V88" s="60">
        <f t="shared" si="26"/>
        <v>0</v>
      </c>
      <c r="W88" s="81">
        <f t="shared" si="27"/>
        <v>0</v>
      </c>
      <c r="X88" s="60">
        <f t="shared" si="28"/>
        <v>0</v>
      </c>
      <c r="Y88" s="61">
        <f t="shared" si="29"/>
        <v>0</v>
      </c>
      <c r="Z88" s="60">
        <f t="shared" si="30"/>
        <v>0</v>
      </c>
      <c r="AA88" s="60">
        <f t="shared" si="31"/>
        <v>0</v>
      </c>
      <c r="AB88" s="61">
        <f t="shared" si="18"/>
        <v>0</v>
      </c>
      <c r="AC88" s="62">
        <f t="shared" si="32"/>
        <v>0</v>
      </c>
      <c r="AD88" s="82">
        <f t="shared" si="33"/>
        <v>0</v>
      </c>
      <c r="AE88" s="83"/>
    </row>
    <row r="89" spans="1:31" ht="16.5">
      <c r="A89" s="46"/>
      <c r="B89" s="47"/>
      <c r="C89" s="47"/>
      <c r="D89" s="49"/>
      <c r="E89" s="49"/>
      <c r="F89" s="50"/>
      <c r="G89" s="50"/>
      <c r="H89" s="51"/>
      <c r="I89" s="51"/>
      <c r="J89" s="52">
        <f t="shared" si="19"/>
        <v>0</v>
      </c>
      <c r="K89" s="53" t="str">
        <f t="shared" si="20"/>
        <v/>
      </c>
      <c r="L89" s="105" t="str">
        <f t="shared" si="21"/>
        <v/>
      </c>
      <c r="M89" s="55"/>
      <c r="N89" s="79" t="s">
        <v>19</v>
      </c>
      <c r="O89" s="80"/>
      <c r="P89" s="56">
        <f t="shared" si="22"/>
        <v>0</v>
      </c>
      <c r="Q89" s="57">
        <f t="shared" si="23"/>
        <v>0</v>
      </c>
      <c r="R89" s="57">
        <f t="shared" si="24"/>
        <v>0</v>
      </c>
      <c r="S89" s="57">
        <f t="shared" si="24"/>
        <v>0</v>
      </c>
      <c r="T89" s="58">
        <f t="shared" si="25"/>
        <v>0</v>
      </c>
      <c r="U89" s="59">
        <f t="shared" si="17"/>
        <v>0</v>
      </c>
      <c r="V89" s="60">
        <f t="shared" si="26"/>
        <v>0</v>
      </c>
      <c r="W89" s="81">
        <f t="shared" si="27"/>
        <v>0</v>
      </c>
      <c r="X89" s="60">
        <f t="shared" si="28"/>
        <v>0</v>
      </c>
      <c r="Y89" s="61">
        <f t="shared" si="29"/>
        <v>0</v>
      </c>
      <c r="Z89" s="60">
        <f t="shared" si="30"/>
        <v>0</v>
      </c>
      <c r="AA89" s="60">
        <f t="shared" si="31"/>
        <v>0</v>
      </c>
      <c r="AB89" s="61">
        <f t="shared" si="18"/>
        <v>0</v>
      </c>
      <c r="AC89" s="62">
        <f t="shared" si="32"/>
        <v>0</v>
      </c>
      <c r="AD89" s="82">
        <f t="shared" si="33"/>
        <v>0</v>
      </c>
      <c r="AE89" s="83"/>
    </row>
    <row r="90" spans="1:31" ht="16.5">
      <c r="A90" s="46"/>
      <c r="B90" s="47"/>
      <c r="C90" s="47"/>
      <c r="D90" s="49"/>
      <c r="E90" s="49"/>
      <c r="F90" s="50"/>
      <c r="G90" s="50"/>
      <c r="H90" s="51"/>
      <c r="I90" s="51"/>
      <c r="J90" s="52">
        <f t="shared" si="19"/>
        <v>0</v>
      </c>
      <c r="K90" s="53" t="str">
        <f t="shared" si="20"/>
        <v/>
      </c>
      <c r="L90" s="105" t="str">
        <f t="shared" si="21"/>
        <v/>
      </c>
      <c r="M90" s="55"/>
      <c r="N90" s="79" t="s">
        <v>19</v>
      </c>
      <c r="O90" s="80"/>
      <c r="P90" s="56">
        <f t="shared" si="22"/>
        <v>0</v>
      </c>
      <c r="Q90" s="57">
        <f t="shared" si="23"/>
        <v>0</v>
      </c>
      <c r="R90" s="57">
        <f t="shared" si="24"/>
        <v>0</v>
      </c>
      <c r="S90" s="57">
        <f t="shared" si="24"/>
        <v>0</v>
      </c>
      <c r="T90" s="58">
        <f t="shared" si="25"/>
        <v>0</v>
      </c>
      <c r="U90" s="59">
        <f t="shared" si="17"/>
        <v>0</v>
      </c>
      <c r="V90" s="60">
        <f t="shared" si="26"/>
        <v>0</v>
      </c>
      <c r="W90" s="81">
        <f t="shared" si="27"/>
        <v>0</v>
      </c>
      <c r="X90" s="60">
        <f t="shared" si="28"/>
        <v>0</v>
      </c>
      <c r="Y90" s="61">
        <f t="shared" si="29"/>
        <v>0</v>
      </c>
      <c r="Z90" s="60">
        <f t="shared" si="30"/>
        <v>0</v>
      </c>
      <c r="AA90" s="60">
        <f t="shared" si="31"/>
        <v>0</v>
      </c>
      <c r="AB90" s="61">
        <f t="shared" si="18"/>
        <v>0</v>
      </c>
      <c r="AC90" s="62">
        <f t="shared" si="32"/>
        <v>0</v>
      </c>
      <c r="AD90" s="82">
        <f t="shared" si="33"/>
        <v>0</v>
      </c>
      <c r="AE90" s="83"/>
    </row>
    <row r="91" spans="1:31" ht="16.5">
      <c r="A91" s="46"/>
      <c r="B91" s="47"/>
      <c r="C91" s="47"/>
      <c r="D91" s="49"/>
      <c r="E91" s="49"/>
      <c r="F91" s="50"/>
      <c r="G91" s="50"/>
      <c r="H91" s="51"/>
      <c r="I91" s="51"/>
      <c r="J91" s="52">
        <f t="shared" si="19"/>
        <v>0</v>
      </c>
      <c r="K91" s="53" t="str">
        <f t="shared" si="20"/>
        <v/>
      </c>
      <c r="L91" s="105" t="str">
        <f t="shared" si="21"/>
        <v/>
      </c>
      <c r="M91" s="55"/>
      <c r="N91" s="79" t="s">
        <v>19</v>
      </c>
      <c r="O91" s="80"/>
      <c r="P91" s="56">
        <f t="shared" si="22"/>
        <v>0</v>
      </c>
      <c r="Q91" s="57">
        <f t="shared" si="23"/>
        <v>0</v>
      </c>
      <c r="R91" s="57">
        <f t="shared" si="24"/>
        <v>0</v>
      </c>
      <c r="S91" s="57">
        <f t="shared" si="24"/>
        <v>0</v>
      </c>
      <c r="T91" s="58">
        <f t="shared" si="25"/>
        <v>0</v>
      </c>
      <c r="U91" s="59">
        <f t="shared" si="17"/>
        <v>0</v>
      </c>
      <c r="V91" s="60">
        <f t="shared" si="26"/>
        <v>0</v>
      </c>
      <c r="W91" s="81">
        <f t="shared" si="27"/>
        <v>0</v>
      </c>
      <c r="X91" s="60">
        <f t="shared" si="28"/>
        <v>0</v>
      </c>
      <c r="Y91" s="61">
        <f t="shared" si="29"/>
        <v>0</v>
      </c>
      <c r="Z91" s="60">
        <f t="shared" si="30"/>
        <v>0</v>
      </c>
      <c r="AA91" s="60">
        <f t="shared" si="31"/>
        <v>0</v>
      </c>
      <c r="AB91" s="61">
        <f t="shared" si="18"/>
        <v>0</v>
      </c>
      <c r="AC91" s="62">
        <f t="shared" si="32"/>
        <v>0</v>
      </c>
      <c r="AD91" s="82">
        <f t="shared" si="33"/>
        <v>0</v>
      </c>
      <c r="AE91" s="83"/>
    </row>
    <row r="92" spans="1:31" ht="16.5">
      <c r="A92" s="46"/>
      <c r="B92" s="47"/>
      <c r="C92" s="47"/>
      <c r="D92" s="49"/>
      <c r="E92" s="49"/>
      <c r="F92" s="50"/>
      <c r="G92" s="50"/>
      <c r="H92" s="51"/>
      <c r="I92" s="51"/>
      <c r="J92" s="52">
        <f t="shared" si="19"/>
        <v>0</v>
      </c>
      <c r="K92" s="53" t="str">
        <f t="shared" si="20"/>
        <v/>
      </c>
      <c r="L92" s="105" t="str">
        <f t="shared" si="21"/>
        <v/>
      </c>
      <c r="M92" s="55"/>
      <c r="N92" s="79" t="s">
        <v>19</v>
      </c>
      <c r="O92" s="80"/>
      <c r="P92" s="56">
        <f t="shared" si="22"/>
        <v>0</v>
      </c>
      <c r="Q92" s="57">
        <f t="shared" si="23"/>
        <v>0</v>
      </c>
      <c r="R92" s="57">
        <f t="shared" si="24"/>
        <v>0</v>
      </c>
      <c r="S92" s="57">
        <f t="shared" si="24"/>
        <v>0</v>
      </c>
      <c r="T92" s="58">
        <f t="shared" si="25"/>
        <v>0</v>
      </c>
      <c r="U92" s="59">
        <f t="shared" si="17"/>
        <v>0</v>
      </c>
      <c r="V92" s="60">
        <f t="shared" si="26"/>
        <v>0</v>
      </c>
      <c r="W92" s="81">
        <f t="shared" si="27"/>
        <v>0</v>
      </c>
      <c r="X92" s="60">
        <f t="shared" si="28"/>
        <v>0</v>
      </c>
      <c r="Y92" s="61">
        <f t="shared" si="29"/>
        <v>0</v>
      </c>
      <c r="Z92" s="60">
        <f t="shared" si="30"/>
        <v>0</v>
      </c>
      <c r="AA92" s="60">
        <f t="shared" si="31"/>
        <v>0</v>
      </c>
      <c r="AB92" s="61">
        <f t="shared" si="18"/>
        <v>0</v>
      </c>
      <c r="AC92" s="62">
        <f t="shared" si="32"/>
        <v>0</v>
      </c>
      <c r="AD92" s="82">
        <f t="shared" si="33"/>
        <v>0</v>
      </c>
      <c r="AE92" s="83"/>
    </row>
    <row r="93" spans="1:31" ht="16.5">
      <c r="A93" s="46"/>
      <c r="B93" s="47"/>
      <c r="C93" s="47"/>
      <c r="D93" s="49"/>
      <c r="E93" s="49"/>
      <c r="F93" s="50"/>
      <c r="G93" s="50"/>
      <c r="H93" s="51"/>
      <c r="I93" s="51"/>
      <c r="J93" s="52">
        <f t="shared" si="19"/>
        <v>0</v>
      </c>
      <c r="K93" s="53" t="str">
        <f t="shared" si="20"/>
        <v/>
      </c>
      <c r="L93" s="105" t="str">
        <f t="shared" si="21"/>
        <v/>
      </c>
      <c r="M93" s="55"/>
      <c r="N93" s="79" t="s">
        <v>19</v>
      </c>
      <c r="O93" s="80"/>
      <c r="P93" s="56">
        <f t="shared" si="22"/>
        <v>0</v>
      </c>
      <c r="Q93" s="57">
        <f t="shared" si="23"/>
        <v>0</v>
      </c>
      <c r="R93" s="57">
        <f t="shared" si="24"/>
        <v>0</v>
      </c>
      <c r="S93" s="57">
        <f t="shared" si="24"/>
        <v>0</v>
      </c>
      <c r="T93" s="58">
        <f t="shared" si="25"/>
        <v>0</v>
      </c>
      <c r="U93" s="59">
        <f t="shared" si="17"/>
        <v>0</v>
      </c>
      <c r="V93" s="60">
        <f t="shared" si="26"/>
        <v>0</v>
      </c>
      <c r="W93" s="81">
        <f t="shared" si="27"/>
        <v>0</v>
      </c>
      <c r="X93" s="60">
        <f t="shared" si="28"/>
        <v>0</v>
      </c>
      <c r="Y93" s="61">
        <f t="shared" si="29"/>
        <v>0</v>
      </c>
      <c r="Z93" s="60">
        <f t="shared" si="30"/>
        <v>0</v>
      </c>
      <c r="AA93" s="60">
        <f t="shared" si="31"/>
        <v>0</v>
      </c>
      <c r="AB93" s="61">
        <f t="shared" si="18"/>
        <v>0</v>
      </c>
      <c r="AC93" s="62">
        <f t="shared" si="32"/>
        <v>0</v>
      </c>
      <c r="AD93" s="82">
        <f t="shared" si="33"/>
        <v>0</v>
      </c>
      <c r="AE93" s="83"/>
    </row>
    <row r="94" spans="1:31" ht="16.5">
      <c r="A94" s="46"/>
      <c r="B94" s="47"/>
      <c r="C94" s="47"/>
      <c r="D94" s="49"/>
      <c r="E94" s="49"/>
      <c r="F94" s="50"/>
      <c r="G94" s="50"/>
      <c r="H94" s="51"/>
      <c r="I94" s="51"/>
      <c r="J94" s="52">
        <f t="shared" si="19"/>
        <v>0</v>
      </c>
      <c r="K94" s="53" t="str">
        <f t="shared" si="20"/>
        <v/>
      </c>
      <c r="L94" s="105" t="str">
        <f t="shared" si="21"/>
        <v/>
      </c>
      <c r="M94" s="55"/>
      <c r="N94" s="79" t="s">
        <v>19</v>
      </c>
      <c r="O94" s="80"/>
      <c r="P94" s="56">
        <f t="shared" si="22"/>
        <v>0</v>
      </c>
      <c r="Q94" s="57">
        <f t="shared" si="23"/>
        <v>0</v>
      </c>
      <c r="R94" s="57">
        <f t="shared" si="24"/>
        <v>0</v>
      </c>
      <c r="S94" s="57">
        <f t="shared" si="24"/>
        <v>0</v>
      </c>
      <c r="T94" s="58">
        <f t="shared" si="25"/>
        <v>0</v>
      </c>
      <c r="U94" s="59">
        <f t="shared" si="17"/>
        <v>0</v>
      </c>
      <c r="V94" s="60">
        <f t="shared" si="26"/>
        <v>0</v>
      </c>
      <c r="W94" s="81">
        <f t="shared" si="27"/>
        <v>0</v>
      </c>
      <c r="X94" s="60">
        <f t="shared" si="28"/>
        <v>0</v>
      </c>
      <c r="Y94" s="61">
        <f t="shared" si="29"/>
        <v>0</v>
      </c>
      <c r="Z94" s="60">
        <f t="shared" si="30"/>
        <v>0</v>
      </c>
      <c r="AA94" s="60">
        <f t="shared" si="31"/>
        <v>0</v>
      </c>
      <c r="AB94" s="61">
        <f t="shared" si="18"/>
        <v>0</v>
      </c>
      <c r="AC94" s="62">
        <f t="shared" si="32"/>
        <v>0</v>
      </c>
      <c r="AD94" s="82">
        <f t="shared" si="33"/>
        <v>0</v>
      </c>
      <c r="AE94" s="83"/>
    </row>
    <row r="95" spans="1:31" ht="16.5">
      <c r="A95" s="46"/>
      <c r="B95" s="47"/>
      <c r="C95" s="47"/>
      <c r="D95" s="49"/>
      <c r="E95" s="49"/>
      <c r="F95" s="50"/>
      <c r="G95" s="50"/>
      <c r="H95" s="51"/>
      <c r="I95" s="51"/>
      <c r="J95" s="52">
        <f t="shared" si="19"/>
        <v>0</v>
      </c>
      <c r="K95" s="53" t="str">
        <f t="shared" si="20"/>
        <v/>
      </c>
      <c r="L95" s="105" t="str">
        <f t="shared" si="21"/>
        <v/>
      </c>
      <c r="M95" s="55"/>
      <c r="N95" s="79" t="s">
        <v>19</v>
      </c>
      <c r="O95" s="80"/>
      <c r="P95" s="56">
        <f t="shared" si="22"/>
        <v>0</v>
      </c>
      <c r="Q95" s="57">
        <f t="shared" si="23"/>
        <v>0</v>
      </c>
      <c r="R95" s="57">
        <f t="shared" si="24"/>
        <v>0</v>
      </c>
      <c r="S95" s="57">
        <f t="shared" si="24"/>
        <v>0</v>
      </c>
      <c r="T95" s="58">
        <f t="shared" si="25"/>
        <v>0</v>
      </c>
      <c r="U95" s="59">
        <f t="shared" si="17"/>
        <v>0</v>
      </c>
      <c r="V95" s="60">
        <f t="shared" si="26"/>
        <v>0</v>
      </c>
      <c r="W95" s="81">
        <f t="shared" si="27"/>
        <v>0</v>
      </c>
      <c r="X95" s="60">
        <f t="shared" si="28"/>
        <v>0</v>
      </c>
      <c r="Y95" s="61">
        <f t="shared" si="29"/>
        <v>0</v>
      </c>
      <c r="Z95" s="60">
        <f t="shared" si="30"/>
        <v>0</v>
      </c>
      <c r="AA95" s="60">
        <f t="shared" si="31"/>
        <v>0</v>
      </c>
      <c r="AB95" s="61">
        <f t="shared" si="18"/>
        <v>0</v>
      </c>
      <c r="AC95" s="62">
        <f t="shared" si="32"/>
        <v>0</v>
      </c>
      <c r="AD95" s="82">
        <f t="shared" si="33"/>
        <v>0</v>
      </c>
      <c r="AE95" s="83"/>
    </row>
    <row r="96" spans="1:31" ht="16.5">
      <c r="A96" s="46"/>
      <c r="B96" s="47"/>
      <c r="C96" s="47"/>
      <c r="D96" s="49"/>
      <c r="E96" s="49"/>
      <c r="F96" s="50"/>
      <c r="G96" s="50"/>
      <c r="H96" s="51"/>
      <c r="I96" s="51"/>
      <c r="J96" s="52">
        <f t="shared" si="19"/>
        <v>0</v>
      </c>
      <c r="K96" s="53" t="str">
        <f t="shared" si="20"/>
        <v/>
      </c>
      <c r="L96" s="105" t="str">
        <f t="shared" si="21"/>
        <v/>
      </c>
      <c r="M96" s="55"/>
      <c r="N96" s="79" t="s">
        <v>19</v>
      </c>
      <c r="O96" s="80"/>
      <c r="P96" s="56">
        <f t="shared" si="22"/>
        <v>0</v>
      </c>
      <c r="Q96" s="57">
        <f t="shared" si="23"/>
        <v>0</v>
      </c>
      <c r="R96" s="57">
        <f t="shared" si="24"/>
        <v>0</v>
      </c>
      <c r="S96" s="57">
        <f t="shared" si="24"/>
        <v>0</v>
      </c>
      <c r="T96" s="58">
        <f t="shared" si="25"/>
        <v>0</v>
      </c>
      <c r="U96" s="59">
        <f t="shared" si="17"/>
        <v>0</v>
      </c>
      <c r="V96" s="60">
        <f t="shared" si="26"/>
        <v>0</v>
      </c>
      <c r="W96" s="81">
        <f t="shared" si="27"/>
        <v>0</v>
      </c>
      <c r="X96" s="60">
        <f t="shared" si="28"/>
        <v>0</v>
      </c>
      <c r="Y96" s="61">
        <f t="shared" si="29"/>
        <v>0</v>
      </c>
      <c r="Z96" s="60">
        <f t="shared" si="30"/>
        <v>0</v>
      </c>
      <c r="AA96" s="60">
        <f t="shared" si="31"/>
        <v>0</v>
      </c>
      <c r="AB96" s="61">
        <f t="shared" si="18"/>
        <v>0</v>
      </c>
      <c r="AC96" s="62">
        <f t="shared" si="32"/>
        <v>0</v>
      </c>
      <c r="AD96" s="82">
        <f t="shared" si="33"/>
        <v>0</v>
      </c>
      <c r="AE96" s="83"/>
    </row>
    <row r="97" spans="1:31" ht="16.5">
      <c r="A97" s="46"/>
      <c r="B97" s="47"/>
      <c r="C97" s="47"/>
      <c r="D97" s="49"/>
      <c r="E97" s="49"/>
      <c r="F97" s="50"/>
      <c r="G97" s="50"/>
      <c r="H97" s="51"/>
      <c r="I97" s="51"/>
      <c r="J97" s="52">
        <f t="shared" si="19"/>
        <v>0</v>
      </c>
      <c r="K97" s="53" t="str">
        <f t="shared" si="20"/>
        <v/>
      </c>
      <c r="L97" s="105" t="str">
        <f t="shared" si="21"/>
        <v/>
      </c>
      <c r="M97" s="55"/>
      <c r="N97" s="79" t="s">
        <v>19</v>
      </c>
      <c r="O97" s="80"/>
      <c r="P97" s="56">
        <f t="shared" si="22"/>
        <v>0</v>
      </c>
      <c r="Q97" s="57">
        <f t="shared" si="23"/>
        <v>0</v>
      </c>
      <c r="R97" s="57">
        <f t="shared" si="24"/>
        <v>0</v>
      </c>
      <c r="S97" s="57">
        <f t="shared" si="24"/>
        <v>0</v>
      </c>
      <c r="T97" s="58">
        <f t="shared" si="25"/>
        <v>0</v>
      </c>
      <c r="U97" s="59">
        <f t="shared" si="17"/>
        <v>0</v>
      </c>
      <c r="V97" s="60">
        <f t="shared" si="26"/>
        <v>0</v>
      </c>
      <c r="W97" s="81">
        <f t="shared" si="27"/>
        <v>0</v>
      </c>
      <c r="X97" s="60">
        <f t="shared" si="28"/>
        <v>0</v>
      </c>
      <c r="Y97" s="61">
        <f t="shared" si="29"/>
        <v>0</v>
      </c>
      <c r="Z97" s="60">
        <f t="shared" si="30"/>
        <v>0</v>
      </c>
      <c r="AA97" s="60">
        <f t="shared" si="31"/>
        <v>0</v>
      </c>
      <c r="AB97" s="61">
        <f t="shared" si="18"/>
        <v>0</v>
      </c>
      <c r="AC97" s="62">
        <f t="shared" si="32"/>
        <v>0</v>
      </c>
      <c r="AD97" s="82">
        <f t="shared" si="33"/>
        <v>0</v>
      </c>
      <c r="AE97" s="83"/>
    </row>
    <row r="98" spans="1:31" ht="16.5">
      <c r="A98" s="46"/>
      <c r="B98" s="47"/>
      <c r="C98" s="47"/>
      <c r="D98" s="49"/>
      <c r="E98" s="49"/>
      <c r="F98" s="50"/>
      <c r="G98" s="50"/>
      <c r="H98" s="51"/>
      <c r="I98" s="51"/>
      <c r="J98" s="52">
        <f t="shared" si="19"/>
        <v>0</v>
      </c>
      <c r="K98" s="53" t="str">
        <f t="shared" si="20"/>
        <v/>
      </c>
      <c r="L98" s="105" t="str">
        <f t="shared" si="21"/>
        <v/>
      </c>
      <c r="M98" s="55"/>
      <c r="N98" s="79" t="s">
        <v>19</v>
      </c>
      <c r="O98" s="80"/>
      <c r="P98" s="56">
        <f t="shared" si="22"/>
        <v>0</v>
      </c>
      <c r="Q98" s="57">
        <f t="shared" si="23"/>
        <v>0</v>
      </c>
      <c r="R98" s="57">
        <f t="shared" si="24"/>
        <v>0</v>
      </c>
      <c r="S98" s="57">
        <f t="shared" si="24"/>
        <v>0</v>
      </c>
      <c r="T98" s="58">
        <f t="shared" si="25"/>
        <v>0</v>
      </c>
      <c r="U98" s="59">
        <f t="shared" si="17"/>
        <v>0</v>
      </c>
      <c r="V98" s="60">
        <f t="shared" si="26"/>
        <v>0</v>
      </c>
      <c r="W98" s="81">
        <f t="shared" si="27"/>
        <v>0</v>
      </c>
      <c r="X98" s="60">
        <f t="shared" si="28"/>
        <v>0</v>
      </c>
      <c r="Y98" s="61">
        <f t="shared" si="29"/>
        <v>0</v>
      </c>
      <c r="Z98" s="60">
        <f t="shared" si="30"/>
        <v>0</v>
      </c>
      <c r="AA98" s="60">
        <f t="shared" si="31"/>
        <v>0</v>
      </c>
      <c r="AB98" s="61">
        <f t="shared" si="18"/>
        <v>0</v>
      </c>
      <c r="AC98" s="62">
        <f t="shared" si="32"/>
        <v>0</v>
      </c>
      <c r="AD98" s="82">
        <f t="shared" si="33"/>
        <v>0</v>
      </c>
      <c r="AE98" s="83"/>
    </row>
    <row r="99" spans="1:31" ht="16.5">
      <c r="A99" s="46"/>
      <c r="B99" s="47"/>
      <c r="C99" s="47"/>
      <c r="D99" s="49"/>
      <c r="E99" s="49"/>
      <c r="F99" s="50"/>
      <c r="G99" s="50"/>
      <c r="H99" s="51"/>
      <c r="I99" s="51"/>
      <c r="J99" s="52">
        <f t="shared" si="19"/>
        <v>0</v>
      </c>
      <c r="K99" s="53" t="str">
        <f t="shared" si="20"/>
        <v/>
      </c>
      <c r="L99" s="105" t="str">
        <f t="shared" si="21"/>
        <v/>
      </c>
      <c r="M99" s="55"/>
      <c r="N99" s="79" t="s">
        <v>19</v>
      </c>
      <c r="O99" s="80"/>
      <c r="P99" s="56">
        <f t="shared" si="22"/>
        <v>0</v>
      </c>
      <c r="Q99" s="57">
        <f t="shared" si="23"/>
        <v>0</v>
      </c>
      <c r="R99" s="57">
        <f t="shared" si="24"/>
        <v>0</v>
      </c>
      <c r="S99" s="57">
        <f t="shared" si="24"/>
        <v>0</v>
      </c>
      <c r="T99" s="58">
        <f t="shared" si="25"/>
        <v>0</v>
      </c>
      <c r="U99" s="59">
        <f t="shared" si="17"/>
        <v>0</v>
      </c>
      <c r="V99" s="60">
        <f t="shared" si="26"/>
        <v>0</v>
      </c>
      <c r="W99" s="81">
        <f t="shared" si="27"/>
        <v>0</v>
      </c>
      <c r="X99" s="60">
        <f t="shared" si="28"/>
        <v>0</v>
      </c>
      <c r="Y99" s="61">
        <f t="shared" si="29"/>
        <v>0</v>
      </c>
      <c r="Z99" s="60">
        <f t="shared" si="30"/>
        <v>0</v>
      </c>
      <c r="AA99" s="60">
        <f t="shared" si="31"/>
        <v>0</v>
      </c>
      <c r="AB99" s="61">
        <f t="shared" si="18"/>
        <v>0</v>
      </c>
      <c r="AC99" s="62">
        <f t="shared" si="32"/>
        <v>0</v>
      </c>
      <c r="AD99" s="82">
        <f t="shared" si="33"/>
        <v>0</v>
      </c>
      <c r="AE99" s="83"/>
    </row>
    <row r="100" spans="1:31" ht="16.5">
      <c r="A100" s="46"/>
      <c r="B100" s="47"/>
      <c r="C100" s="47"/>
      <c r="D100" s="49"/>
      <c r="E100" s="49"/>
      <c r="F100" s="50"/>
      <c r="G100" s="50"/>
      <c r="H100" s="51"/>
      <c r="I100" s="51"/>
      <c r="J100" s="52">
        <f t="shared" si="19"/>
        <v>0</v>
      </c>
      <c r="K100" s="53" t="str">
        <f t="shared" si="20"/>
        <v/>
      </c>
      <c r="L100" s="105" t="str">
        <f t="shared" si="21"/>
        <v/>
      </c>
      <c r="M100" s="55"/>
      <c r="N100" s="79" t="s">
        <v>19</v>
      </c>
      <c r="O100" s="80"/>
      <c r="P100" s="56">
        <f t="shared" si="22"/>
        <v>0</v>
      </c>
      <c r="Q100" s="57">
        <f t="shared" si="23"/>
        <v>0</v>
      </c>
      <c r="R100" s="57">
        <f t="shared" si="24"/>
        <v>0</v>
      </c>
      <c r="S100" s="57">
        <f t="shared" si="24"/>
        <v>0</v>
      </c>
      <c r="T100" s="58">
        <f t="shared" si="25"/>
        <v>0</v>
      </c>
      <c r="U100" s="59">
        <f t="shared" si="17"/>
        <v>0</v>
      </c>
      <c r="V100" s="60">
        <f t="shared" si="26"/>
        <v>0</v>
      </c>
      <c r="W100" s="81">
        <f t="shared" si="27"/>
        <v>0</v>
      </c>
      <c r="X100" s="60">
        <f t="shared" si="28"/>
        <v>0</v>
      </c>
      <c r="Y100" s="61">
        <f t="shared" si="29"/>
        <v>0</v>
      </c>
      <c r="Z100" s="60">
        <f t="shared" si="30"/>
        <v>0</v>
      </c>
      <c r="AA100" s="60">
        <f t="shared" si="31"/>
        <v>0</v>
      </c>
      <c r="AB100" s="61">
        <f t="shared" si="18"/>
        <v>0</v>
      </c>
      <c r="AC100" s="62">
        <f t="shared" si="32"/>
        <v>0</v>
      </c>
      <c r="AD100" s="82">
        <f t="shared" si="33"/>
        <v>0</v>
      </c>
      <c r="AE100" s="83"/>
    </row>
    <row r="101" spans="1:31" ht="16.5">
      <c r="A101" s="46"/>
      <c r="B101" s="47"/>
      <c r="C101" s="47"/>
      <c r="D101" s="49"/>
      <c r="E101" s="49"/>
      <c r="F101" s="50"/>
      <c r="G101" s="50"/>
      <c r="H101" s="51"/>
      <c r="I101" s="51"/>
      <c r="J101" s="52">
        <f t="shared" si="19"/>
        <v>0</v>
      </c>
      <c r="K101" s="53" t="str">
        <f t="shared" si="20"/>
        <v/>
      </c>
      <c r="L101" s="105" t="str">
        <f t="shared" si="21"/>
        <v/>
      </c>
      <c r="M101" s="55"/>
      <c r="N101" s="79" t="s">
        <v>19</v>
      </c>
      <c r="O101" s="80"/>
      <c r="P101" s="56">
        <f t="shared" si="22"/>
        <v>0</v>
      </c>
      <c r="Q101" s="57">
        <f t="shared" si="23"/>
        <v>0</v>
      </c>
      <c r="R101" s="57">
        <f t="shared" si="24"/>
        <v>0</v>
      </c>
      <c r="S101" s="57">
        <f t="shared" si="24"/>
        <v>0</v>
      </c>
      <c r="T101" s="58">
        <f t="shared" si="25"/>
        <v>0</v>
      </c>
      <c r="U101" s="59">
        <f t="shared" si="17"/>
        <v>0</v>
      </c>
      <c r="V101" s="60">
        <f t="shared" si="26"/>
        <v>0</v>
      </c>
      <c r="W101" s="81">
        <f t="shared" si="27"/>
        <v>0</v>
      </c>
      <c r="X101" s="60">
        <f t="shared" si="28"/>
        <v>0</v>
      </c>
      <c r="Y101" s="61">
        <f t="shared" si="29"/>
        <v>0</v>
      </c>
      <c r="Z101" s="60">
        <f t="shared" si="30"/>
        <v>0</v>
      </c>
      <c r="AA101" s="60">
        <f t="shared" si="31"/>
        <v>0</v>
      </c>
      <c r="AB101" s="61">
        <f t="shared" si="18"/>
        <v>0</v>
      </c>
      <c r="AC101" s="62">
        <f t="shared" si="32"/>
        <v>0</v>
      </c>
      <c r="AD101" s="82">
        <f t="shared" si="33"/>
        <v>0</v>
      </c>
      <c r="AE101" s="83"/>
    </row>
    <row r="102" spans="1:31" ht="16.5">
      <c r="A102" s="46"/>
      <c r="B102" s="47"/>
      <c r="C102" s="47"/>
      <c r="D102" s="49"/>
      <c r="E102" s="49"/>
      <c r="F102" s="50"/>
      <c r="G102" s="50"/>
      <c r="H102" s="51"/>
      <c r="I102" s="51"/>
      <c r="J102" s="52">
        <f t="shared" si="19"/>
        <v>0</v>
      </c>
      <c r="K102" s="53" t="str">
        <f t="shared" si="20"/>
        <v/>
      </c>
      <c r="L102" s="105" t="str">
        <f t="shared" si="21"/>
        <v/>
      </c>
      <c r="M102" s="55"/>
      <c r="N102" s="79" t="s">
        <v>19</v>
      </c>
      <c r="O102" s="80"/>
      <c r="P102" s="56">
        <f t="shared" si="22"/>
        <v>0</v>
      </c>
      <c r="Q102" s="57">
        <f t="shared" si="23"/>
        <v>0</v>
      </c>
      <c r="R102" s="57">
        <f t="shared" si="24"/>
        <v>0</v>
      </c>
      <c r="S102" s="57">
        <f t="shared" si="24"/>
        <v>0</v>
      </c>
      <c r="T102" s="58">
        <f t="shared" si="25"/>
        <v>0</v>
      </c>
      <c r="U102" s="59">
        <f t="shared" si="17"/>
        <v>0</v>
      </c>
      <c r="V102" s="60">
        <f t="shared" si="26"/>
        <v>0</v>
      </c>
      <c r="W102" s="81">
        <f t="shared" si="27"/>
        <v>0</v>
      </c>
      <c r="X102" s="60">
        <f t="shared" si="28"/>
        <v>0</v>
      </c>
      <c r="Y102" s="61">
        <f t="shared" si="29"/>
        <v>0</v>
      </c>
      <c r="Z102" s="60">
        <f t="shared" si="30"/>
        <v>0</v>
      </c>
      <c r="AA102" s="60">
        <f t="shared" si="31"/>
        <v>0</v>
      </c>
      <c r="AB102" s="61">
        <f t="shared" si="18"/>
        <v>0</v>
      </c>
      <c r="AC102" s="62">
        <f t="shared" si="32"/>
        <v>0</v>
      </c>
      <c r="AD102" s="82">
        <f t="shared" si="33"/>
        <v>0</v>
      </c>
      <c r="AE102" s="83"/>
    </row>
    <row r="103" spans="1:31" ht="16.5">
      <c r="A103" s="46"/>
      <c r="B103" s="47"/>
      <c r="C103" s="47"/>
      <c r="D103" s="49"/>
      <c r="E103" s="49"/>
      <c r="F103" s="50"/>
      <c r="G103" s="50"/>
      <c r="H103" s="51"/>
      <c r="I103" s="51"/>
      <c r="J103" s="52">
        <f t="shared" si="19"/>
        <v>0</v>
      </c>
      <c r="K103" s="53" t="str">
        <f t="shared" si="20"/>
        <v/>
      </c>
      <c r="L103" s="105" t="str">
        <f t="shared" si="21"/>
        <v/>
      </c>
      <c r="M103" s="55"/>
      <c r="N103" s="79" t="s">
        <v>19</v>
      </c>
      <c r="O103" s="80"/>
      <c r="P103" s="56">
        <f t="shared" si="22"/>
        <v>0</v>
      </c>
      <c r="Q103" s="57">
        <f t="shared" si="23"/>
        <v>0</v>
      </c>
      <c r="R103" s="57">
        <f t="shared" si="24"/>
        <v>0</v>
      </c>
      <c r="S103" s="57">
        <f t="shared" si="24"/>
        <v>0</v>
      </c>
      <c r="T103" s="58">
        <f t="shared" si="25"/>
        <v>0</v>
      </c>
      <c r="U103" s="59">
        <f t="shared" si="17"/>
        <v>0</v>
      </c>
      <c r="V103" s="60">
        <f t="shared" si="26"/>
        <v>0</v>
      </c>
      <c r="W103" s="81">
        <f t="shared" si="27"/>
        <v>0</v>
      </c>
      <c r="X103" s="60">
        <f t="shared" si="28"/>
        <v>0</v>
      </c>
      <c r="Y103" s="61">
        <f t="shared" si="29"/>
        <v>0</v>
      </c>
      <c r="Z103" s="60">
        <f t="shared" si="30"/>
        <v>0</v>
      </c>
      <c r="AA103" s="60">
        <f t="shared" si="31"/>
        <v>0</v>
      </c>
      <c r="AB103" s="61">
        <f t="shared" si="18"/>
        <v>0</v>
      </c>
      <c r="AC103" s="62">
        <f t="shared" si="32"/>
        <v>0</v>
      </c>
      <c r="AD103" s="82">
        <f t="shared" si="33"/>
        <v>0</v>
      </c>
      <c r="AE103" s="83"/>
    </row>
    <row r="104" spans="1:31" ht="16.5">
      <c r="A104" s="46"/>
      <c r="B104" s="47"/>
      <c r="C104" s="47"/>
      <c r="D104" s="49"/>
      <c r="E104" s="49"/>
      <c r="F104" s="50"/>
      <c r="G104" s="50"/>
      <c r="H104" s="51"/>
      <c r="I104" s="51"/>
      <c r="J104" s="52">
        <f t="shared" si="19"/>
        <v>0</v>
      </c>
      <c r="K104" s="53" t="str">
        <f t="shared" si="20"/>
        <v/>
      </c>
      <c r="L104" s="105" t="str">
        <f t="shared" si="21"/>
        <v/>
      </c>
      <c r="M104" s="55"/>
      <c r="N104" s="79" t="s">
        <v>19</v>
      </c>
      <c r="O104" s="80"/>
      <c r="P104" s="56">
        <f t="shared" si="22"/>
        <v>0</v>
      </c>
      <c r="Q104" s="57">
        <f t="shared" si="23"/>
        <v>0</v>
      </c>
      <c r="R104" s="57">
        <f t="shared" si="24"/>
        <v>0</v>
      </c>
      <c r="S104" s="57">
        <f t="shared" si="24"/>
        <v>0</v>
      </c>
      <c r="T104" s="58">
        <f t="shared" si="25"/>
        <v>0</v>
      </c>
      <c r="U104" s="59">
        <f t="shared" si="17"/>
        <v>0</v>
      </c>
      <c r="V104" s="60">
        <f t="shared" si="26"/>
        <v>0</v>
      </c>
      <c r="W104" s="81">
        <f t="shared" si="27"/>
        <v>0</v>
      </c>
      <c r="X104" s="60">
        <f t="shared" si="28"/>
        <v>0</v>
      </c>
      <c r="Y104" s="61">
        <f t="shared" si="29"/>
        <v>0</v>
      </c>
      <c r="Z104" s="60">
        <f t="shared" si="30"/>
        <v>0</v>
      </c>
      <c r="AA104" s="60">
        <f t="shared" si="31"/>
        <v>0</v>
      </c>
      <c r="AB104" s="61">
        <f t="shared" si="18"/>
        <v>0</v>
      </c>
      <c r="AC104" s="62">
        <f t="shared" si="32"/>
        <v>0</v>
      </c>
      <c r="AD104" s="82">
        <f t="shared" si="33"/>
        <v>0</v>
      </c>
      <c r="AE104" s="83"/>
    </row>
    <row r="105" spans="1:31" ht="16.5">
      <c r="A105" s="46"/>
      <c r="B105" s="47"/>
      <c r="C105" s="47"/>
      <c r="D105" s="49"/>
      <c r="E105" s="49"/>
      <c r="F105" s="50"/>
      <c r="G105" s="50"/>
      <c r="H105" s="51"/>
      <c r="I105" s="51"/>
      <c r="J105" s="52">
        <f t="shared" si="19"/>
        <v>0</v>
      </c>
      <c r="K105" s="53" t="str">
        <f t="shared" si="20"/>
        <v/>
      </c>
      <c r="L105" s="105" t="str">
        <f t="shared" si="21"/>
        <v/>
      </c>
      <c r="M105" s="55"/>
      <c r="N105" s="79" t="s">
        <v>19</v>
      </c>
      <c r="O105" s="80"/>
      <c r="P105" s="56">
        <f t="shared" si="22"/>
        <v>0</v>
      </c>
      <c r="Q105" s="57">
        <f t="shared" si="23"/>
        <v>0</v>
      </c>
      <c r="R105" s="57">
        <f t="shared" si="24"/>
        <v>0</v>
      </c>
      <c r="S105" s="57">
        <f t="shared" si="24"/>
        <v>0</v>
      </c>
      <c r="T105" s="58">
        <f t="shared" si="25"/>
        <v>0</v>
      </c>
      <c r="U105" s="59">
        <f t="shared" si="17"/>
        <v>0</v>
      </c>
      <c r="V105" s="60">
        <f t="shared" si="26"/>
        <v>0</v>
      </c>
      <c r="W105" s="81">
        <f t="shared" si="27"/>
        <v>0</v>
      </c>
      <c r="X105" s="60">
        <f t="shared" si="28"/>
        <v>0</v>
      </c>
      <c r="Y105" s="61">
        <f t="shared" si="29"/>
        <v>0</v>
      </c>
      <c r="Z105" s="60">
        <f t="shared" si="30"/>
        <v>0</v>
      </c>
      <c r="AA105" s="60">
        <f t="shared" si="31"/>
        <v>0</v>
      </c>
      <c r="AB105" s="61">
        <f t="shared" si="18"/>
        <v>0</v>
      </c>
      <c r="AC105" s="62">
        <f t="shared" si="32"/>
        <v>0</v>
      </c>
      <c r="AD105" s="82">
        <f t="shared" si="33"/>
        <v>0</v>
      </c>
      <c r="AE105" s="83"/>
    </row>
    <row r="106" spans="1:31" ht="16.5">
      <c r="A106" s="46"/>
      <c r="B106" s="47"/>
      <c r="C106" s="47"/>
      <c r="D106" s="49"/>
      <c r="E106" s="49"/>
      <c r="F106" s="50"/>
      <c r="G106" s="50"/>
      <c r="H106" s="51"/>
      <c r="I106" s="51"/>
      <c r="J106" s="52">
        <f t="shared" si="19"/>
        <v>0</v>
      </c>
      <c r="K106" s="53" t="str">
        <f t="shared" si="20"/>
        <v/>
      </c>
      <c r="L106" s="105" t="str">
        <f t="shared" si="21"/>
        <v/>
      </c>
      <c r="M106" s="55"/>
      <c r="N106" s="79" t="s">
        <v>19</v>
      </c>
      <c r="O106" s="80"/>
      <c r="P106" s="56">
        <f t="shared" si="22"/>
        <v>0</v>
      </c>
      <c r="Q106" s="57">
        <f t="shared" si="23"/>
        <v>0</v>
      </c>
      <c r="R106" s="57">
        <f t="shared" si="24"/>
        <v>0</v>
      </c>
      <c r="S106" s="57">
        <f t="shared" si="24"/>
        <v>0</v>
      </c>
      <c r="T106" s="58">
        <f t="shared" si="25"/>
        <v>0</v>
      </c>
      <c r="U106" s="59">
        <f t="shared" si="17"/>
        <v>0</v>
      </c>
      <c r="V106" s="60">
        <f t="shared" si="26"/>
        <v>0</v>
      </c>
      <c r="W106" s="81">
        <f t="shared" si="27"/>
        <v>0</v>
      </c>
      <c r="X106" s="60">
        <f t="shared" si="28"/>
        <v>0</v>
      </c>
      <c r="Y106" s="61">
        <f t="shared" si="29"/>
        <v>0</v>
      </c>
      <c r="Z106" s="60">
        <f t="shared" si="30"/>
        <v>0</v>
      </c>
      <c r="AA106" s="60">
        <f t="shared" si="31"/>
        <v>0</v>
      </c>
      <c r="AB106" s="61">
        <f t="shared" si="18"/>
        <v>0</v>
      </c>
      <c r="AC106" s="62">
        <f t="shared" si="32"/>
        <v>0</v>
      </c>
      <c r="AD106" s="82">
        <f t="shared" si="33"/>
        <v>0</v>
      </c>
      <c r="AE106" s="83"/>
    </row>
    <row r="107" spans="1:31" ht="16.5">
      <c r="A107" s="46"/>
      <c r="B107" s="47"/>
      <c r="C107" s="47"/>
      <c r="D107" s="49"/>
      <c r="E107" s="49"/>
      <c r="F107" s="50"/>
      <c r="G107" s="50"/>
      <c r="H107" s="51"/>
      <c r="I107" s="51"/>
      <c r="J107" s="52">
        <f t="shared" si="19"/>
        <v>0</v>
      </c>
      <c r="K107" s="53" t="str">
        <f t="shared" si="20"/>
        <v/>
      </c>
      <c r="L107" s="105" t="str">
        <f t="shared" si="21"/>
        <v/>
      </c>
      <c r="M107" s="55"/>
      <c r="N107" s="79" t="s">
        <v>19</v>
      </c>
      <c r="O107" s="80"/>
      <c r="P107" s="56">
        <f t="shared" si="22"/>
        <v>0</v>
      </c>
      <c r="Q107" s="57">
        <f t="shared" si="23"/>
        <v>0</v>
      </c>
      <c r="R107" s="57">
        <f t="shared" si="24"/>
        <v>0</v>
      </c>
      <c r="S107" s="57">
        <f t="shared" si="24"/>
        <v>0</v>
      </c>
      <c r="T107" s="58">
        <f t="shared" si="25"/>
        <v>0</v>
      </c>
      <c r="U107" s="59">
        <f t="shared" si="17"/>
        <v>0</v>
      </c>
      <c r="V107" s="60">
        <f t="shared" si="26"/>
        <v>0</v>
      </c>
      <c r="W107" s="81">
        <f t="shared" si="27"/>
        <v>0</v>
      </c>
      <c r="X107" s="60">
        <f t="shared" si="28"/>
        <v>0</v>
      </c>
      <c r="Y107" s="61">
        <f t="shared" si="29"/>
        <v>0</v>
      </c>
      <c r="Z107" s="60">
        <f t="shared" si="30"/>
        <v>0</v>
      </c>
      <c r="AA107" s="60">
        <f t="shared" si="31"/>
        <v>0</v>
      </c>
      <c r="AB107" s="61">
        <f t="shared" si="18"/>
        <v>0</v>
      </c>
      <c r="AC107" s="62">
        <f t="shared" si="32"/>
        <v>0</v>
      </c>
      <c r="AD107" s="82">
        <f t="shared" si="33"/>
        <v>0</v>
      </c>
      <c r="AE107" s="83"/>
    </row>
    <row r="108" spans="1:31" ht="16.5">
      <c r="A108" s="46"/>
      <c r="B108" s="47"/>
      <c r="C108" s="47"/>
      <c r="D108" s="49"/>
      <c r="E108" s="49"/>
      <c r="F108" s="50"/>
      <c r="G108" s="50"/>
      <c r="H108" s="51"/>
      <c r="I108" s="51"/>
      <c r="J108" s="52">
        <f t="shared" si="19"/>
        <v>0</v>
      </c>
      <c r="K108" s="53" t="str">
        <f t="shared" si="20"/>
        <v/>
      </c>
      <c r="L108" s="105" t="str">
        <f t="shared" si="21"/>
        <v/>
      </c>
      <c r="M108" s="55"/>
      <c r="N108" s="79" t="s">
        <v>19</v>
      </c>
      <c r="O108" s="80"/>
      <c r="P108" s="56">
        <f t="shared" si="22"/>
        <v>0</v>
      </c>
      <c r="Q108" s="57">
        <f t="shared" si="23"/>
        <v>0</v>
      </c>
      <c r="R108" s="57">
        <f t="shared" si="24"/>
        <v>0</v>
      </c>
      <c r="S108" s="57">
        <f t="shared" si="24"/>
        <v>0</v>
      </c>
      <c r="T108" s="58">
        <f t="shared" si="25"/>
        <v>0</v>
      </c>
      <c r="U108" s="59">
        <f t="shared" si="17"/>
        <v>0</v>
      </c>
      <c r="V108" s="60">
        <f t="shared" si="26"/>
        <v>0</v>
      </c>
      <c r="W108" s="81">
        <f t="shared" si="27"/>
        <v>0</v>
      </c>
      <c r="X108" s="60">
        <f t="shared" si="28"/>
        <v>0</v>
      </c>
      <c r="Y108" s="61">
        <f t="shared" si="29"/>
        <v>0</v>
      </c>
      <c r="Z108" s="60">
        <f t="shared" si="30"/>
        <v>0</v>
      </c>
      <c r="AA108" s="60">
        <f t="shared" si="31"/>
        <v>0</v>
      </c>
      <c r="AB108" s="61">
        <f t="shared" si="18"/>
        <v>0</v>
      </c>
      <c r="AC108" s="62">
        <f t="shared" si="32"/>
        <v>0</v>
      </c>
      <c r="AD108" s="82">
        <f t="shared" si="33"/>
        <v>0</v>
      </c>
      <c r="AE108" s="83"/>
    </row>
    <row r="109" spans="1:31" ht="16.5">
      <c r="A109" s="46"/>
      <c r="B109" s="47"/>
      <c r="C109" s="47"/>
      <c r="D109" s="49"/>
      <c r="E109" s="49"/>
      <c r="F109" s="50"/>
      <c r="G109" s="50"/>
      <c r="H109" s="51"/>
      <c r="I109" s="51"/>
      <c r="J109" s="52">
        <f t="shared" si="19"/>
        <v>0</v>
      </c>
      <c r="K109" s="53" t="str">
        <f t="shared" si="20"/>
        <v/>
      </c>
      <c r="L109" s="105" t="str">
        <f t="shared" si="21"/>
        <v/>
      </c>
      <c r="M109" s="55"/>
      <c r="N109" s="79" t="s">
        <v>19</v>
      </c>
      <c r="O109" s="80"/>
      <c r="P109" s="56">
        <f t="shared" si="22"/>
        <v>0</v>
      </c>
      <c r="Q109" s="57">
        <f t="shared" si="23"/>
        <v>0</v>
      </c>
      <c r="R109" s="57">
        <f t="shared" si="24"/>
        <v>0</v>
      </c>
      <c r="S109" s="57">
        <f t="shared" si="24"/>
        <v>0</v>
      </c>
      <c r="T109" s="58">
        <f t="shared" si="25"/>
        <v>0</v>
      </c>
      <c r="U109" s="59">
        <f t="shared" si="17"/>
        <v>0</v>
      </c>
      <c r="V109" s="60">
        <f t="shared" si="26"/>
        <v>0</v>
      </c>
      <c r="W109" s="81">
        <f t="shared" si="27"/>
        <v>0</v>
      </c>
      <c r="X109" s="60">
        <f t="shared" si="28"/>
        <v>0</v>
      </c>
      <c r="Y109" s="61">
        <f t="shared" si="29"/>
        <v>0</v>
      </c>
      <c r="Z109" s="60">
        <f t="shared" si="30"/>
        <v>0</v>
      </c>
      <c r="AA109" s="60">
        <f t="shared" si="31"/>
        <v>0</v>
      </c>
      <c r="AB109" s="61">
        <f t="shared" si="18"/>
        <v>0</v>
      </c>
      <c r="AC109" s="62">
        <f t="shared" si="32"/>
        <v>0</v>
      </c>
      <c r="AD109" s="82">
        <f t="shared" si="33"/>
        <v>0</v>
      </c>
      <c r="AE109" s="83"/>
    </row>
    <row r="110" spans="1:31" ht="16.5">
      <c r="A110" s="46"/>
      <c r="B110" s="47"/>
      <c r="C110" s="47"/>
      <c r="D110" s="49"/>
      <c r="E110" s="49"/>
      <c r="F110" s="50"/>
      <c r="G110" s="50"/>
      <c r="H110" s="51"/>
      <c r="I110" s="51"/>
      <c r="J110" s="52">
        <f t="shared" si="19"/>
        <v>0</v>
      </c>
      <c r="K110" s="53" t="str">
        <f t="shared" si="20"/>
        <v/>
      </c>
      <c r="L110" s="105" t="str">
        <f t="shared" si="21"/>
        <v/>
      </c>
      <c r="M110" s="55"/>
      <c r="N110" s="79" t="s">
        <v>19</v>
      </c>
      <c r="O110" s="80"/>
      <c r="P110" s="56">
        <f t="shared" si="22"/>
        <v>0</v>
      </c>
      <c r="Q110" s="57">
        <f t="shared" si="23"/>
        <v>0</v>
      </c>
      <c r="R110" s="57">
        <f t="shared" si="24"/>
        <v>0</v>
      </c>
      <c r="S110" s="57">
        <f t="shared" si="24"/>
        <v>0</v>
      </c>
      <c r="T110" s="58">
        <f t="shared" si="25"/>
        <v>0</v>
      </c>
      <c r="U110" s="59">
        <f t="shared" si="17"/>
        <v>0</v>
      </c>
      <c r="V110" s="60">
        <f t="shared" si="26"/>
        <v>0</v>
      </c>
      <c r="W110" s="81">
        <f t="shared" si="27"/>
        <v>0</v>
      </c>
      <c r="X110" s="60">
        <f t="shared" si="28"/>
        <v>0</v>
      </c>
      <c r="Y110" s="61">
        <f t="shared" si="29"/>
        <v>0</v>
      </c>
      <c r="Z110" s="60">
        <f t="shared" si="30"/>
        <v>0</v>
      </c>
      <c r="AA110" s="60">
        <f t="shared" si="31"/>
        <v>0</v>
      </c>
      <c r="AB110" s="61">
        <f t="shared" si="18"/>
        <v>0</v>
      </c>
      <c r="AC110" s="62">
        <f t="shared" si="32"/>
        <v>0</v>
      </c>
      <c r="AD110" s="82">
        <f t="shared" si="33"/>
        <v>0</v>
      </c>
      <c r="AE110" s="83"/>
    </row>
    <row r="111" spans="1:31" ht="16.5">
      <c r="A111" s="46"/>
      <c r="B111" s="47"/>
      <c r="C111" s="47"/>
      <c r="D111" s="49"/>
      <c r="E111" s="49"/>
      <c r="F111" s="50"/>
      <c r="G111" s="50"/>
      <c r="H111" s="51"/>
      <c r="I111" s="51"/>
      <c r="J111" s="52">
        <f t="shared" si="19"/>
        <v>0</v>
      </c>
      <c r="K111" s="53" t="str">
        <f t="shared" si="20"/>
        <v/>
      </c>
      <c r="L111" s="105" t="str">
        <f t="shared" si="21"/>
        <v/>
      </c>
      <c r="M111" s="55"/>
      <c r="N111" s="79" t="s">
        <v>19</v>
      </c>
      <c r="O111" s="80"/>
      <c r="P111" s="56">
        <f t="shared" si="22"/>
        <v>0</v>
      </c>
      <c r="Q111" s="57">
        <f t="shared" si="23"/>
        <v>0</v>
      </c>
      <c r="R111" s="57">
        <f t="shared" si="24"/>
        <v>0</v>
      </c>
      <c r="S111" s="57">
        <f t="shared" si="24"/>
        <v>0</v>
      </c>
      <c r="T111" s="58">
        <f t="shared" si="25"/>
        <v>0</v>
      </c>
      <c r="U111" s="59">
        <f t="shared" si="17"/>
        <v>0</v>
      </c>
      <c r="V111" s="60">
        <f t="shared" si="26"/>
        <v>0</v>
      </c>
      <c r="W111" s="81">
        <f t="shared" si="27"/>
        <v>0</v>
      </c>
      <c r="X111" s="60">
        <f t="shared" si="28"/>
        <v>0</v>
      </c>
      <c r="Y111" s="61">
        <f t="shared" si="29"/>
        <v>0</v>
      </c>
      <c r="Z111" s="60">
        <f t="shared" si="30"/>
        <v>0</v>
      </c>
      <c r="AA111" s="60">
        <f t="shared" si="31"/>
        <v>0</v>
      </c>
      <c r="AB111" s="61">
        <f t="shared" si="18"/>
        <v>0</v>
      </c>
      <c r="AC111" s="62">
        <f t="shared" si="32"/>
        <v>0</v>
      </c>
      <c r="AD111" s="82">
        <f t="shared" si="33"/>
        <v>0</v>
      </c>
      <c r="AE111" s="83"/>
    </row>
    <row r="112" spans="1:31" ht="16.5">
      <c r="A112" s="46"/>
      <c r="B112" s="47"/>
      <c r="C112" s="47"/>
      <c r="D112" s="49"/>
      <c r="E112" s="49"/>
      <c r="F112" s="50"/>
      <c r="G112" s="50"/>
      <c r="H112" s="51"/>
      <c r="I112" s="51"/>
      <c r="J112" s="52">
        <f t="shared" si="19"/>
        <v>0</v>
      </c>
      <c r="K112" s="53" t="str">
        <f t="shared" si="20"/>
        <v/>
      </c>
      <c r="L112" s="105" t="str">
        <f t="shared" si="21"/>
        <v/>
      </c>
      <c r="M112" s="55"/>
      <c r="N112" s="79" t="s">
        <v>19</v>
      </c>
      <c r="O112" s="80"/>
      <c r="P112" s="56">
        <f t="shared" si="22"/>
        <v>0</v>
      </c>
      <c r="Q112" s="57">
        <f t="shared" si="23"/>
        <v>0</v>
      </c>
      <c r="R112" s="57">
        <f t="shared" si="24"/>
        <v>0</v>
      </c>
      <c r="S112" s="57">
        <f t="shared" si="24"/>
        <v>0</v>
      </c>
      <c r="T112" s="58">
        <f t="shared" si="25"/>
        <v>0</v>
      </c>
      <c r="U112" s="59">
        <f t="shared" si="17"/>
        <v>0</v>
      </c>
      <c r="V112" s="60">
        <f t="shared" si="26"/>
        <v>0</v>
      </c>
      <c r="W112" s="81">
        <f t="shared" si="27"/>
        <v>0</v>
      </c>
      <c r="X112" s="60">
        <f t="shared" si="28"/>
        <v>0</v>
      </c>
      <c r="Y112" s="61">
        <f t="shared" si="29"/>
        <v>0</v>
      </c>
      <c r="Z112" s="60">
        <f t="shared" si="30"/>
        <v>0</v>
      </c>
      <c r="AA112" s="60">
        <f t="shared" si="31"/>
        <v>0</v>
      </c>
      <c r="AB112" s="61">
        <f t="shared" si="18"/>
        <v>0</v>
      </c>
      <c r="AC112" s="62">
        <f t="shared" si="32"/>
        <v>0</v>
      </c>
      <c r="AD112" s="82">
        <f t="shared" si="33"/>
        <v>0</v>
      </c>
      <c r="AE112" s="83"/>
    </row>
    <row r="113" spans="1:31" ht="16.5">
      <c r="A113" s="46"/>
      <c r="B113" s="47"/>
      <c r="C113" s="47"/>
      <c r="D113" s="49"/>
      <c r="E113" s="49"/>
      <c r="F113" s="50"/>
      <c r="G113" s="50"/>
      <c r="H113" s="51"/>
      <c r="I113" s="51"/>
      <c r="J113" s="52">
        <f t="shared" si="19"/>
        <v>0</v>
      </c>
      <c r="K113" s="53" t="str">
        <f t="shared" si="20"/>
        <v/>
      </c>
      <c r="L113" s="105" t="str">
        <f t="shared" si="21"/>
        <v/>
      </c>
      <c r="M113" s="55"/>
      <c r="N113" s="79" t="s">
        <v>19</v>
      </c>
      <c r="O113" s="80"/>
      <c r="P113" s="56">
        <f t="shared" si="22"/>
        <v>0</v>
      </c>
      <c r="Q113" s="57">
        <f t="shared" si="23"/>
        <v>0</v>
      </c>
      <c r="R113" s="57">
        <f t="shared" si="24"/>
        <v>0</v>
      </c>
      <c r="S113" s="57">
        <f t="shared" si="24"/>
        <v>0</v>
      </c>
      <c r="T113" s="58">
        <f t="shared" si="25"/>
        <v>0</v>
      </c>
      <c r="U113" s="59">
        <f t="shared" si="17"/>
        <v>0</v>
      </c>
      <c r="V113" s="60">
        <f t="shared" si="26"/>
        <v>0</v>
      </c>
      <c r="W113" s="81">
        <f t="shared" si="27"/>
        <v>0</v>
      </c>
      <c r="X113" s="60">
        <f t="shared" si="28"/>
        <v>0</v>
      </c>
      <c r="Y113" s="61">
        <f t="shared" si="29"/>
        <v>0</v>
      </c>
      <c r="Z113" s="60">
        <f t="shared" si="30"/>
        <v>0</v>
      </c>
      <c r="AA113" s="60">
        <f t="shared" si="31"/>
        <v>0</v>
      </c>
      <c r="AB113" s="61">
        <f t="shared" si="18"/>
        <v>0</v>
      </c>
      <c r="AC113" s="62">
        <f t="shared" si="32"/>
        <v>0</v>
      </c>
      <c r="AD113" s="82">
        <f t="shared" si="33"/>
        <v>0</v>
      </c>
      <c r="AE113" s="83"/>
    </row>
    <row r="114" spans="1:31" ht="16.5">
      <c r="A114" s="46"/>
      <c r="B114" s="47"/>
      <c r="C114" s="47"/>
      <c r="D114" s="49"/>
      <c r="E114" s="49"/>
      <c r="F114" s="50"/>
      <c r="G114" s="50"/>
      <c r="H114" s="51"/>
      <c r="I114" s="51"/>
      <c r="J114" s="52">
        <f t="shared" si="19"/>
        <v>0</v>
      </c>
      <c r="K114" s="53" t="str">
        <f t="shared" si="20"/>
        <v/>
      </c>
      <c r="L114" s="105" t="str">
        <f t="shared" si="21"/>
        <v/>
      </c>
      <c r="M114" s="55"/>
      <c r="N114" s="79" t="s">
        <v>19</v>
      </c>
      <c r="O114" s="80"/>
      <c r="P114" s="56">
        <f t="shared" si="22"/>
        <v>0</v>
      </c>
      <c r="Q114" s="57">
        <f t="shared" si="23"/>
        <v>0</v>
      </c>
      <c r="R114" s="57">
        <f t="shared" si="24"/>
        <v>0</v>
      </c>
      <c r="S114" s="57">
        <f t="shared" si="24"/>
        <v>0</v>
      </c>
      <c r="T114" s="58">
        <f t="shared" si="25"/>
        <v>0</v>
      </c>
      <c r="U114" s="59">
        <f t="shared" si="17"/>
        <v>0</v>
      </c>
      <c r="V114" s="60">
        <f t="shared" si="26"/>
        <v>0</v>
      </c>
      <c r="W114" s="81">
        <f t="shared" si="27"/>
        <v>0</v>
      </c>
      <c r="X114" s="60">
        <f t="shared" si="28"/>
        <v>0</v>
      </c>
      <c r="Y114" s="61">
        <f t="shared" si="29"/>
        <v>0</v>
      </c>
      <c r="Z114" s="60">
        <f t="shared" si="30"/>
        <v>0</v>
      </c>
      <c r="AA114" s="60">
        <f t="shared" si="31"/>
        <v>0</v>
      </c>
      <c r="AB114" s="61">
        <f t="shared" si="18"/>
        <v>0</v>
      </c>
      <c r="AC114" s="62">
        <f t="shared" si="32"/>
        <v>0</v>
      </c>
      <c r="AD114" s="82">
        <f t="shared" si="33"/>
        <v>0</v>
      </c>
      <c r="AE114" s="83"/>
    </row>
    <row r="115" spans="1:31" ht="16.5">
      <c r="A115" s="46"/>
      <c r="B115" s="47"/>
      <c r="C115" s="47"/>
      <c r="D115" s="49"/>
      <c r="E115" s="49"/>
      <c r="F115" s="50"/>
      <c r="G115" s="50"/>
      <c r="H115" s="51"/>
      <c r="I115" s="51"/>
      <c r="J115" s="52">
        <f t="shared" si="19"/>
        <v>0</v>
      </c>
      <c r="K115" s="53" t="str">
        <f t="shared" si="20"/>
        <v/>
      </c>
      <c r="L115" s="105" t="str">
        <f t="shared" si="21"/>
        <v/>
      </c>
      <c r="M115" s="55"/>
      <c r="N115" s="79" t="s">
        <v>19</v>
      </c>
      <c r="O115" s="80"/>
      <c r="P115" s="56">
        <f t="shared" si="22"/>
        <v>0</v>
      </c>
      <c r="Q115" s="57">
        <f t="shared" si="23"/>
        <v>0</v>
      </c>
      <c r="R115" s="57">
        <f t="shared" si="24"/>
        <v>0</v>
      </c>
      <c r="S115" s="57">
        <f t="shared" si="24"/>
        <v>0</v>
      </c>
      <c r="T115" s="58">
        <f t="shared" si="25"/>
        <v>0</v>
      </c>
      <c r="U115" s="59">
        <f t="shared" si="17"/>
        <v>0</v>
      </c>
      <c r="V115" s="60">
        <f t="shared" si="26"/>
        <v>0</v>
      </c>
      <c r="W115" s="81">
        <f t="shared" si="27"/>
        <v>0</v>
      </c>
      <c r="X115" s="60">
        <f t="shared" si="28"/>
        <v>0</v>
      </c>
      <c r="Y115" s="61">
        <f t="shared" si="29"/>
        <v>0</v>
      </c>
      <c r="Z115" s="60">
        <f t="shared" si="30"/>
        <v>0</v>
      </c>
      <c r="AA115" s="60">
        <f t="shared" si="31"/>
        <v>0</v>
      </c>
      <c r="AB115" s="61">
        <f t="shared" si="18"/>
        <v>0</v>
      </c>
      <c r="AC115" s="62">
        <f t="shared" si="32"/>
        <v>0</v>
      </c>
      <c r="AD115" s="82">
        <f t="shared" si="33"/>
        <v>0</v>
      </c>
      <c r="AE115" s="83"/>
    </row>
    <row r="116" spans="1:31" ht="16.5">
      <c r="A116" s="46"/>
      <c r="B116" s="47"/>
      <c r="C116" s="47"/>
      <c r="D116" s="49"/>
      <c r="E116" s="49"/>
      <c r="F116" s="50"/>
      <c r="G116" s="50"/>
      <c r="H116" s="51"/>
      <c r="I116" s="51"/>
      <c r="J116" s="52">
        <f t="shared" si="19"/>
        <v>0</v>
      </c>
      <c r="K116" s="53" t="str">
        <f t="shared" si="20"/>
        <v/>
      </c>
      <c r="L116" s="105" t="str">
        <f t="shared" si="21"/>
        <v/>
      </c>
      <c r="M116" s="55"/>
      <c r="N116" s="79" t="s">
        <v>19</v>
      </c>
      <c r="O116" s="80"/>
      <c r="P116" s="56">
        <f t="shared" si="22"/>
        <v>0</v>
      </c>
      <c r="Q116" s="57">
        <f t="shared" si="23"/>
        <v>0</v>
      </c>
      <c r="R116" s="57">
        <f t="shared" si="24"/>
        <v>0</v>
      </c>
      <c r="S116" s="57">
        <f t="shared" si="24"/>
        <v>0</v>
      </c>
      <c r="T116" s="58">
        <f t="shared" si="25"/>
        <v>0</v>
      </c>
      <c r="U116" s="59">
        <f t="shared" si="17"/>
        <v>0</v>
      </c>
      <c r="V116" s="60">
        <f t="shared" si="26"/>
        <v>0</v>
      </c>
      <c r="W116" s="81">
        <f t="shared" si="27"/>
        <v>0</v>
      </c>
      <c r="X116" s="60">
        <f t="shared" si="28"/>
        <v>0</v>
      </c>
      <c r="Y116" s="61">
        <f t="shared" si="29"/>
        <v>0</v>
      </c>
      <c r="Z116" s="60">
        <f t="shared" si="30"/>
        <v>0</v>
      </c>
      <c r="AA116" s="60">
        <f t="shared" si="31"/>
        <v>0</v>
      </c>
      <c r="AB116" s="61">
        <f t="shared" si="18"/>
        <v>0</v>
      </c>
      <c r="AC116" s="62">
        <f t="shared" si="32"/>
        <v>0</v>
      </c>
      <c r="AD116" s="82">
        <f t="shared" si="33"/>
        <v>0</v>
      </c>
      <c r="AE116" s="83"/>
    </row>
    <row r="117" spans="1:31" ht="16.5">
      <c r="A117" s="46"/>
      <c r="B117" s="47"/>
      <c r="C117" s="47"/>
      <c r="D117" s="49"/>
      <c r="E117" s="49"/>
      <c r="F117" s="50"/>
      <c r="G117" s="50"/>
      <c r="H117" s="51"/>
      <c r="I117" s="51"/>
      <c r="J117" s="52">
        <f t="shared" si="19"/>
        <v>0</v>
      </c>
      <c r="K117" s="53" t="str">
        <f t="shared" si="20"/>
        <v/>
      </c>
      <c r="L117" s="105" t="str">
        <f t="shared" si="21"/>
        <v/>
      </c>
      <c r="M117" s="55"/>
      <c r="N117" s="79" t="s">
        <v>19</v>
      </c>
      <c r="O117" s="80"/>
      <c r="P117" s="56">
        <f t="shared" si="22"/>
        <v>0</v>
      </c>
      <c r="Q117" s="57">
        <f t="shared" si="23"/>
        <v>0</v>
      </c>
      <c r="R117" s="57">
        <f t="shared" si="24"/>
        <v>0</v>
      </c>
      <c r="S117" s="57">
        <f t="shared" si="24"/>
        <v>0</v>
      </c>
      <c r="T117" s="58">
        <f t="shared" si="25"/>
        <v>0</v>
      </c>
      <c r="U117" s="59">
        <f t="shared" si="17"/>
        <v>0</v>
      </c>
      <c r="V117" s="60">
        <f t="shared" si="26"/>
        <v>0</v>
      </c>
      <c r="W117" s="81">
        <f t="shared" si="27"/>
        <v>0</v>
      </c>
      <c r="X117" s="60">
        <f t="shared" si="28"/>
        <v>0</v>
      </c>
      <c r="Y117" s="61">
        <f t="shared" si="29"/>
        <v>0</v>
      </c>
      <c r="Z117" s="60">
        <f t="shared" si="30"/>
        <v>0</v>
      </c>
      <c r="AA117" s="60">
        <f t="shared" si="31"/>
        <v>0</v>
      </c>
      <c r="AB117" s="61">
        <f t="shared" si="18"/>
        <v>0</v>
      </c>
      <c r="AC117" s="62">
        <f t="shared" si="32"/>
        <v>0</v>
      </c>
      <c r="AD117" s="82">
        <f t="shared" si="33"/>
        <v>0</v>
      </c>
      <c r="AE117" s="83"/>
    </row>
    <row r="118" spans="1:31" ht="16.5">
      <c r="A118" s="46"/>
      <c r="B118" s="47"/>
      <c r="C118" s="47"/>
      <c r="D118" s="49"/>
      <c r="E118" s="49"/>
      <c r="F118" s="50"/>
      <c r="G118" s="50"/>
      <c r="H118" s="51"/>
      <c r="I118" s="51"/>
      <c r="J118" s="52">
        <f t="shared" si="19"/>
        <v>0</v>
      </c>
      <c r="K118" s="53" t="str">
        <f t="shared" si="20"/>
        <v/>
      </c>
      <c r="L118" s="105" t="str">
        <f t="shared" si="21"/>
        <v/>
      </c>
      <c r="M118" s="55"/>
      <c r="N118" s="79" t="s">
        <v>19</v>
      </c>
      <c r="O118" s="80"/>
      <c r="P118" s="56">
        <f t="shared" si="22"/>
        <v>0</v>
      </c>
      <c r="Q118" s="57">
        <f t="shared" si="23"/>
        <v>0</v>
      </c>
      <c r="R118" s="57">
        <f t="shared" si="24"/>
        <v>0</v>
      </c>
      <c r="S118" s="57">
        <f t="shared" si="24"/>
        <v>0</v>
      </c>
      <c r="T118" s="58">
        <f t="shared" si="25"/>
        <v>0</v>
      </c>
      <c r="U118" s="59">
        <f t="shared" si="17"/>
        <v>0</v>
      </c>
      <c r="V118" s="60">
        <f t="shared" si="26"/>
        <v>0</v>
      </c>
      <c r="W118" s="81">
        <f t="shared" si="27"/>
        <v>0</v>
      </c>
      <c r="X118" s="60">
        <f t="shared" si="28"/>
        <v>0</v>
      </c>
      <c r="Y118" s="61">
        <f t="shared" si="29"/>
        <v>0</v>
      </c>
      <c r="Z118" s="60">
        <f t="shared" si="30"/>
        <v>0</v>
      </c>
      <c r="AA118" s="60">
        <f t="shared" si="31"/>
        <v>0</v>
      </c>
      <c r="AB118" s="61">
        <f t="shared" si="18"/>
        <v>0</v>
      </c>
      <c r="AC118" s="62">
        <f t="shared" si="32"/>
        <v>0</v>
      </c>
      <c r="AD118" s="82">
        <f t="shared" si="33"/>
        <v>0</v>
      </c>
      <c r="AE118" s="83"/>
    </row>
    <row r="119" spans="1:31" ht="16.5">
      <c r="A119" s="46"/>
      <c r="B119" s="47"/>
      <c r="C119" s="47"/>
      <c r="D119" s="49"/>
      <c r="E119" s="49"/>
      <c r="F119" s="50"/>
      <c r="G119" s="50"/>
      <c r="H119" s="51"/>
      <c r="I119" s="51"/>
      <c r="J119" s="52">
        <f t="shared" si="19"/>
        <v>0</v>
      </c>
      <c r="K119" s="53" t="str">
        <f t="shared" si="20"/>
        <v/>
      </c>
      <c r="L119" s="105" t="str">
        <f t="shared" si="21"/>
        <v/>
      </c>
      <c r="M119" s="55"/>
      <c r="N119" s="79" t="s">
        <v>19</v>
      </c>
      <c r="O119" s="80"/>
      <c r="P119" s="56">
        <f t="shared" si="22"/>
        <v>0</v>
      </c>
      <c r="Q119" s="57">
        <f t="shared" si="23"/>
        <v>0</v>
      </c>
      <c r="R119" s="57">
        <f t="shared" si="24"/>
        <v>0</v>
      </c>
      <c r="S119" s="57">
        <f t="shared" si="24"/>
        <v>0</v>
      </c>
      <c r="T119" s="58">
        <f t="shared" si="25"/>
        <v>0</v>
      </c>
      <c r="U119" s="59">
        <f t="shared" si="17"/>
        <v>0</v>
      </c>
      <c r="V119" s="60">
        <f t="shared" si="26"/>
        <v>0</v>
      </c>
      <c r="W119" s="81">
        <f t="shared" si="27"/>
        <v>0</v>
      </c>
      <c r="X119" s="60">
        <f t="shared" si="28"/>
        <v>0</v>
      </c>
      <c r="Y119" s="61">
        <f t="shared" si="29"/>
        <v>0</v>
      </c>
      <c r="Z119" s="60">
        <f t="shared" si="30"/>
        <v>0</v>
      </c>
      <c r="AA119" s="60">
        <f t="shared" si="31"/>
        <v>0</v>
      </c>
      <c r="AB119" s="61">
        <f t="shared" si="18"/>
        <v>0</v>
      </c>
      <c r="AC119" s="62">
        <f t="shared" si="32"/>
        <v>0</v>
      </c>
      <c r="AD119" s="82">
        <f t="shared" si="33"/>
        <v>0</v>
      </c>
      <c r="AE119" s="83"/>
    </row>
    <row r="120" spans="1:31" ht="16.5">
      <c r="A120" s="46"/>
      <c r="B120" s="47"/>
      <c r="C120" s="47"/>
      <c r="D120" s="49"/>
      <c r="E120" s="49"/>
      <c r="F120" s="50"/>
      <c r="G120" s="50"/>
      <c r="H120" s="51"/>
      <c r="I120" s="51"/>
      <c r="J120" s="52">
        <f t="shared" si="19"/>
        <v>0</v>
      </c>
      <c r="K120" s="53" t="str">
        <f t="shared" si="20"/>
        <v/>
      </c>
      <c r="L120" s="105" t="str">
        <f t="shared" si="21"/>
        <v/>
      </c>
      <c r="M120" s="55"/>
      <c r="N120" s="79" t="s">
        <v>19</v>
      </c>
      <c r="O120" s="80"/>
      <c r="P120" s="56">
        <f t="shared" si="22"/>
        <v>0</v>
      </c>
      <c r="Q120" s="57">
        <f t="shared" si="23"/>
        <v>0</v>
      </c>
      <c r="R120" s="57">
        <f t="shared" si="24"/>
        <v>0</v>
      </c>
      <c r="S120" s="57">
        <f t="shared" si="24"/>
        <v>0</v>
      </c>
      <c r="T120" s="58">
        <f t="shared" si="25"/>
        <v>0</v>
      </c>
      <c r="U120" s="59">
        <f t="shared" si="17"/>
        <v>0</v>
      </c>
      <c r="V120" s="60">
        <f t="shared" si="26"/>
        <v>0</v>
      </c>
      <c r="W120" s="81">
        <f t="shared" si="27"/>
        <v>0</v>
      </c>
      <c r="X120" s="60">
        <f t="shared" si="28"/>
        <v>0</v>
      </c>
      <c r="Y120" s="61">
        <f t="shared" si="29"/>
        <v>0</v>
      </c>
      <c r="Z120" s="60">
        <f t="shared" si="30"/>
        <v>0</v>
      </c>
      <c r="AA120" s="60">
        <f t="shared" si="31"/>
        <v>0</v>
      </c>
      <c r="AB120" s="61">
        <f t="shared" si="18"/>
        <v>0</v>
      </c>
      <c r="AC120" s="62">
        <f t="shared" si="32"/>
        <v>0</v>
      </c>
      <c r="AD120" s="82">
        <f t="shared" si="33"/>
        <v>0</v>
      </c>
      <c r="AE120" s="83"/>
    </row>
    <row r="121" spans="1:31" ht="16.5">
      <c r="A121" s="46"/>
      <c r="B121" s="47"/>
      <c r="C121" s="47"/>
      <c r="D121" s="49"/>
      <c r="E121" s="49"/>
      <c r="F121" s="50"/>
      <c r="G121" s="50"/>
      <c r="H121" s="51"/>
      <c r="I121" s="51"/>
      <c r="J121" s="52">
        <f t="shared" si="19"/>
        <v>0</v>
      </c>
      <c r="K121" s="53" t="str">
        <f t="shared" si="20"/>
        <v/>
      </c>
      <c r="L121" s="105" t="str">
        <f t="shared" si="21"/>
        <v/>
      </c>
      <c r="M121" s="55"/>
      <c r="N121" s="79" t="s">
        <v>19</v>
      </c>
      <c r="O121" s="80"/>
      <c r="P121" s="56">
        <f t="shared" si="22"/>
        <v>0</v>
      </c>
      <c r="Q121" s="57">
        <f t="shared" si="23"/>
        <v>0</v>
      </c>
      <c r="R121" s="57">
        <f t="shared" si="24"/>
        <v>0</v>
      </c>
      <c r="S121" s="57">
        <f t="shared" si="24"/>
        <v>0</v>
      </c>
      <c r="T121" s="58">
        <f t="shared" si="25"/>
        <v>0</v>
      </c>
      <c r="U121" s="59">
        <f t="shared" si="17"/>
        <v>0</v>
      </c>
      <c r="V121" s="60">
        <f t="shared" si="26"/>
        <v>0</v>
      </c>
      <c r="W121" s="81">
        <f t="shared" si="27"/>
        <v>0</v>
      </c>
      <c r="X121" s="60">
        <f t="shared" si="28"/>
        <v>0</v>
      </c>
      <c r="Y121" s="61">
        <f t="shared" si="29"/>
        <v>0</v>
      </c>
      <c r="Z121" s="60">
        <f t="shared" si="30"/>
        <v>0</v>
      </c>
      <c r="AA121" s="60">
        <f t="shared" si="31"/>
        <v>0</v>
      </c>
      <c r="AB121" s="61">
        <f t="shared" si="18"/>
        <v>0</v>
      </c>
      <c r="AC121" s="62">
        <f t="shared" si="32"/>
        <v>0</v>
      </c>
      <c r="AD121" s="82">
        <f t="shared" si="33"/>
        <v>0</v>
      </c>
      <c r="AE121" s="83"/>
    </row>
    <row r="122" spans="1:31" ht="16.5">
      <c r="A122" s="46"/>
      <c r="B122" s="47"/>
      <c r="C122" s="47"/>
      <c r="D122" s="49"/>
      <c r="E122" s="49"/>
      <c r="F122" s="50"/>
      <c r="G122" s="50"/>
      <c r="H122" s="51"/>
      <c r="I122" s="51"/>
      <c r="J122" s="52">
        <f t="shared" si="19"/>
        <v>0</v>
      </c>
      <c r="K122" s="53" t="str">
        <f t="shared" si="20"/>
        <v/>
      </c>
      <c r="L122" s="105" t="str">
        <f t="shared" si="21"/>
        <v/>
      </c>
      <c r="M122" s="55"/>
      <c r="N122" s="79" t="s">
        <v>19</v>
      </c>
      <c r="O122" s="80"/>
      <c r="P122" s="56">
        <f t="shared" si="22"/>
        <v>0</v>
      </c>
      <c r="Q122" s="57">
        <f t="shared" si="23"/>
        <v>0</v>
      </c>
      <c r="R122" s="57">
        <f t="shared" si="24"/>
        <v>0</v>
      </c>
      <c r="S122" s="57">
        <f t="shared" si="24"/>
        <v>0</v>
      </c>
      <c r="T122" s="58">
        <f t="shared" si="25"/>
        <v>0</v>
      </c>
      <c r="U122" s="59">
        <f t="shared" si="17"/>
        <v>0</v>
      </c>
      <c r="V122" s="60">
        <f t="shared" si="26"/>
        <v>0</v>
      </c>
      <c r="W122" s="81">
        <f t="shared" si="27"/>
        <v>0</v>
      </c>
      <c r="X122" s="60">
        <f t="shared" si="28"/>
        <v>0</v>
      </c>
      <c r="Y122" s="61">
        <f t="shared" si="29"/>
        <v>0</v>
      </c>
      <c r="Z122" s="60">
        <f t="shared" si="30"/>
        <v>0</v>
      </c>
      <c r="AA122" s="60">
        <f t="shared" si="31"/>
        <v>0</v>
      </c>
      <c r="AB122" s="61">
        <f t="shared" si="18"/>
        <v>0</v>
      </c>
      <c r="AC122" s="62">
        <f t="shared" si="32"/>
        <v>0</v>
      </c>
      <c r="AD122" s="82">
        <f t="shared" si="33"/>
        <v>0</v>
      </c>
      <c r="AE122" s="83"/>
    </row>
    <row r="123" spans="1:31" ht="16.5">
      <c r="A123" s="46"/>
      <c r="B123" s="47"/>
      <c r="C123" s="47"/>
      <c r="D123" s="49"/>
      <c r="E123" s="49"/>
      <c r="F123" s="50"/>
      <c r="G123" s="50"/>
      <c r="H123" s="51"/>
      <c r="I123" s="51"/>
      <c r="J123" s="52">
        <f t="shared" si="19"/>
        <v>0</v>
      </c>
      <c r="K123" s="53" t="str">
        <f t="shared" si="20"/>
        <v/>
      </c>
      <c r="L123" s="105" t="str">
        <f t="shared" si="21"/>
        <v/>
      </c>
      <c r="M123" s="55"/>
      <c r="N123" s="79" t="s">
        <v>19</v>
      </c>
      <c r="O123" s="80"/>
      <c r="P123" s="56">
        <f t="shared" si="22"/>
        <v>0</v>
      </c>
      <c r="Q123" s="57">
        <f t="shared" si="23"/>
        <v>0</v>
      </c>
      <c r="R123" s="57">
        <f t="shared" si="24"/>
        <v>0</v>
      </c>
      <c r="S123" s="57">
        <f t="shared" si="24"/>
        <v>0</v>
      </c>
      <c r="T123" s="58">
        <f t="shared" si="25"/>
        <v>0</v>
      </c>
      <c r="U123" s="59">
        <f t="shared" si="17"/>
        <v>0</v>
      </c>
      <c r="V123" s="60">
        <f t="shared" si="26"/>
        <v>0</v>
      </c>
      <c r="W123" s="81">
        <f t="shared" si="27"/>
        <v>0</v>
      </c>
      <c r="X123" s="60">
        <f t="shared" si="28"/>
        <v>0</v>
      </c>
      <c r="Y123" s="61">
        <f t="shared" si="29"/>
        <v>0</v>
      </c>
      <c r="Z123" s="60">
        <f t="shared" si="30"/>
        <v>0</v>
      </c>
      <c r="AA123" s="60">
        <f t="shared" si="31"/>
        <v>0</v>
      </c>
      <c r="AB123" s="61">
        <f t="shared" si="18"/>
        <v>0</v>
      </c>
      <c r="AC123" s="62">
        <f t="shared" si="32"/>
        <v>0</v>
      </c>
      <c r="AD123" s="82">
        <f t="shared" si="33"/>
        <v>0</v>
      </c>
      <c r="AE123" s="83"/>
    </row>
    <row r="124" spans="1:31" ht="16.5">
      <c r="A124" s="46"/>
      <c r="B124" s="47"/>
      <c r="C124" s="47"/>
      <c r="D124" s="49"/>
      <c r="E124" s="49"/>
      <c r="F124" s="50"/>
      <c r="G124" s="50"/>
      <c r="H124" s="51"/>
      <c r="I124" s="51"/>
      <c r="J124" s="52">
        <f t="shared" si="19"/>
        <v>0</v>
      </c>
      <c r="K124" s="53" t="str">
        <f t="shared" si="20"/>
        <v/>
      </c>
      <c r="L124" s="105" t="str">
        <f t="shared" si="21"/>
        <v/>
      </c>
      <c r="M124" s="55"/>
      <c r="N124" s="79" t="s">
        <v>19</v>
      </c>
      <c r="O124" s="80"/>
      <c r="P124" s="56">
        <f t="shared" si="22"/>
        <v>0</v>
      </c>
      <c r="Q124" s="57">
        <f t="shared" si="23"/>
        <v>0</v>
      </c>
      <c r="R124" s="57">
        <f t="shared" si="24"/>
        <v>0</v>
      </c>
      <c r="S124" s="57">
        <f t="shared" si="24"/>
        <v>0</v>
      </c>
      <c r="T124" s="58">
        <f t="shared" si="25"/>
        <v>0</v>
      </c>
      <c r="U124" s="59">
        <f t="shared" si="17"/>
        <v>0</v>
      </c>
      <c r="V124" s="60">
        <f t="shared" si="26"/>
        <v>0</v>
      </c>
      <c r="W124" s="81">
        <f t="shared" si="27"/>
        <v>0</v>
      </c>
      <c r="X124" s="60">
        <f t="shared" si="28"/>
        <v>0</v>
      </c>
      <c r="Y124" s="61">
        <f t="shared" si="29"/>
        <v>0</v>
      </c>
      <c r="Z124" s="60">
        <f t="shared" si="30"/>
        <v>0</v>
      </c>
      <c r="AA124" s="60">
        <f t="shared" si="31"/>
        <v>0</v>
      </c>
      <c r="AB124" s="61">
        <f t="shared" si="18"/>
        <v>0</v>
      </c>
      <c r="AC124" s="62">
        <f t="shared" si="32"/>
        <v>0</v>
      </c>
      <c r="AD124" s="82">
        <f t="shared" si="33"/>
        <v>0</v>
      </c>
      <c r="AE124" s="83"/>
    </row>
    <row r="125" spans="1:31" ht="16.5">
      <c r="A125" s="46"/>
      <c r="B125" s="47"/>
      <c r="C125" s="47"/>
      <c r="D125" s="49"/>
      <c r="E125" s="49"/>
      <c r="F125" s="50"/>
      <c r="G125" s="50"/>
      <c r="H125" s="51"/>
      <c r="I125" s="51"/>
      <c r="J125" s="52">
        <f t="shared" si="19"/>
        <v>0</v>
      </c>
      <c r="K125" s="53" t="str">
        <f t="shared" si="20"/>
        <v/>
      </c>
      <c r="L125" s="105" t="str">
        <f t="shared" si="21"/>
        <v/>
      </c>
      <c r="M125" s="55"/>
      <c r="N125" s="79" t="s">
        <v>19</v>
      </c>
      <c r="O125" s="80"/>
      <c r="P125" s="56">
        <f t="shared" si="22"/>
        <v>0</v>
      </c>
      <c r="Q125" s="57">
        <f t="shared" si="23"/>
        <v>0</v>
      </c>
      <c r="R125" s="57">
        <f t="shared" si="24"/>
        <v>0</v>
      </c>
      <c r="S125" s="57">
        <f t="shared" si="24"/>
        <v>0</v>
      </c>
      <c r="T125" s="58">
        <f t="shared" si="25"/>
        <v>0</v>
      </c>
      <c r="U125" s="59">
        <f t="shared" si="17"/>
        <v>0</v>
      </c>
      <c r="V125" s="60">
        <f t="shared" si="26"/>
        <v>0</v>
      </c>
      <c r="W125" s="81">
        <f t="shared" si="27"/>
        <v>0</v>
      </c>
      <c r="X125" s="60">
        <f t="shared" si="28"/>
        <v>0</v>
      </c>
      <c r="Y125" s="61">
        <f t="shared" si="29"/>
        <v>0</v>
      </c>
      <c r="Z125" s="60">
        <f t="shared" si="30"/>
        <v>0</v>
      </c>
      <c r="AA125" s="60">
        <f t="shared" si="31"/>
        <v>0</v>
      </c>
      <c r="AB125" s="61">
        <f t="shared" si="18"/>
        <v>0</v>
      </c>
      <c r="AC125" s="62">
        <f t="shared" si="32"/>
        <v>0</v>
      </c>
      <c r="AD125" s="82">
        <f t="shared" si="33"/>
        <v>0</v>
      </c>
      <c r="AE125" s="83"/>
    </row>
    <row r="126" spans="1:31" ht="16.5">
      <c r="A126" s="46"/>
      <c r="B126" s="47"/>
      <c r="C126" s="47"/>
      <c r="D126" s="49"/>
      <c r="E126" s="49"/>
      <c r="F126" s="50"/>
      <c r="G126" s="50"/>
      <c r="H126" s="51"/>
      <c r="I126" s="51"/>
      <c r="J126" s="52">
        <f t="shared" si="19"/>
        <v>0</v>
      </c>
      <c r="K126" s="53" t="str">
        <f t="shared" si="20"/>
        <v/>
      </c>
      <c r="L126" s="105" t="str">
        <f t="shared" si="21"/>
        <v/>
      </c>
      <c r="M126" s="55"/>
      <c r="N126" s="79" t="s">
        <v>19</v>
      </c>
      <c r="O126" s="80"/>
      <c r="P126" s="56">
        <f t="shared" si="22"/>
        <v>0</v>
      </c>
      <c r="Q126" s="57">
        <f t="shared" si="23"/>
        <v>0</v>
      </c>
      <c r="R126" s="57">
        <f t="shared" si="24"/>
        <v>0</v>
      </c>
      <c r="S126" s="57">
        <f t="shared" si="24"/>
        <v>0</v>
      </c>
      <c r="T126" s="58">
        <f t="shared" si="25"/>
        <v>0</v>
      </c>
      <c r="U126" s="59">
        <f t="shared" si="17"/>
        <v>0</v>
      </c>
      <c r="V126" s="60">
        <f t="shared" si="26"/>
        <v>0</v>
      </c>
      <c r="W126" s="81">
        <f t="shared" si="27"/>
        <v>0</v>
      </c>
      <c r="X126" s="60">
        <f t="shared" si="28"/>
        <v>0</v>
      </c>
      <c r="Y126" s="61">
        <f t="shared" si="29"/>
        <v>0</v>
      </c>
      <c r="Z126" s="60">
        <f t="shared" si="30"/>
        <v>0</v>
      </c>
      <c r="AA126" s="60">
        <f t="shared" si="31"/>
        <v>0</v>
      </c>
      <c r="AB126" s="61">
        <f t="shared" si="18"/>
        <v>0</v>
      </c>
      <c r="AC126" s="62">
        <f t="shared" si="32"/>
        <v>0</v>
      </c>
      <c r="AD126" s="82">
        <f t="shared" si="33"/>
        <v>0</v>
      </c>
      <c r="AE126" s="83"/>
    </row>
    <row r="127" spans="1:31" ht="16.5">
      <c r="A127" s="46"/>
      <c r="B127" s="47"/>
      <c r="C127" s="47"/>
      <c r="D127" s="49"/>
      <c r="E127" s="49"/>
      <c r="F127" s="50"/>
      <c r="G127" s="50"/>
      <c r="H127" s="51"/>
      <c r="I127" s="51"/>
      <c r="J127" s="52">
        <f t="shared" si="19"/>
        <v>0</v>
      </c>
      <c r="K127" s="53" t="str">
        <f t="shared" si="20"/>
        <v/>
      </c>
      <c r="L127" s="105" t="str">
        <f t="shared" si="21"/>
        <v/>
      </c>
      <c r="M127" s="55"/>
      <c r="N127" s="79" t="s">
        <v>19</v>
      </c>
      <c r="O127" s="80"/>
      <c r="P127" s="56">
        <f t="shared" si="22"/>
        <v>0</v>
      </c>
      <c r="Q127" s="57">
        <f t="shared" si="23"/>
        <v>0</v>
      </c>
      <c r="R127" s="57">
        <f t="shared" si="24"/>
        <v>0</v>
      </c>
      <c r="S127" s="57">
        <f t="shared" si="24"/>
        <v>0</v>
      </c>
      <c r="T127" s="58">
        <f t="shared" si="25"/>
        <v>0</v>
      </c>
      <c r="U127" s="59">
        <f t="shared" si="17"/>
        <v>0</v>
      </c>
      <c r="V127" s="60">
        <f t="shared" si="26"/>
        <v>0</v>
      </c>
      <c r="W127" s="81">
        <f t="shared" si="27"/>
        <v>0</v>
      </c>
      <c r="X127" s="60">
        <f t="shared" si="28"/>
        <v>0</v>
      </c>
      <c r="Y127" s="61">
        <f t="shared" si="29"/>
        <v>0</v>
      </c>
      <c r="Z127" s="60">
        <f t="shared" si="30"/>
        <v>0</v>
      </c>
      <c r="AA127" s="60">
        <f t="shared" si="31"/>
        <v>0</v>
      </c>
      <c r="AB127" s="61">
        <f t="shared" si="18"/>
        <v>0</v>
      </c>
      <c r="AC127" s="62">
        <f t="shared" si="32"/>
        <v>0</v>
      </c>
      <c r="AD127" s="82">
        <f t="shared" si="33"/>
        <v>0</v>
      </c>
      <c r="AE127" s="83"/>
    </row>
    <row r="128" spans="1:31" ht="16.5">
      <c r="A128" s="46"/>
      <c r="B128" s="47"/>
      <c r="C128" s="47"/>
      <c r="D128" s="49"/>
      <c r="E128" s="49"/>
      <c r="F128" s="50"/>
      <c r="G128" s="50"/>
      <c r="H128" s="51"/>
      <c r="I128" s="51"/>
      <c r="J128" s="52">
        <f t="shared" si="19"/>
        <v>0</v>
      </c>
      <c r="K128" s="53" t="str">
        <f t="shared" si="20"/>
        <v/>
      </c>
      <c r="L128" s="105" t="str">
        <f t="shared" si="21"/>
        <v/>
      </c>
      <c r="M128" s="55"/>
      <c r="N128" s="79" t="s">
        <v>19</v>
      </c>
      <c r="O128" s="80"/>
      <c r="P128" s="56">
        <f t="shared" si="22"/>
        <v>0</v>
      </c>
      <c r="Q128" s="57">
        <f t="shared" si="23"/>
        <v>0</v>
      </c>
      <c r="R128" s="57">
        <f t="shared" si="24"/>
        <v>0</v>
      </c>
      <c r="S128" s="57">
        <f t="shared" si="24"/>
        <v>0</v>
      </c>
      <c r="T128" s="58">
        <f t="shared" si="25"/>
        <v>0</v>
      </c>
      <c r="U128" s="59">
        <f t="shared" si="17"/>
        <v>0</v>
      </c>
      <c r="V128" s="60">
        <f t="shared" si="26"/>
        <v>0</v>
      </c>
      <c r="W128" s="81">
        <f t="shared" si="27"/>
        <v>0</v>
      </c>
      <c r="X128" s="60">
        <f t="shared" si="28"/>
        <v>0</v>
      </c>
      <c r="Y128" s="61">
        <f t="shared" si="29"/>
        <v>0</v>
      </c>
      <c r="Z128" s="60">
        <f t="shared" si="30"/>
        <v>0</v>
      </c>
      <c r="AA128" s="60">
        <f t="shared" si="31"/>
        <v>0</v>
      </c>
      <c r="AB128" s="61">
        <f t="shared" si="18"/>
        <v>0</v>
      </c>
      <c r="AC128" s="62">
        <f t="shared" si="32"/>
        <v>0</v>
      </c>
      <c r="AD128" s="82">
        <f t="shared" si="33"/>
        <v>0</v>
      </c>
      <c r="AE128" s="83"/>
    </row>
    <row r="129" spans="1:31" ht="16.5">
      <c r="A129" s="46"/>
      <c r="B129" s="47"/>
      <c r="C129" s="47"/>
      <c r="D129" s="49"/>
      <c r="E129" s="49"/>
      <c r="F129" s="50"/>
      <c r="G129" s="50"/>
      <c r="H129" s="51"/>
      <c r="I129" s="51"/>
      <c r="J129" s="52">
        <f t="shared" si="19"/>
        <v>0</v>
      </c>
      <c r="K129" s="53" t="str">
        <f t="shared" si="20"/>
        <v/>
      </c>
      <c r="L129" s="105" t="str">
        <f t="shared" si="21"/>
        <v/>
      </c>
      <c r="M129" s="55"/>
      <c r="N129" s="79" t="s">
        <v>19</v>
      </c>
      <c r="O129" s="80"/>
      <c r="P129" s="56">
        <f t="shared" si="22"/>
        <v>0</v>
      </c>
      <c r="Q129" s="57">
        <f t="shared" si="23"/>
        <v>0</v>
      </c>
      <c r="R129" s="57">
        <f t="shared" si="24"/>
        <v>0</v>
      </c>
      <c r="S129" s="57">
        <f t="shared" si="24"/>
        <v>0</v>
      </c>
      <c r="T129" s="58">
        <f t="shared" si="25"/>
        <v>0</v>
      </c>
      <c r="U129" s="59">
        <f t="shared" si="17"/>
        <v>0</v>
      </c>
      <c r="V129" s="60">
        <f t="shared" si="26"/>
        <v>0</v>
      </c>
      <c r="W129" s="81">
        <f t="shared" si="27"/>
        <v>0</v>
      </c>
      <c r="X129" s="60">
        <f t="shared" si="28"/>
        <v>0</v>
      </c>
      <c r="Y129" s="61">
        <f t="shared" si="29"/>
        <v>0</v>
      </c>
      <c r="Z129" s="60">
        <f t="shared" si="30"/>
        <v>0</v>
      </c>
      <c r="AA129" s="60">
        <f t="shared" si="31"/>
        <v>0</v>
      </c>
      <c r="AB129" s="61">
        <f t="shared" si="18"/>
        <v>0</v>
      </c>
      <c r="AC129" s="62">
        <f t="shared" si="32"/>
        <v>0</v>
      </c>
      <c r="AD129" s="82">
        <f t="shared" si="33"/>
        <v>0</v>
      </c>
      <c r="AE129" s="83"/>
    </row>
    <row r="130" spans="1:31" ht="16.5">
      <c r="A130" s="46"/>
      <c r="B130" s="47"/>
      <c r="C130" s="47"/>
      <c r="D130" s="49"/>
      <c r="E130" s="49"/>
      <c r="F130" s="50"/>
      <c r="G130" s="50"/>
      <c r="H130" s="51"/>
      <c r="I130" s="51"/>
      <c r="J130" s="52">
        <f t="shared" si="19"/>
        <v>0</v>
      </c>
      <c r="K130" s="53" t="str">
        <f t="shared" si="20"/>
        <v/>
      </c>
      <c r="L130" s="105" t="str">
        <f t="shared" si="21"/>
        <v/>
      </c>
      <c r="M130" s="55"/>
      <c r="N130" s="79" t="s">
        <v>19</v>
      </c>
      <c r="O130" s="80"/>
      <c r="P130" s="56">
        <f t="shared" si="22"/>
        <v>0</v>
      </c>
      <c r="Q130" s="57">
        <f t="shared" si="23"/>
        <v>0</v>
      </c>
      <c r="R130" s="57">
        <f t="shared" si="24"/>
        <v>0</v>
      </c>
      <c r="S130" s="57">
        <f t="shared" si="24"/>
        <v>0</v>
      </c>
      <c r="T130" s="58">
        <f t="shared" si="25"/>
        <v>0</v>
      </c>
      <c r="U130" s="59">
        <f t="shared" si="17"/>
        <v>0</v>
      </c>
      <c r="V130" s="60">
        <f t="shared" si="26"/>
        <v>0</v>
      </c>
      <c r="W130" s="81">
        <f t="shared" si="27"/>
        <v>0</v>
      </c>
      <c r="X130" s="60">
        <f t="shared" si="28"/>
        <v>0</v>
      </c>
      <c r="Y130" s="61">
        <f t="shared" si="29"/>
        <v>0</v>
      </c>
      <c r="Z130" s="60">
        <f t="shared" si="30"/>
        <v>0</v>
      </c>
      <c r="AA130" s="60">
        <f t="shared" si="31"/>
        <v>0</v>
      </c>
      <c r="AB130" s="61">
        <f t="shared" si="18"/>
        <v>0</v>
      </c>
      <c r="AC130" s="62">
        <f t="shared" si="32"/>
        <v>0</v>
      </c>
      <c r="AD130" s="82">
        <f t="shared" si="33"/>
        <v>0</v>
      </c>
      <c r="AE130" s="83"/>
    </row>
    <row r="131" spans="1:31" ht="16.5">
      <c r="A131" s="46"/>
      <c r="B131" s="47"/>
      <c r="C131" s="47"/>
      <c r="D131" s="49"/>
      <c r="E131" s="49"/>
      <c r="F131" s="50"/>
      <c r="G131" s="50"/>
      <c r="H131" s="51"/>
      <c r="I131" s="51"/>
      <c r="J131" s="52">
        <f t="shared" si="19"/>
        <v>0</v>
      </c>
      <c r="K131" s="53" t="str">
        <f t="shared" si="20"/>
        <v/>
      </c>
      <c r="L131" s="105" t="str">
        <f t="shared" si="21"/>
        <v/>
      </c>
      <c r="M131" s="55"/>
      <c r="N131" s="79" t="s">
        <v>19</v>
      </c>
      <c r="O131" s="80"/>
      <c r="P131" s="56">
        <f t="shared" si="22"/>
        <v>0</v>
      </c>
      <c r="Q131" s="57">
        <f t="shared" si="23"/>
        <v>0</v>
      </c>
      <c r="R131" s="57">
        <f t="shared" si="24"/>
        <v>0</v>
      </c>
      <c r="S131" s="57">
        <f t="shared" si="24"/>
        <v>0</v>
      </c>
      <c r="T131" s="58">
        <f t="shared" si="25"/>
        <v>0</v>
      </c>
      <c r="U131" s="59">
        <f t="shared" si="17"/>
        <v>0</v>
      </c>
      <c r="V131" s="60">
        <f t="shared" si="26"/>
        <v>0</v>
      </c>
      <c r="W131" s="81">
        <f t="shared" si="27"/>
        <v>0</v>
      </c>
      <c r="X131" s="60">
        <f t="shared" si="28"/>
        <v>0</v>
      </c>
      <c r="Y131" s="61">
        <f t="shared" si="29"/>
        <v>0</v>
      </c>
      <c r="Z131" s="60">
        <f t="shared" si="30"/>
        <v>0</v>
      </c>
      <c r="AA131" s="60">
        <f t="shared" si="31"/>
        <v>0</v>
      </c>
      <c r="AB131" s="61">
        <f t="shared" si="18"/>
        <v>0</v>
      </c>
      <c r="AC131" s="62">
        <f t="shared" si="32"/>
        <v>0</v>
      </c>
      <c r="AD131" s="82">
        <f t="shared" si="33"/>
        <v>0</v>
      </c>
      <c r="AE131" s="83"/>
    </row>
    <row r="132" spans="1:31" ht="16.5">
      <c r="A132" s="46"/>
      <c r="B132" s="47"/>
      <c r="C132" s="47"/>
      <c r="D132" s="49"/>
      <c r="E132" s="49"/>
      <c r="F132" s="50"/>
      <c r="G132" s="50"/>
      <c r="H132" s="51"/>
      <c r="I132" s="51"/>
      <c r="J132" s="52">
        <f t="shared" si="19"/>
        <v>0</v>
      </c>
      <c r="K132" s="53" t="str">
        <f t="shared" si="20"/>
        <v/>
      </c>
      <c r="L132" s="105" t="str">
        <f t="shared" si="21"/>
        <v/>
      </c>
      <c r="M132" s="55"/>
      <c r="N132" s="79" t="s">
        <v>19</v>
      </c>
      <c r="O132" s="80"/>
      <c r="P132" s="56">
        <f t="shared" si="22"/>
        <v>0</v>
      </c>
      <c r="Q132" s="57">
        <f t="shared" si="23"/>
        <v>0</v>
      </c>
      <c r="R132" s="57">
        <f t="shared" si="24"/>
        <v>0</v>
      </c>
      <c r="S132" s="57">
        <f t="shared" si="24"/>
        <v>0</v>
      </c>
      <c r="T132" s="58">
        <f t="shared" si="25"/>
        <v>0</v>
      </c>
      <c r="U132" s="59">
        <f t="shared" si="17"/>
        <v>0</v>
      </c>
      <c r="V132" s="60">
        <f t="shared" si="26"/>
        <v>0</v>
      </c>
      <c r="W132" s="81">
        <f t="shared" si="27"/>
        <v>0</v>
      </c>
      <c r="X132" s="60">
        <f t="shared" si="28"/>
        <v>0</v>
      </c>
      <c r="Y132" s="61">
        <f t="shared" si="29"/>
        <v>0</v>
      </c>
      <c r="Z132" s="60">
        <f t="shared" si="30"/>
        <v>0</v>
      </c>
      <c r="AA132" s="60">
        <f t="shared" si="31"/>
        <v>0</v>
      </c>
      <c r="AB132" s="61">
        <f t="shared" si="18"/>
        <v>0</v>
      </c>
      <c r="AC132" s="62">
        <f t="shared" si="32"/>
        <v>0</v>
      </c>
      <c r="AD132" s="82">
        <f t="shared" si="33"/>
        <v>0</v>
      </c>
      <c r="AE132" s="83"/>
    </row>
    <row r="133" spans="1:31" ht="16.5">
      <c r="A133" s="46"/>
      <c r="B133" s="47"/>
      <c r="C133" s="47"/>
      <c r="D133" s="49"/>
      <c r="E133" s="49"/>
      <c r="F133" s="50"/>
      <c r="G133" s="50"/>
      <c r="H133" s="51"/>
      <c r="I133" s="51"/>
      <c r="J133" s="52">
        <f t="shared" si="19"/>
        <v>0</v>
      </c>
      <c r="K133" s="53" t="str">
        <f t="shared" si="20"/>
        <v/>
      </c>
      <c r="L133" s="105" t="str">
        <f t="shared" si="21"/>
        <v/>
      </c>
      <c r="M133" s="55"/>
      <c r="N133" s="79" t="s">
        <v>19</v>
      </c>
      <c r="O133" s="80"/>
      <c r="P133" s="56">
        <f t="shared" si="22"/>
        <v>0</v>
      </c>
      <c r="Q133" s="57">
        <f t="shared" si="23"/>
        <v>0</v>
      </c>
      <c r="R133" s="57">
        <f t="shared" si="24"/>
        <v>0</v>
      </c>
      <c r="S133" s="57">
        <f t="shared" si="24"/>
        <v>0</v>
      </c>
      <c r="T133" s="58">
        <f t="shared" si="25"/>
        <v>0</v>
      </c>
      <c r="U133" s="59">
        <f t="shared" si="17"/>
        <v>0</v>
      </c>
      <c r="V133" s="60">
        <f t="shared" si="26"/>
        <v>0</v>
      </c>
      <c r="W133" s="81">
        <f t="shared" si="27"/>
        <v>0</v>
      </c>
      <c r="X133" s="60">
        <f t="shared" si="28"/>
        <v>0</v>
      </c>
      <c r="Y133" s="61">
        <f t="shared" si="29"/>
        <v>0</v>
      </c>
      <c r="Z133" s="60">
        <f t="shared" si="30"/>
        <v>0</v>
      </c>
      <c r="AA133" s="60">
        <f t="shared" si="31"/>
        <v>0</v>
      </c>
      <c r="AB133" s="61">
        <f t="shared" si="18"/>
        <v>0</v>
      </c>
      <c r="AC133" s="62">
        <f t="shared" si="32"/>
        <v>0</v>
      </c>
      <c r="AD133" s="82">
        <f t="shared" si="33"/>
        <v>0</v>
      </c>
      <c r="AE133" s="83"/>
    </row>
    <row r="134" spans="1:31" ht="16.5">
      <c r="A134" s="46"/>
      <c r="B134" s="47"/>
      <c r="C134" s="47"/>
      <c r="D134" s="49"/>
      <c r="E134" s="49"/>
      <c r="F134" s="50"/>
      <c r="G134" s="50"/>
      <c r="H134" s="51"/>
      <c r="I134" s="51"/>
      <c r="J134" s="52">
        <f t="shared" si="19"/>
        <v>0</v>
      </c>
      <c r="K134" s="53" t="str">
        <f t="shared" si="20"/>
        <v/>
      </c>
      <c r="L134" s="105" t="str">
        <f t="shared" si="21"/>
        <v/>
      </c>
      <c r="M134" s="55"/>
      <c r="N134" s="79" t="s">
        <v>19</v>
      </c>
      <c r="O134" s="80"/>
      <c r="P134" s="56">
        <f t="shared" si="22"/>
        <v>0</v>
      </c>
      <c r="Q134" s="57">
        <f t="shared" si="23"/>
        <v>0</v>
      </c>
      <c r="R134" s="57">
        <f t="shared" si="24"/>
        <v>0</v>
      </c>
      <c r="S134" s="57">
        <f t="shared" si="24"/>
        <v>0</v>
      </c>
      <c r="T134" s="58">
        <f t="shared" si="25"/>
        <v>0</v>
      </c>
      <c r="U134" s="59">
        <f t="shared" si="17"/>
        <v>0</v>
      </c>
      <c r="V134" s="60">
        <f t="shared" si="26"/>
        <v>0</v>
      </c>
      <c r="W134" s="81">
        <f t="shared" si="27"/>
        <v>0</v>
      </c>
      <c r="X134" s="60">
        <f t="shared" si="28"/>
        <v>0</v>
      </c>
      <c r="Y134" s="61">
        <f t="shared" si="29"/>
        <v>0</v>
      </c>
      <c r="Z134" s="60">
        <f t="shared" si="30"/>
        <v>0</v>
      </c>
      <c r="AA134" s="60">
        <f t="shared" si="31"/>
        <v>0</v>
      </c>
      <c r="AB134" s="61">
        <f t="shared" si="18"/>
        <v>0</v>
      </c>
      <c r="AC134" s="62">
        <f t="shared" si="32"/>
        <v>0</v>
      </c>
      <c r="AD134" s="82">
        <f t="shared" si="33"/>
        <v>0</v>
      </c>
      <c r="AE134" s="83"/>
    </row>
    <row r="135" spans="1:31" ht="16.5">
      <c r="A135" s="46"/>
      <c r="B135" s="47"/>
      <c r="C135" s="47"/>
      <c r="D135" s="49"/>
      <c r="E135" s="49"/>
      <c r="F135" s="50"/>
      <c r="G135" s="50"/>
      <c r="H135" s="51"/>
      <c r="I135" s="51"/>
      <c r="J135" s="52">
        <f t="shared" si="19"/>
        <v>0</v>
      </c>
      <c r="K135" s="53" t="str">
        <f t="shared" si="20"/>
        <v/>
      </c>
      <c r="L135" s="105" t="str">
        <f t="shared" si="21"/>
        <v/>
      </c>
      <c r="M135" s="55"/>
      <c r="N135" s="79" t="s">
        <v>19</v>
      </c>
      <c r="O135" s="80"/>
      <c r="P135" s="56">
        <f t="shared" si="22"/>
        <v>0</v>
      </c>
      <c r="Q135" s="57">
        <f t="shared" si="23"/>
        <v>0</v>
      </c>
      <c r="R135" s="57">
        <f t="shared" si="24"/>
        <v>0</v>
      </c>
      <c r="S135" s="57">
        <f t="shared" si="24"/>
        <v>0</v>
      </c>
      <c r="T135" s="58">
        <f t="shared" si="25"/>
        <v>0</v>
      </c>
      <c r="U135" s="59">
        <f t="shared" ref="U135:U149" si="34">IF(M135=0,0,IF((M135&lt;5000),5000,M135))</f>
        <v>0</v>
      </c>
      <c r="V135" s="60">
        <f t="shared" si="26"/>
        <v>0</v>
      </c>
      <c r="W135" s="81">
        <f t="shared" si="27"/>
        <v>0</v>
      </c>
      <c r="X135" s="60">
        <f t="shared" si="28"/>
        <v>0</v>
      </c>
      <c r="Y135" s="61">
        <f t="shared" si="29"/>
        <v>0</v>
      </c>
      <c r="Z135" s="60">
        <f t="shared" si="30"/>
        <v>0</v>
      </c>
      <c r="AA135" s="60">
        <f t="shared" si="31"/>
        <v>0</v>
      </c>
      <c r="AB135" s="61">
        <f t="shared" ref="AB135:AB149" si="35">IF(AND(O135&gt;0,I135&gt;0,Z135&lt;Q135),(ROUND(Q135-Z135,2)),0)</f>
        <v>0</v>
      </c>
      <c r="AC135" s="62">
        <f t="shared" si="32"/>
        <v>0</v>
      </c>
      <c r="AD135" s="82">
        <f t="shared" si="33"/>
        <v>0</v>
      </c>
      <c r="AE135" s="83"/>
    </row>
    <row r="136" spans="1:31" ht="16.5">
      <c r="A136" s="46"/>
      <c r="B136" s="47"/>
      <c r="C136" s="47"/>
      <c r="D136" s="49"/>
      <c r="E136" s="49"/>
      <c r="F136" s="50"/>
      <c r="G136" s="50"/>
      <c r="H136" s="51"/>
      <c r="I136" s="51"/>
      <c r="J136" s="52">
        <f t="shared" ref="J136:J149" si="36">H136+I136</f>
        <v>0</v>
      </c>
      <c r="K136" s="53" t="str">
        <f t="shared" ref="K136:K149" si="37">IF(J136&gt;0,IF(J136&gt;(G136-F136+1),"Errore n. Giorni! MAX 366",IF((G136-F136+1)=J136,"ok","")),"")</f>
        <v/>
      </c>
      <c r="L136" s="105" t="str">
        <f t="shared" ref="L136:L149" si="38">IF((J136&gt;0),(G136-F136+1)-I136,"")</f>
        <v/>
      </c>
      <c r="M136" s="55"/>
      <c r="N136" s="79" t="s">
        <v>19</v>
      </c>
      <c r="O136" s="80"/>
      <c r="P136" s="56">
        <f t="shared" ref="P136:P149" si="39">IF(O136&lt;35.64,O136,35.64)</f>
        <v>0</v>
      </c>
      <c r="Q136" s="57">
        <f t="shared" ref="Q136:Q149" si="40">IF(O136=0,0,P136-13.49)</f>
        <v>0</v>
      </c>
      <c r="R136" s="57">
        <f t="shared" ref="R136:S149" si="41">ROUND(H136*P136,2)</f>
        <v>0</v>
      </c>
      <c r="S136" s="57">
        <f t="shared" si="41"/>
        <v>0</v>
      </c>
      <c r="T136" s="58">
        <f t="shared" ref="T136:T149" si="42">ROUND(R136+S136,2)</f>
        <v>0</v>
      </c>
      <c r="U136" s="59">
        <f t="shared" si="34"/>
        <v>0</v>
      </c>
      <c r="V136" s="60">
        <f t="shared" ref="V136:V149" si="43">IF(U136=0,0,ROUND((U136-5000)/(20000-5000),2))</f>
        <v>0</v>
      </c>
      <c r="W136" s="81">
        <f t="shared" ref="W136:W149" si="44">IF(N136="NO",0,IF(N136="SI",17.06,0))</f>
        <v>0</v>
      </c>
      <c r="X136" s="60">
        <f t="shared" ref="X136:X149" si="45">IF(AND(O136&gt;0,H136&gt;0),ROUND((V136*(P136-W136)+W136),2),0)</f>
        <v>0</v>
      </c>
      <c r="Y136" s="61">
        <f t="shared" ref="Y136:Y149" si="46">IF(AND(O136&gt;0,H136&gt;0),ROUND(P136-X136,2),0)</f>
        <v>0</v>
      </c>
      <c r="Z136" s="60">
        <f t="shared" ref="Z136:Z149" si="47">IF(AND(O136&gt;0,I136&gt;0),(ROUND((V136*(Q136-W136)+W136),2)),0)</f>
        <v>0</v>
      </c>
      <c r="AA136" s="60">
        <f t="shared" ref="AA136:AA149" si="48">IF(Q136&lt;Z136,Q136,Z136)</f>
        <v>0</v>
      </c>
      <c r="AB136" s="61">
        <f t="shared" si="35"/>
        <v>0</v>
      </c>
      <c r="AC136" s="62">
        <f t="shared" ref="AC136:AC149" si="49">ROUND((X136*H136)+(AA136*I136),2)</f>
        <v>0</v>
      </c>
      <c r="AD136" s="82">
        <f t="shared" ref="AD136:AD149" si="50">IF(J136&gt;0,IF(M136="","Inserire Isee in colonna M",ROUND((Y136*H136)+(AB136*I136),2)),0)</f>
        <v>0</v>
      </c>
      <c r="AE136" s="83"/>
    </row>
    <row r="137" spans="1:31" ht="16.5">
      <c r="A137" s="46"/>
      <c r="B137" s="47"/>
      <c r="C137" s="47"/>
      <c r="D137" s="49"/>
      <c r="E137" s="49"/>
      <c r="F137" s="50"/>
      <c r="G137" s="50"/>
      <c r="H137" s="51"/>
      <c r="I137" s="51"/>
      <c r="J137" s="52">
        <f t="shared" si="36"/>
        <v>0</v>
      </c>
      <c r="K137" s="53" t="str">
        <f t="shared" si="37"/>
        <v/>
      </c>
      <c r="L137" s="105" t="str">
        <f t="shared" si="38"/>
        <v/>
      </c>
      <c r="M137" s="55"/>
      <c r="N137" s="79" t="s">
        <v>19</v>
      </c>
      <c r="O137" s="80"/>
      <c r="P137" s="56">
        <f t="shared" si="39"/>
        <v>0</v>
      </c>
      <c r="Q137" s="57">
        <f t="shared" si="40"/>
        <v>0</v>
      </c>
      <c r="R137" s="57">
        <f t="shared" si="41"/>
        <v>0</v>
      </c>
      <c r="S137" s="57">
        <f t="shared" si="41"/>
        <v>0</v>
      </c>
      <c r="T137" s="58">
        <f t="shared" si="42"/>
        <v>0</v>
      </c>
      <c r="U137" s="59">
        <f t="shared" si="34"/>
        <v>0</v>
      </c>
      <c r="V137" s="60">
        <f t="shared" si="43"/>
        <v>0</v>
      </c>
      <c r="W137" s="81">
        <f t="shared" si="44"/>
        <v>0</v>
      </c>
      <c r="X137" s="60">
        <f t="shared" si="45"/>
        <v>0</v>
      </c>
      <c r="Y137" s="61">
        <f t="shared" si="46"/>
        <v>0</v>
      </c>
      <c r="Z137" s="60">
        <f t="shared" si="47"/>
        <v>0</v>
      </c>
      <c r="AA137" s="60">
        <f t="shared" si="48"/>
        <v>0</v>
      </c>
      <c r="AB137" s="61">
        <f t="shared" si="35"/>
        <v>0</v>
      </c>
      <c r="AC137" s="62">
        <f t="shared" si="49"/>
        <v>0</v>
      </c>
      <c r="AD137" s="82">
        <f t="shared" si="50"/>
        <v>0</v>
      </c>
      <c r="AE137" s="83"/>
    </row>
    <row r="138" spans="1:31" ht="16.5">
      <c r="A138" s="46"/>
      <c r="B138" s="47"/>
      <c r="C138" s="47"/>
      <c r="D138" s="49"/>
      <c r="E138" s="49"/>
      <c r="F138" s="50"/>
      <c r="G138" s="50"/>
      <c r="H138" s="51"/>
      <c r="I138" s="51"/>
      <c r="J138" s="52">
        <f t="shared" si="36"/>
        <v>0</v>
      </c>
      <c r="K138" s="53" t="str">
        <f t="shared" si="37"/>
        <v/>
      </c>
      <c r="L138" s="105" t="str">
        <f t="shared" si="38"/>
        <v/>
      </c>
      <c r="M138" s="55"/>
      <c r="N138" s="79" t="s">
        <v>19</v>
      </c>
      <c r="O138" s="80"/>
      <c r="P138" s="56">
        <f t="shared" si="39"/>
        <v>0</v>
      </c>
      <c r="Q138" s="57">
        <f t="shared" si="40"/>
        <v>0</v>
      </c>
      <c r="R138" s="57">
        <f t="shared" si="41"/>
        <v>0</v>
      </c>
      <c r="S138" s="57">
        <f t="shared" si="41"/>
        <v>0</v>
      </c>
      <c r="T138" s="58">
        <f t="shared" si="42"/>
        <v>0</v>
      </c>
      <c r="U138" s="59">
        <f t="shared" si="34"/>
        <v>0</v>
      </c>
      <c r="V138" s="60">
        <f t="shared" si="43"/>
        <v>0</v>
      </c>
      <c r="W138" s="81">
        <f t="shared" si="44"/>
        <v>0</v>
      </c>
      <c r="X138" s="60">
        <f t="shared" si="45"/>
        <v>0</v>
      </c>
      <c r="Y138" s="61">
        <f t="shared" si="46"/>
        <v>0</v>
      </c>
      <c r="Z138" s="60">
        <f t="shared" si="47"/>
        <v>0</v>
      </c>
      <c r="AA138" s="60">
        <f t="shared" si="48"/>
        <v>0</v>
      </c>
      <c r="AB138" s="61">
        <f t="shared" si="35"/>
        <v>0</v>
      </c>
      <c r="AC138" s="62">
        <f t="shared" si="49"/>
        <v>0</v>
      </c>
      <c r="AD138" s="82">
        <f t="shared" si="50"/>
        <v>0</v>
      </c>
      <c r="AE138" s="83"/>
    </row>
    <row r="139" spans="1:31" ht="16.5">
      <c r="A139" s="46"/>
      <c r="B139" s="47"/>
      <c r="C139" s="47"/>
      <c r="D139" s="49"/>
      <c r="E139" s="49"/>
      <c r="F139" s="50"/>
      <c r="G139" s="50"/>
      <c r="H139" s="51"/>
      <c r="I139" s="51"/>
      <c r="J139" s="52">
        <f t="shared" si="36"/>
        <v>0</v>
      </c>
      <c r="K139" s="53" t="str">
        <f t="shared" si="37"/>
        <v/>
      </c>
      <c r="L139" s="105" t="str">
        <f t="shared" si="38"/>
        <v/>
      </c>
      <c r="M139" s="55"/>
      <c r="N139" s="79" t="s">
        <v>19</v>
      </c>
      <c r="O139" s="80"/>
      <c r="P139" s="56">
        <f t="shared" si="39"/>
        <v>0</v>
      </c>
      <c r="Q139" s="57">
        <f t="shared" si="40"/>
        <v>0</v>
      </c>
      <c r="R139" s="57">
        <f t="shared" si="41"/>
        <v>0</v>
      </c>
      <c r="S139" s="57">
        <f t="shared" si="41"/>
        <v>0</v>
      </c>
      <c r="T139" s="58">
        <f t="shared" si="42"/>
        <v>0</v>
      </c>
      <c r="U139" s="59">
        <f t="shared" si="34"/>
        <v>0</v>
      </c>
      <c r="V139" s="60">
        <f t="shared" si="43"/>
        <v>0</v>
      </c>
      <c r="W139" s="81">
        <f t="shared" si="44"/>
        <v>0</v>
      </c>
      <c r="X139" s="60">
        <f t="shared" si="45"/>
        <v>0</v>
      </c>
      <c r="Y139" s="61">
        <f t="shared" si="46"/>
        <v>0</v>
      </c>
      <c r="Z139" s="60">
        <f t="shared" si="47"/>
        <v>0</v>
      </c>
      <c r="AA139" s="60">
        <f t="shared" si="48"/>
        <v>0</v>
      </c>
      <c r="AB139" s="61">
        <f t="shared" si="35"/>
        <v>0</v>
      </c>
      <c r="AC139" s="62">
        <f t="shared" si="49"/>
        <v>0</v>
      </c>
      <c r="AD139" s="82">
        <f t="shared" si="50"/>
        <v>0</v>
      </c>
      <c r="AE139" s="83"/>
    </row>
    <row r="140" spans="1:31" ht="16.5">
      <c r="A140" s="46"/>
      <c r="B140" s="47"/>
      <c r="C140" s="47"/>
      <c r="D140" s="49"/>
      <c r="E140" s="49"/>
      <c r="F140" s="50"/>
      <c r="G140" s="50"/>
      <c r="H140" s="51"/>
      <c r="I140" s="51"/>
      <c r="J140" s="52">
        <f t="shared" si="36"/>
        <v>0</v>
      </c>
      <c r="K140" s="53" t="str">
        <f t="shared" si="37"/>
        <v/>
      </c>
      <c r="L140" s="105" t="str">
        <f t="shared" si="38"/>
        <v/>
      </c>
      <c r="M140" s="55"/>
      <c r="N140" s="79" t="s">
        <v>19</v>
      </c>
      <c r="O140" s="80"/>
      <c r="P140" s="56">
        <f t="shared" si="39"/>
        <v>0</v>
      </c>
      <c r="Q140" s="57">
        <f t="shared" si="40"/>
        <v>0</v>
      </c>
      <c r="R140" s="57">
        <f t="shared" si="41"/>
        <v>0</v>
      </c>
      <c r="S140" s="57">
        <f t="shared" si="41"/>
        <v>0</v>
      </c>
      <c r="T140" s="58">
        <f t="shared" si="42"/>
        <v>0</v>
      </c>
      <c r="U140" s="59">
        <f t="shared" si="34"/>
        <v>0</v>
      </c>
      <c r="V140" s="60">
        <f t="shared" si="43"/>
        <v>0</v>
      </c>
      <c r="W140" s="81">
        <f t="shared" si="44"/>
        <v>0</v>
      </c>
      <c r="X140" s="60">
        <f t="shared" si="45"/>
        <v>0</v>
      </c>
      <c r="Y140" s="61">
        <f t="shared" si="46"/>
        <v>0</v>
      </c>
      <c r="Z140" s="60">
        <f t="shared" si="47"/>
        <v>0</v>
      </c>
      <c r="AA140" s="60">
        <f t="shared" si="48"/>
        <v>0</v>
      </c>
      <c r="AB140" s="61">
        <f t="shared" si="35"/>
        <v>0</v>
      </c>
      <c r="AC140" s="62">
        <f t="shared" si="49"/>
        <v>0</v>
      </c>
      <c r="AD140" s="82">
        <f t="shared" si="50"/>
        <v>0</v>
      </c>
      <c r="AE140" s="83"/>
    </row>
    <row r="141" spans="1:31" ht="16.5">
      <c r="A141" s="46"/>
      <c r="B141" s="47"/>
      <c r="C141" s="47"/>
      <c r="D141" s="49"/>
      <c r="E141" s="49"/>
      <c r="F141" s="50"/>
      <c r="G141" s="50"/>
      <c r="H141" s="51"/>
      <c r="I141" s="51"/>
      <c r="J141" s="52">
        <f t="shared" si="36"/>
        <v>0</v>
      </c>
      <c r="K141" s="53" t="str">
        <f t="shared" si="37"/>
        <v/>
      </c>
      <c r="L141" s="105" t="str">
        <f t="shared" si="38"/>
        <v/>
      </c>
      <c r="M141" s="55"/>
      <c r="N141" s="79" t="s">
        <v>19</v>
      </c>
      <c r="O141" s="80"/>
      <c r="P141" s="56">
        <f t="shared" si="39"/>
        <v>0</v>
      </c>
      <c r="Q141" s="57">
        <f t="shared" si="40"/>
        <v>0</v>
      </c>
      <c r="R141" s="57">
        <f t="shared" si="41"/>
        <v>0</v>
      </c>
      <c r="S141" s="57">
        <f t="shared" si="41"/>
        <v>0</v>
      </c>
      <c r="T141" s="58">
        <f t="shared" si="42"/>
        <v>0</v>
      </c>
      <c r="U141" s="59">
        <f t="shared" si="34"/>
        <v>0</v>
      </c>
      <c r="V141" s="60">
        <f t="shared" si="43"/>
        <v>0</v>
      </c>
      <c r="W141" s="81">
        <f t="shared" si="44"/>
        <v>0</v>
      </c>
      <c r="X141" s="60">
        <f t="shared" si="45"/>
        <v>0</v>
      </c>
      <c r="Y141" s="61">
        <f t="shared" si="46"/>
        <v>0</v>
      </c>
      <c r="Z141" s="60">
        <f t="shared" si="47"/>
        <v>0</v>
      </c>
      <c r="AA141" s="60">
        <f t="shared" si="48"/>
        <v>0</v>
      </c>
      <c r="AB141" s="61">
        <f t="shared" si="35"/>
        <v>0</v>
      </c>
      <c r="AC141" s="62">
        <f t="shared" si="49"/>
        <v>0</v>
      </c>
      <c r="AD141" s="82">
        <f t="shared" si="50"/>
        <v>0</v>
      </c>
      <c r="AE141" s="83"/>
    </row>
    <row r="142" spans="1:31" ht="16.5">
      <c r="A142" s="46"/>
      <c r="B142" s="47"/>
      <c r="C142" s="47"/>
      <c r="D142" s="49"/>
      <c r="E142" s="49"/>
      <c r="F142" s="50"/>
      <c r="G142" s="50"/>
      <c r="H142" s="51"/>
      <c r="I142" s="51"/>
      <c r="J142" s="52">
        <f t="shared" si="36"/>
        <v>0</v>
      </c>
      <c r="K142" s="53" t="str">
        <f t="shared" si="37"/>
        <v/>
      </c>
      <c r="L142" s="105" t="str">
        <f t="shared" si="38"/>
        <v/>
      </c>
      <c r="M142" s="55"/>
      <c r="N142" s="79" t="s">
        <v>19</v>
      </c>
      <c r="O142" s="80"/>
      <c r="P142" s="56">
        <f t="shared" si="39"/>
        <v>0</v>
      </c>
      <c r="Q142" s="57">
        <f t="shared" si="40"/>
        <v>0</v>
      </c>
      <c r="R142" s="57">
        <f t="shared" si="41"/>
        <v>0</v>
      </c>
      <c r="S142" s="57">
        <f t="shared" si="41"/>
        <v>0</v>
      </c>
      <c r="T142" s="58">
        <f t="shared" si="42"/>
        <v>0</v>
      </c>
      <c r="U142" s="59">
        <f t="shared" si="34"/>
        <v>0</v>
      </c>
      <c r="V142" s="60">
        <f t="shared" si="43"/>
        <v>0</v>
      </c>
      <c r="W142" s="81">
        <f t="shared" si="44"/>
        <v>0</v>
      </c>
      <c r="X142" s="60">
        <f t="shared" si="45"/>
        <v>0</v>
      </c>
      <c r="Y142" s="61">
        <f t="shared" si="46"/>
        <v>0</v>
      </c>
      <c r="Z142" s="60">
        <f t="shared" si="47"/>
        <v>0</v>
      </c>
      <c r="AA142" s="60">
        <f t="shared" si="48"/>
        <v>0</v>
      </c>
      <c r="AB142" s="61">
        <f t="shared" si="35"/>
        <v>0</v>
      </c>
      <c r="AC142" s="62">
        <f t="shared" si="49"/>
        <v>0</v>
      </c>
      <c r="AD142" s="82">
        <f t="shared" si="50"/>
        <v>0</v>
      </c>
      <c r="AE142" s="83"/>
    </row>
    <row r="143" spans="1:31" ht="16.5">
      <c r="A143" s="46"/>
      <c r="B143" s="47"/>
      <c r="C143" s="47"/>
      <c r="D143" s="49"/>
      <c r="E143" s="49"/>
      <c r="F143" s="50"/>
      <c r="G143" s="50"/>
      <c r="H143" s="51"/>
      <c r="I143" s="51"/>
      <c r="J143" s="52">
        <f t="shared" si="36"/>
        <v>0</v>
      </c>
      <c r="K143" s="53" t="str">
        <f t="shared" si="37"/>
        <v/>
      </c>
      <c r="L143" s="105" t="str">
        <f t="shared" si="38"/>
        <v/>
      </c>
      <c r="M143" s="55"/>
      <c r="N143" s="79" t="s">
        <v>19</v>
      </c>
      <c r="O143" s="80"/>
      <c r="P143" s="56">
        <f t="shared" si="39"/>
        <v>0</v>
      </c>
      <c r="Q143" s="57">
        <f t="shared" si="40"/>
        <v>0</v>
      </c>
      <c r="R143" s="57">
        <f t="shared" si="41"/>
        <v>0</v>
      </c>
      <c r="S143" s="57">
        <f t="shared" si="41"/>
        <v>0</v>
      </c>
      <c r="T143" s="58">
        <f t="shared" si="42"/>
        <v>0</v>
      </c>
      <c r="U143" s="59">
        <f t="shared" si="34"/>
        <v>0</v>
      </c>
      <c r="V143" s="60">
        <f t="shared" si="43"/>
        <v>0</v>
      </c>
      <c r="W143" s="81">
        <f t="shared" si="44"/>
        <v>0</v>
      </c>
      <c r="X143" s="60">
        <f t="shared" si="45"/>
        <v>0</v>
      </c>
      <c r="Y143" s="61">
        <f t="shared" si="46"/>
        <v>0</v>
      </c>
      <c r="Z143" s="60">
        <f t="shared" si="47"/>
        <v>0</v>
      </c>
      <c r="AA143" s="60">
        <f t="shared" si="48"/>
        <v>0</v>
      </c>
      <c r="AB143" s="61">
        <f t="shared" si="35"/>
        <v>0</v>
      </c>
      <c r="AC143" s="62">
        <f t="shared" si="49"/>
        <v>0</v>
      </c>
      <c r="AD143" s="82">
        <f t="shared" si="50"/>
        <v>0</v>
      </c>
      <c r="AE143" s="83"/>
    </row>
    <row r="144" spans="1:31" ht="16.5">
      <c r="A144" s="46"/>
      <c r="B144" s="47"/>
      <c r="C144" s="47"/>
      <c r="D144" s="49"/>
      <c r="E144" s="49"/>
      <c r="F144" s="50"/>
      <c r="G144" s="50"/>
      <c r="H144" s="51"/>
      <c r="I144" s="51"/>
      <c r="J144" s="52">
        <f t="shared" si="36"/>
        <v>0</v>
      </c>
      <c r="K144" s="53" t="str">
        <f t="shared" si="37"/>
        <v/>
      </c>
      <c r="L144" s="105" t="str">
        <f t="shared" si="38"/>
        <v/>
      </c>
      <c r="M144" s="55"/>
      <c r="N144" s="79" t="s">
        <v>19</v>
      </c>
      <c r="O144" s="80"/>
      <c r="P144" s="56">
        <f t="shared" si="39"/>
        <v>0</v>
      </c>
      <c r="Q144" s="57">
        <f t="shared" si="40"/>
        <v>0</v>
      </c>
      <c r="R144" s="57">
        <f t="shared" si="41"/>
        <v>0</v>
      </c>
      <c r="S144" s="57">
        <f t="shared" si="41"/>
        <v>0</v>
      </c>
      <c r="T144" s="58">
        <f t="shared" si="42"/>
        <v>0</v>
      </c>
      <c r="U144" s="59">
        <f t="shared" si="34"/>
        <v>0</v>
      </c>
      <c r="V144" s="60">
        <f t="shared" si="43"/>
        <v>0</v>
      </c>
      <c r="W144" s="81">
        <f t="shared" si="44"/>
        <v>0</v>
      </c>
      <c r="X144" s="60">
        <f t="shared" si="45"/>
        <v>0</v>
      </c>
      <c r="Y144" s="61">
        <f t="shared" si="46"/>
        <v>0</v>
      </c>
      <c r="Z144" s="60">
        <f t="shared" si="47"/>
        <v>0</v>
      </c>
      <c r="AA144" s="60">
        <f t="shared" si="48"/>
        <v>0</v>
      </c>
      <c r="AB144" s="61">
        <f t="shared" si="35"/>
        <v>0</v>
      </c>
      <c r="AC144" s="62">
        <f t="shared" si="49"/>
        <v>0</v>
      </c>
      <c r="AD144" s="82">
        <f t="shared" si="50"/>
        <v>0</v>
      </c>
      <c r="AE144" s="83"/>
    </row>
    <row r="145" spans="1:31" ht="16.5">
      <c r="A145" s="46"/>
      <c r="B145" s="47"/>
      <c r="C145" s="47"/>
      <c r="D145" s="49"/>
      <c r="E145" s="49"/>
      <c r="F145" s="50"/>
      <c r="G145" s="50"/>
      <c r="H145" s="51"/>
      <c r="I145" s="51"/>
      <c r="J145" s="52">
        <f t="shared" si="36"/>
        <v>0</v>
      </c>
      <c r="K145" s="53" t="str">
        <f t="shared" si="37"/>
        <v/>
      </c>
      <c r="L145" s="105" t="str">
        <f t="shared" si="38"/>
        <v/>
      </c>
      <c r="M145" s="55"/>
      <c r="N145" s="79" t="s">
        <v>19</v>
      </c>
      <c r="O145" s="80"/>
      <c r="P145" s="56">
        <f t="shared" si="39"/>
        <v>0</v>
      </c>
      <c r="Q145" s="57">
        <f t="shared" si="40"/>
        <v>0</v>
      </c>
      <c r="R145" s="57">
        <f t="shared" si="41"/>
        <v>0</v>
      </c>
      <c r="S145" s="57">
        <f t="shared" si="41"/>
        <v>0</v>
      </c>
      <c r="T145" s="58">
        <f t="shared" si="42"/>
        <v>0</v>
      </c>
      <c r="U145" s="59">
        <f t="shared" si="34"/>
        <v>0</v>
      </c>
      <c r="V145" s="60">
        <f t="shared" si="43"/>
        <v>0</v>
      </c>
      <c r="W145" s="81">
        <f t="shared" si="44"/>
        <v>0</v>
      </c>
      <c r="X145" s="60">
        <f t="shared" si="45"/>
        <v>0</v>
      </c>
      <c r="Y145" s="61">
        <f t="shared" si="46"/>
        <v>0</v>
      </c>
      <c r="Z145" s="60">
        <f t="shared" si="47"/>
        <v>0</v>
      </c>
      <c r="AA145" s="60">
        <f t="shared" si="48"/>
        <v>0</v>
      </c>
      <c r="AB145" s="61">
        <f t="shared" si="35"/>
        <v>0</v>
      </c>
      <c r="AC145" s="62">
        <f t="shared" si="49"/>
        <v>0</v>
      </c>
      <c r="AD145" s="82">
        <f t="shared" si="50"/>
        <v>0</v>
      </c>
      <c r="AE145" s="83"/>
    </row>
    <row r="146" spans="1:31" ht="16.5">
      <c r="A146" s="46"/>
      <c r="B146" s="47"/>
      <c r="C146" s="47"/>
      <c r="D146" s="49"/>
      <c r="E146" s="49"/>
      <c r="F146" s="50"/>
      <c r="G146" s="50"/>
      <c r="H146" s="51"/>
      <c r="I146" s="51"/>
      <c r="J146" s="52">
        <f t="shared" si="36"/>
        <v>0</v>
      </c>
      <c r="K146" s="53" t="str">
        <f t="shared" si="37"/>
        <v/>
      </c>
      <c r="L146" s="105" t="str">
        <f t="shared" si="38"/>
        <v/>
      </c>
      <c r="M146" s="55"/>
      <c r="N146" s="79" t="s">
        <v>19</v>
      </c>
      <c r="O146" s="80"/>
      <c r="P146" s="56">
        <f t="shared" si="39"/>
        <v>0</v>
      </c>
      <c r="Q146" s="57">
        <f t="shared" si="40"/>
        <v>0</v>
      </c>
      <c r="R146" s="57">
        <f t="shared" si="41"/>
        <v>0</v>
      </c>
      <c r="S146" s="57">
        <f t="shared" si="41"/>
        <v>0</v>
      </c>
      <c r="T146" s="58">
        <f t="shared" si="42"/>
        <v>0</v>
      </c>
      <c r="U146" s="59">
        <f t="shared" si="34"/>
        <v>0</v>
      </c>
      <c r="V146" s="60">
        <f t="shared" si="43"/>
        <v>0</v>
      </c>
      <c r="W146" s="81">
        <f t="shared" si="44"/>
        <v>0</v>
      </c>
      <c r="X146" s="60">
        <f t="shared" si="45"/>
        <v>0</v>
      </c>
      <c r="Y146" s="61">
        <f t="shared" si="46"/>
        <v>0</v>
      </c>
      <c r="Z146" s="60">
        <f t="shared" si="47"/>
        <v>0</v>
      </c>
      <c r="AA146" s="60">
        <f t="shared" si="48"/>
        <v>0</v>
      </c>
      <c r="AB146" s="61">
        <f t="shared" si="35"/>
        <v>0</v>
      </c>
      <c r="AC146" s="62">
        <f t="shared" si="49"/>
        <v>0</v>
      </c>
      <c r="AD146" s="82">
        <f t="shared" si="50"/>
        <v>0</v>
      </c>
      <c r="AE146" s="83"/>
    </row>
    <row r="147" spans="1:31" ht="16.5">
      <c r="A147" s="46"/>
      <c r="B147" s="47"/>
      <c r="C147" s="47"/>
      <c r="D147" s="49"/>
      <c r="E147" s="49"/>
      <c r="F147" s="50"/>
      <c r="G147" s="50"/>
      <c r="H147" s="51"/>
      <c r="I147" s="51"/>
      <c r="J147" s="52">
        <f t="shared" si="36"/>
        <v>0</v>
      </c>
      <c r="K147" s="53" t="str">
        <f t="shared" si="37"/>
        <v/>
      </c>
      <c r="L147" s="105" t="str">
        <f t="shared" si="38"/>
        <v/>
      </c>
      <c r="M147" s="55"/>
      <c r="N147" s="79" t="s">
        <v>19</v>
      </c>
      <c r="O147" s="80"/>
      <c r="P147" s="56">
        <f t="shared" si="39"/>
        <v>0</v>
      </c>
      <c r="Q147" s="57">
        <f t="shared" si="40"/>
        <v>0</v>
      </c>
      <c r="R147" s="57">
        <f t="shared" si="41"/>
        <v>0</v>
      </c>
      <c r="S147" s="57">
        <f t="shared" si="41"/>
        <v>0</v>
      </c>
      <c r="T147" s="58">
        <f t="shared" si="42"/>
        <v>0</v>
      </c>
      <c r="U147" s="59">
        <f t="shared" si="34"/>
        <v>0</v>
      </c>
      <c r="V147" s="60">
        <f t="shared" si="43"/>
        <v>0</v>
      </c>
      <c r="W147" s="81">
        <f t="shared" si="44"/>
        <v>0</v>
      </c>
      <c r="X147" s="60">
        <f t="shared" si="45"/>
        <v>0</v>
      </c>
      <c r="Y147" s="61">
        <f t="shared" si="46"/>
        <v>0</v>
      </c>
      <c r="Z147" s="60">
        <f t="shared" si="47"/>
        <v>0</v>
      </c>
      <c r="AA147" s="60">
        <f t="shared" si="48"/>
        <v>0</v>
      </c>
      <c r="AB147" s="61">
        <f t="shared" si="35"/>
        <v>0</v>
      </c>
      <c r="AC147" s="62">
        <f t="shared" si="49"/>
        <v>0</v>
      </c>
      <c r="AD147" s="82">
        <f t="shared" si="50"/>
        <v>0</v>
      </c>
      <c r="AE147" s="83"/>
    </row>
    <row r="148" spans="1:31" ht="16.5">
      <c r="A148" s="46"/>
      <c r="B148" s="47"/>
      <c r="C148" s="47"/>
      <c r="D148" s="49"/>
      <c r="E148" s="49"/>
      <c r="F148" s="50"/>
      <c r="G148" s="50"/>
      <c r="H148" s="51"/>
      <c r="I148" s="51"/>
      <c r="J148" s="52">
        <f t="shared" si="36"/>
        <v>0</v>
      </c>
      <c r="K148" s="53" t="str">
        <f t="shared" si="37"/>
        <v/>
      </c>
      <c r="L148" s="105" t="str">
        <f t="shared" si="38"/>
        <v/>
      </c>
      <c r="M148" s="55"/>
      <c r="N148" s="79" t="s">
        <v>19</v>
      </c>
      <c r="O148" s="80"/>
      <c r="P148" s="56">
        <f t="shared" si="39"/>
        <v>0</v>
      </c>
      <c r="Q148" s="57">
        <f t="shared" si="40"/>
        <v>0</v>
      </c>
      <c r="R148" s="57">
        <f t="shared" si="41"/>
        <v>0</v>
      </c>
      <c r="S148" s="57">
        <f t="shared" si="41"/>
        <v>0</v>
      </c>
      <c r="T148" s="58">
        <f t="shared" si="42"/>
        <v>0</v>
      </c>
      <c r="U148" s="59">
        <f t="shared" si="34"/>
        <v>0</v>
      </c>
      <c r="V148" s="60">
        <f t="shared" si="43"/>
        <v>0</v>
      </c>
      <c r="W148" s="81">
        <f t="shared" si="44"/>
        <v>0</v>
      </c>
      <c r="X148" s="60">
        <f t="shared" si="45"/>
        <v>0</v>
      </c>
      <c r="Y148" s="61">
        <f t="shared" si="46"/>
        <v>0</v>
      </c>
      <c r="Z148" s="60">
        <f t="shared" si="47"/>
        <v>0</v>
      </c>
      <c r="AA148" s="60">
        <f t="shared" si="48"/>
        <v>0</v>
      </c>
      <c r="AB148" s="61">
        <f t="shared" si="35"/>
        <v>0</v>
      </c>
      <c r="AC148" s="62">
        <f t="shared" si="49"/>
        <v>0</v>
      </c>
      <c r="AD148" s="82">
        <f t="shared" si="50"/>
        <v>0</v>
      </c>
      <c r="AE148" s="83"/>
    </row>
    <row r="149" spans="1:31" ht="17.25" thickBot="1">
      <c r="A149" s="138"/>
      <c r="B149" s="119"/>
      <c r="C149" s="119"/>
      <c r="D149" s="121"/>
      <c r="E149" s="121"/>
      <c r="F149" s="122"/>
      <c r="G149" s="122"/>
      <c r="H149" s="123"/>
      <c r="I149" s="123"/>
      <c r="J149" s="124">
        <f t="shared" si="36"/>
        <v>0</v>
      </c>
      <c r="K149" s="125" t="str">
        <f t="shared" si="37"/>
        <v/>
      </c>
      <c r="L149" s="126" t="str">
        <f t="shared" si="38"/>
        <v/>
      </c>
      <c r="M149" s="127"/>
      <c r="N149" s="128" t="s">
        <v>19</v>
      </c>
      <c r="O149" s="153"/>
      <c r="P149" s="129">
        <f t="shared" si="39"/>
        <v>0</v>
      </c>
      <c r="Q149" s="130">
        <f t="shared" si="40"/>
        <v>0</v>
      </c>
      <c r="R149" s="130">
        <f t="shared" si="41"/>
        <v>0</v>
      </c>
      <c r="S149" s="130">
        <f t="shared" si="41"/>
        <v>0</v>
      </c>
      <c r="T149" s="131">
        <f t="shared" si="42"/>
        <v>0</v>
      </c>
      <c r="U149" s="132">
        <f t="shared" si="34"/>
        <v>0</v>
      </c>
      <c r="V149" s="133">
        <f t="shared" si="43"/>
        <v>0</v>
      </c>
      <c r="W149" s="134">
        <f t="shared" si="44"/>
        <v>0</v>
      </c>
      <c r="X149" s="133">
        <f t="shared" si="45"/>
        <v>0</v>
      </c>
      <c r="Y149" s="135">
        <f t="shared" si="46"/>
        <v>0</v>
      </c>
      <c r="Z149" s="133">
        <f t="shared" si="47"/>
        <v>0</v>
      </c>
      <c r="AA149" s="133">
        <f t="shared" si="48"/>
        <v>0</v>
      </c>
      <c r="AB149" s="135">
        <f t="shared" si="35"/>
        <v>0</v>
      </c>
      <c r="AC149" s="136">
        <f t="shared" si="49"/>
        <v>0</v>
      </c>
      <c r="AD149" s="137">
        <f t="shared" si="50"/>
        <v>0</v>
      </c>
      <c r="AE149" s="83"/>
    </row>
    <row r="150" spans="1:31" ht="37.700000000000003" customHeight="1" thickBot="1">
      <c r="A150" s="170">
        <f>IF(SUM(A7:A149)&gt;0,LARGE($A$7:$A$149,1),0)</f>
        <v>0</v>
      </c>
      <c r="B150" s="154"/>
      <c r="C150" s="154"/>
      <c r="D150" s="155"/>
      <c r="E150" s="155"/>
      <c r="F150" s="156"/>
      <c r="G150" s="156"/>
      <c r="H150" s="118">
        <f>ROUND(SUM(H7:H149),2)</f>
        <v>0</v>
      </c>
      <c r="I150" s="118">
        <f>ROUND(SUM(I7:I149),2)</f>
        <v>0</v>
      </c>
      <c r="J150" s="157"/>
      <c r="K150" s="158"/>
      <c r="L150" s="159"/>
      <c r="M150" s="160"/>
      <c r="N150" s="161"/>
      <c r="O150" s="162"/>
      <c r="P150" s="163"/>
      <c r="Q150" s="163"/>
      <c r="R150" s="163"/>
      <c r="S150" s="163"/>
      <c r="T150" s="216">
        <f>ROUND(SUM(T7:T149),2)</f>
        <v>0</v>
      </c>
      <c r="U150" s="164"/>
      <c r="V150" s="165"/>
      <c r="W150" s="166"/>
      <c r="X150" s="165"/>
      <c r="Y150" s="167"/>
      <c r="Z150" s="165"/>
      <c r="AA150" s="165"/>
      <c r="AB150" s="167"/>
      <c r="AC150" s="216">
        <f>ROUND(SUM(AC7:AC149),2)</f>
        <v>0</v>
      </c>
      <c r="AD150" s="216">
        <f>ROUND(SUM(AD7:AD149),2)</f>
        <v>0</v>
      </c>
      <c r="AE150" s="83"/>
    </row>
  </sheetData>
  <sheetProtection sheet="1" objects="1" scenarios="1"/>
  <mergeCells count="10">
    <mergeCell ref="U5:V5"/>
    <mergeCell ref="X5:AD5"/>
    <mergeCell ref="A4:AD4"/>
    <mergeCell ref="B5:C5"/>
    <mergeCell ref="F5:G5"/>
    <mergeCell ref="H5:I5"/>
    <mergeCell ref="J5:K5"/>
    <mergeCell ref="M5:N5"/>
    <mergeCell ref="O5:Q5"/>
    <mergeCell ref="R5:T5"/>
  </mergeCells>
  <conditionalFormatting sqref="K7:K150">
    <cfRule type="cellIs" dxfId="3" priority="2" operator="equal">
      <formula>"Errore! Verificare Giorni"</formula>
    </cfRule>
  </conditionalFormatting>
  <conditionalFormatting sqref="K7:K150">
    <cfRule type="cellIs" dxfId="2" priority="1" operator="equal">
      <formula>"Errore! Verificare Giorni"</formula>
    </cfRule>
  </conditionalFormatting>
  <dataValidations count="14">
    <dataValidation type="list" allowBlank="1" showInputMessage="1" showErrorMessage="1" sqref="RDV982845:RDV983186 SX7:SX149 ACT7:ACT149 AMP7:AMP149 AWL7:AWL149 BGH7:BGH149 BQD7:BQD149 BZZ7:BZZ149 CJV7:CJV149 CTR7:CTR149 DDN7:DDN149 DNJ7:DNJ149 DXF7:DXF149 EHB7:EHB149 EQX7:EQX149 FAT7:FAT149 FKP7:FKP149 FUL7:FUL149 GEH7:GEH149 GOD7:GOD149 GXZ7:GXZ149 HHV7:HHV149 HRR7:HRR149 IBN7:IBN149 ILJ7:ILJ149 IVF7:IVF149 JFB7:JFB149 JOX7:JOX149 JYT7:JYT149 KIP7:KIP149 KSL7:KSL149 LCH7:LCH149 LMD7:LMD149 LVZ7:LVZ149 MFV7:MFV149 MPR7:MPR149 MZN7:MZN149 NJJ7:NJJ149 NTF7:NTF149 ODB7:ODB149 OMX7:OMX149 OWT7:OWT149 PGP7:PGP149 PQL7:PQL149 QAH7:QAH149 QKD7:QKD149 QTZ7:QTZ149 RDV7:RDV149 RNR7:RNR149 RXN7:RXN149 SHJ7:SHJ149 SRF7:SRF149 TBB7:TBB149 TKX7:TKX149 TUT7:TUT149 UEP7:UEP149 UOL7:UOL149 UYH7:UYH149 VID7:VID149 VRZ7:VRZ149 WBV7:WBV149 WLR7:WLR149 WVN7:WVN149 QTZ982845:QTZ983186 RNR982845:RNR983186 JB65341:JB65682 SX65341:SX65682 ACT65341:ACT65682 AMP65341:AMP65682 AWL65341:AWL65682 BGH65341:BGH65682 BQD65341:BQD65682 BZZ65341:BZZ65682 CJV65341:CJV65682 CTR65341:CTR65682 DDN65341:DDN65682 DNJ65341:DNJ65682 DXF65341:DXF65682 EHB65341:EHB65682 EQX65341:EQX65682 FAT65341:FAT65682 FKP65341:FKP65682 FUL65341:FUL65682 GEH65341:GEH65682 GOD65341:GOD65682 GXZ65341:GXZ65682 HHV65341:HHV65682 HRR65341:HRR65682 IBN65341:IBN65682 ILJ65341:ILJ65682 IVF65341:IVF65682 JFB65341:JFB65682 JOX65341:JOX65682 JYT65341:JYT65682 KIP65341:KIP65682 KSL65341:KSL65682 LCH65341:LCH65682 LMD65341:LMD65682 LVZ65341:LVZ65682 MFV65341:MFV65682 MPR65341:MPR65682 MZN65341:MZN65682 NJJ65341:NJJ65682 NTF65341:NTF65682 ODB65341:ODB65682 OMX65341:OMX65682 OWT65341:OWT65682 PGP65341:PGP65682 PQL65341:PQL65682 QAH65341:QAH65682 QKD65341:QKD65682 QTZ65341:QTZ65682 RDV65341:RDV65682 RNR65341:RNR65682 RXN65341:RXN65682 SHJ65341:SHJ65682 SRF65341:SRF65682 TBB65341:TBB65682 TKX65341:TKX65682 TUT65341:TUT65682 UEP65341:UEP65682 UOL65341:UOL65682 UYH65341:UYH65682 VID65341:VID65682 VRZ65341:VRZ65682 WBV65341:WBV65682 WLR65341:WLR65682 WVN65341:WVN65682 RXN982845:RXN983186 JB130877:JB131218 SX130877:SX131218 ACT130877:ACT131218 AMP130877:AMP131218 AWL130877:AWL131218 BGH130877:BGH131218 BQD130877:BQD131218 BZZ130877:BZZ131218 CJV130877:CJV131218 CTR130877:CTR131218 DDN130877:DDN131218 DNJ130877:DNJ131218 DXF130877:DXF131218 EHB130877:EHB131218 EQX130877:EQX131218 FAT130877:FAT131218 FKP130877:FKP131218 FUL130877:FUL131218 GEH130877:GEH131218 GOD130877:GOD131218 GXZ130877:GXZ131218 HHV130877:HHV131218 HRR130877:HRR131218 IBN130877:IBN131218 ILJ130877:ILJ131218 IVF130877:IVF131218 JFB130877:JFB131218 JOX130877:JOX131218 JYT130877:JYT131218 KIP130877:KIP131218 KSL130877:KSL131218 LCH130877:LCH131218 LMD130877:LMD131218 LVZ130877:LVZ131218 MFV130877:MFV131218 MPR130877:MPR131218 MZN130877:MZN131218 NJJ130877:NJJ131218 NTF130877:NTF131218 ODB130877:ODB131218 OMX130877:OMX131218 OWT130877:OWT131218 PGP130877:PGP131218 PQL130877:PQL131218 QAH130877:QAH131218 QKD130877:QKD131218 QTZ130877:QTZ131218 RDV130877:RDV131218 RNR130877:RNR131218 RXN130877:RXN131218 SHJ130877:SHJ131218 SRF130877:SRF131218 TBB130877:TBB131218 TKX130877:TKX131218 TUT130877:TUT131218 UEP130877:UEP131218 UOL130877:UOL131218 UYH130877:UYH131218 VID130877:VID131218 VRZ130877:VRZ131218 WBV130877:WBV131218 WLR130877:WLR131218 WVN130877:WVN131218 SHJ982845:SHJ983186 JB196413:JB196754 SX196413:SX196754 ACT196413:ACT196754 AMP196413:AMP196754 AWL196413:AWL196754 BGH196413:BGH196754 BQD196413:BQD196754 BZZ196413:BZZ196754 CJV196413:CJV196754 CTR196413:CTR196754 DDN196413:DDN196754 DNJ196413:DNJ196754 DXF196413:DXF196754 EHB196413:EHB196754 EQX196413:EQX196754 FAT196413:FAT196754 FKP196413:FKP196754 FUL196413:FUL196754 GEH196413:GEH196754 GOD196413:GOD196754 GXZ196413:GXZ196754 HHV196413:HHV196754 HRR196413:HRR196754 IBN196413:IBN196754 ILJ196413:ILJ196754 IVF196413:IVF196754 JFB196413:JFB196754 JOX196413:JOX196754 JYT196413:JYT196754 KIP196413:KIP196754 KSL196413:KSL196754 LCH196413:LCH196754 LMD196413:LMD196754 LVZ196413:LVZ196754 MFV196413:MFV196754 MPR196413:MPR196754 MZN196413:MZN196754 NJJ196413:NJJ196754 NTF196413:NTF196754 ODB196413:ODB196754 OMX196413:OMX196754 OWT196413:OWT196754 PGP196413:PGP196754 PQL196413:PQL196754 QAH196413:QAH196754 QKD196413:QKD196754 QTZ196413:QTZ196754 RDV196413:RDV196754 RNR196413:RNR196754 RXN196413:RXN196754 SHJ196413:SHJ196754 SRF196413:SRF196754 TBB196413:TBB196754 TKX196413:TKX196754 TUT196413:TUT196754 UEP196413:UEP196754 UOL196413:UOL196754 UYH196413:UYH196754 VID196413:VID196754 VRZ196413:VRZ196754 WBV196413:WBV196754 WLR196413:WLR196754 WVN196413:WVN196754 SRF982845:SRF983186 JB261949:JB262290 SX261949:SX262290 ACT261949:ACT262290 AMP261949:AMP262290 AWL261949:AWL262290 BGH261949:BGH262290 BQD261949:BQD262290 BZZ261949:BZZ262290 CJV261949:CJV262290 CTR261949:CTR262290 DDN261949:DDN262290 DNJ261949:DNJ262290 DXF261949:DXF262290 EHB261949:EHB262290 EQX261949:EQX262290 FAT261949:FAT262290 FKP261949:FKP262290 FUL261949:FUL262290 GEH261949:GEH262290 GOD261949:GOD262290 GXZ261949:GXZ262290 HHV261949:HHV262290 HRR261949:HRR262290 IBN261949:IBN262290 ILJ261949:ILJ262290 IVF261949:IVF262290 JFB261949:JFB262290 JOX261949:JOX262290 JYT261949:JYT262290 KIP261949:KIP262290 KSL261949:KSL262290 LCH261949:LCH262290 LMD261949:LMD262290 LVZ261949:LVZ262290 MFV261949:MFV262290 MPR261949:MPR262290 MZN261949:MZN262290 NJJ261949:NJJ262290 NTF261949:NTF262290 ODB261949:ODB262290 OMX261949:OMX262290 OWT261949:OWT262290 PGP261949:PGP262290 PQL261949:PQL262290 QAH261949:QAH262290 QKD261949:QKD262290 QTZ261949:QTZ262290 RDV261949:RDV262290 RNR261949:RNR262290 RXN261949:RXN262290 SHJ261949:SHJ262290 SRF261949:SRF262290 TBB261949:TBB262290 TKX261949:TKX262290 TUT261949:TUT262290 UEP261949:UEP262290 UOL261949:UOL262290 UYH261949:UYH262290 VID261949:VID262290 VRZ261949:VRZ262290 WBV261949:WBV262290 WLR261949:WLR262290 WVN261949:WVN262290 TBB982845:TBB983186 JB327485:JB327826 SX327485:SX327826 ACT327485:ACT327826 AMP327485:AMP327826 AWL327485:AWL327826 BGH327485:BGH327826 BQD327485:BQD327826 BZZ327485:BZZ327826 CJV327485:CJV327826 CTR327485:CTR327826 DDN327485:DDN327826 DNJ327485:DNJ327826 DXF327485:DXF327826 EHB327485:EHB327826 EQX327485:EQX327826 FAT327485:FAT327826 FKP327485:FKP327826 FUL327485:FUL327826 GEH327485:GEH327826 GOD327485:GOD327826 GXZ327485:GXZ327826 HHV327485:HHV327826 HRR327485:HRR327826 IBN327485:IBN327826 ILJ327485:ILJ327826 IVF327485:IVF327826 JFB327485:JFB327826 JOX327485:JOX327826 JYT327485:JYT327826 KIP327485:KIP327826 KSL327485:KSL327826 LCH327485:LCH327826 LMD327485:LMD327826 LVZ327485:LVZ327826 MFV327485:MFV327826 MPR327485:MPR327826 MZN327485:MZN327826 NJJ327485:NJJ327826 NTF327485:NTF327826 ODB327485:ODB327826 OMX327485:OMX327826 OWT327485:OWT327826 PGP327485:PGP327826 PQL327485:PQL327826 QAH327485:QAH327826 QKD327485:QKD327826 QTZ327485:QTZ327826 RDV327485:RDV327826 RNR327485:RNR327826 RXN327485:RXN327826 SHJ327485:SHJ327826 SRF327485:SRF327826 TBB327485:TBB327826 TKX327485:TKX327826 TUT327485:TUT327826 UEP327485:UEP327826 UOL327485:UOL327826 UYH327485:UYH327826 VID327485:VID327826 VRZ327485:VRZ327826 WBV327485:WBV327826 WLR327485:WLR327826 WVN327485:WVN327826 TKX982845:TKX983186 JB393021:JB393362 SX393021:SX393362 ACT393021:ACT393362 AMP393021:AMP393362 AWL393021:AWL393362 BGH393021:BGH393362 BQD393021:BQD393362 BZZ393021:BZZ393362 CJV393021:CJV393362 CTR393021:CTR393362 DDN393021:DDN393362 DNJ393021:DNJ393362 DXF393021:DXF393362 EHB393021:EHB393362 EQX393021:EQX393362 FAT393021:FAT393362 FKP393021:FKP393362 FUL393021:FUL393362 GEH393021:GEH393362 GOD393021:GOD393362 GXZ393021:GXZ393362 HHV393021:HHV393362 HRR393021:HRR393362 IBN393021:IBN393362 ILJ393021:ILJ393362 IVF393021:IVF393362 JFB393021:JFB393362 JOX393021:JOX393362 JYT393021:JYT393362 KIP393021:KIP393362 KSL393021:KSL393362 LCH393021:LCH393362 LMD393021:LMD393362 LVZ393021:LVZ393362 MFV393021:MFV393362 MPR393021:MPR393362 MZN393021:MZN393362 NJJ393021:NJJ393362 NTF393021:NTF393362 ODB393021:ODB393362 OMX393021:OMX393362 OWT393021:OWT393362 PGP393021:PGP393362 PQL393021:PQL393362 QAH393021:QAH393362 QKD393021:QKD393362 QTZ393021:QTZ393362 RDV393021:RDV393362 RNR393021:RNR393362 RXN393021:RXN393362 SHJ393021:SHJ393362 SRF393021:SRF393362 TBB393021:TBB393362 TKX393021:TKX393362 TUT393021:TUT393362 UEP393021:UEP393362 UOL393021:UOL393362 UYH393021:UYH393362 VID393021:VID393362 VRZ393021:VRZ393362 WBV393021:WBV393362 WLR393021:WLR393362 WVN393021:WVN393362 TUT982845:TUT983186 JB458557:JB458898 SX458557:SX458898 ACT458557:ACT458898 AMP458557:AMP458898 AWL458557:AWL458898 BGH458557:BGH458898 BQD458557:BQD458898 BZZ458557:BZZ458898 CJV458557:CJV458898 CTR458557:CTR458898 DDN458557:DDN458898 DNJ458557:DNJ458898 DXF458557:DXF458898 EHB458557:EHB458898 EQX458557:EQX458898 FAT458557:FAT458898 FKP458557:FKP458898 FUL458557:FUL458898 GEH458557:GEH458898 GOD458557:GOD458898 GXZ458557:GXZ458898 HHV458557:HHV458898 HRR458557:HRR458898 IBN458557:IBN458898 ILJ458557:ILJ458898 IVF458557:IVF458898 JFB458557:JFB458898 JOX458557:JOX458898 JYT458557:JYT458898 KIP458557:KIP458898 KSL458557:KSL458898 LCH458557:LCH458898 LMD458557:LMD458898 LVZ458557:LVZ458898 MFV458557:MFV458898 MPR458557:MPR458898 MZN458557:MZN458898 NJJ458557:NJJ458898 NTF458557:NTF458898 ODB458557:ODB458898 OMX458557:OMX458898 OWT458557:OWT458898 PGP458557:PGP458898 PQL458557:PQL458898 QAH458557:QAH458898 QKD458557:QKD458898 QTZ458557:QTZ458898 RDV458557:RDV458898 RNR458557:RNR458898 RXN458557:RXN458898 SHJ458557:SHJ458898 SRF458557:SRF458898 TBB458557:TBB458898 TKX458557:TKX458898 TUT458557:TUT458898 UEP458557:UEP458898 UOL458557:UOL458898 UYH458557:UYH458898 VID458557:VID458898 VRZ458557:VRZ458898 WBV458557:WBV458898 WLR458557:WLR458898 WVN458557:WVN458898 UEP982845:UEP983186 JB524093:JB524434 SX524093:SX524434 ACT524093:ACT524434 AMP524093:AMP524434 AWL524093:AWL524434 BGH524093:BGH524434 BQD524093:BQD524434 BZZ524093:BZZ524434 CJV524093:CJV524434 CTR524093:CTR524434 DDN524093:DDN524434 DNJ524093:DNJ524434 DXF524093:DXF524434 EHB524093:EHB524434 EQX524093:EQX524434 FAT524093:FAT524434 FKP524093:FKP524434 FUL524093:FUL524434 GEH524093:GEH524434 GOD524093:GOD524434 GXZ524093:GXZ524434 HHV524093:HHV524434 HRR524093:HRR524434 IBN524093:IBN524434 ILJ524093:ILJ524434 IVF524093:IVF524434 JFB524093:JFB524434 JOX524093:JOX524434 JYT524093:JYT524434 KIP524093:KIP524434 KSL524093:KSL524434 LCH524093:LCH524434 LMD524093:LMD524434 LVZ524093:LVZ524434 MFV524093:MFV524434 MPR524093:MPR524434 MZN524093:MZN524434 NJJ524093:NJJ524434 NTF524093:NTF524434 ODB524093:ODB524434 OMX524093:OMX524434 OWT524093:OWT524434 PGP524093:PGP524434 PQL524093:PQL524434 QAH524093:QAH524434 QKD524093:QKD524434 QTZ524093:QTZ524434 RDV524093:RDV524434 RNR524093:RNR524434 RXN524093:RXN524434 SHJ524093:SHJ524434 SRF524093:SRF524434 TBB524093:TBB524434 TKX524093:TKX524434 TUT524093:TUT524434 UEP524093:UEP524434 UOL524093:UOL524434 UYH524093:UYH524434 VID524093:VID524434 VRZ524093:VRZ524434 WBV524093:WBV524434 WLR524093:WLR524434 WVN524093:WVN524434 UOL982845:UOL983186 JB589629:JB589970 SX589629:SX589970 ACT589629:ACT589970 AMP589629:AMP589970 AWL589629:AWL589970 BGH589629:BGH589970 BQD589629:BQD589970 BZZ589629:BZZ589970 CJV589629:CJV589970 CTR589629:CTR589970 DDN589629:DDN589970 DNJ589629:DNJ589970 DXF589629:DXF589970 EHB589629:EHB589970 EQX589629:EQX589970 FAT589629:FAT589970 FKP589629:FKP589970 FUL589629:FUL589970 GEH589629:GEH589970 GOD589629:GOD589970 GXZ589629:GXZ589970 HHV589629:HHV589970 HRR589629:HRR589970 IBN589629:IBN589970 ILJ589629:ILJ589970 IVF589629:IVF589970 JFB589629:JFB589970 JOX589629:JOX589970 JYT589629:JYT589970 KIP589629:KIP589970 KSL589629:KSL589970 LCH589629:LCH589970 LMD589629:LMD589970 LVZ589629:LVZ589970 MFV589629:MFV589970 MPR589629:MPR589970 MZN589629:MZN589970 NJJ589629:NJJ589970 NTF589629:NTF589970 ODB589629:ODB589970 OMX589629:OMX589970 OWT589629:OWT589970 PGP589629:PGP589970 PQL589629:PQL589970 QAH589629:QAH589970 QKD589629:QKD589970 QTZ589629:QTZ589970 RDV589629:RDV589970 RNR589629:RNR589970 RXN589629:RXN589970 SHJ589629:SHJ589970 SRF589629:SRF589970 TBB589629:TBB589970 TKX589629:TKX589970 TUT589629:TUT589970 UEP589629:UEP589970 UOL589629:UOL589970 UYH589629:UYH589970 VID589629:VID589970 VRZ589629:VRZ589970 WBV589629:WBV589970 WLR589629:WLR589970 WVN589629:WVN589970 UYH982845:UYH983186 JB655165:JB655506 SX655165:SX655506 ACT655165:ACT655506 AMP655165:AMP655506 AWL655165:AWL655506 BGH655165:BGH655506 BQD655165:BQD655506 BZZ655165:BZZ655506 CJV655165:CJV655506 CTR655165:CTR655506 DDN655165:DDN655506 DNJ655165:DNJ655506 DXF655165:DXF655506 EHB655165:EHB655506 EQX655165:EQX655506 FAT655165:FAT655506 FKP655165:FKP655506 FUL655165:FUL655506 GEH655165:GEH655506 GOD655165:GOD655506 GXZ655165:GXZ655506 HHV655165:HHV655506 HRR655165:HRR655506 IBN655165:IBN655506 ILJ655165:ILJ655506 IVF655165:IVF655506 JFB655165:JFB655506 JOX655165:JOX655506 JYT655165:JYT655506 KIP655165:KIP655506 KSL655165:KSL655506 LCH655165:LCH655506 LMD655165:LMD655506 LVZ655165:LVZ655506 MFV655165:MFV655506 MPR655165:MPR655506 MZN655165:MZN655506 NJJ655165:NJJ655506 NTF655165:NTF655506 ODB655165:ODB655506 OMX655165:OMX655506 OWT655165:OWT655506 PGP655165:PGP655506 PQL655165:PQL655506 QAH655165:QAH655506 QKD655165:QKD655506 QTZ655165:QTZ655506 RDV655165:RDV655506 RNR655165:RNR655506 RXN655165:RXN655506 SHJ655165:SHJ655506 SRF655165:SRF655506 TBB655165:TBB655506 TKX655165:TKX655506 TUT655165:TUT655506 UEP655165:UEP655506 UOL655165:UOL655506 UYH655165:UYH655506 VID655165:VID655506 VRZ655165:VRZ655506 WBV655165:WBV655506 WLR655165:WLR655506 WVN655165:WVN655506 VID982845:VID983186 JB720701:JB721042 SX720701:SX721042 ACT720701:ACT721042 AMP720701:AMP721042 AWL720701:AWL721042 BGH720701:BGH721042 BQD720701:BQD721042 BZZ720701:BZZ721042 CJV720701:CJV721042 CTR720701:CTR721042 DDN720701:DDN721042 DNJ720701:DNJ721042 DXF720701:DXF721042 EHB720701:EHB721042 EQX720701:EQX721042 FAT720701:FAT721042 FKP720701:FKP721042 FUL720701:FUL721042 GEH720701:GEH721042 GOD720701:GOD721042 GXZ720701:GXZ721042 HHV720701:HHV721042 HRR720701:HRR721042 IBN720701:IBN721042 ILJ720701:ILJ721042 IVF720701:IVF721042 JFB720701:JFB721042 JOX720701:JOX721042 JYT720701:JYT721042 KIP720701:KIP721042 KSL720701:KSL721042 LCH720701:LCH721042 LMD720701:LMD721042 LVZ720701:LVZ721042 MFV720701:MFV721042 MPR720701:MPR721042 MZN720701:MZN721042 NJJ720701:NJJ721042 NTF720701:NTF721042 ODB720701:ODB721042 OMX720701:OMX721042 OWT720701:OWT721042 PGP720701:PGP721042 PQL720701:PQL721042 QAH720701:QAH721042 QKD720701:QKD721042 QTZ720701:QTZ721042 RDV720701:RDV721042 RNR720701:RNR721042 RXN720701:RXN721042 SHJ720701:SHJ721042 SRF720701:SRF721042 TBB720701:TBB721042 TKX720701:TKX721042 TUT720701:TUT721042 UEP720701:UEP721042 UOL720701:UOL721042 UYH720701:UYH721042 VID720701:VID721042 VRZ720701:VRZ721042 WBV720701:WBV721042 WLR720701:WLR721042 WVN720701:WVN721042 VRZ982845:VRZ983186 JB786237:JB786578 SX786237:SX786578 ACT786237:ACT786578 AMP786237:AMP786578 AWL786237:AWL786578 BGH786237:BGH786578 BQD786237:BQD786578 BZZ786237:BZZ786578 CJV786237:CJV786578 CTR786237:CTR786578 DDN786237:DDN786578 DNJ786237:DNJ786578 DXF786237:DXF786578 EHB786237:EHB786578 EQX786237:EQX786578 FAT786237:FAT786578 FKP786237:FKP786578 FUL786237:FUL786578 GEH786237:GEH786578 GOD786237:GOD786578 GXZ786237:GXZ786578 HHV786237:HHV786578 HRR786237:HRR786578 IBN786237:IBN786578 ILJ786237:ILJ786578 IVF786237:IVF786578 JFB786237:JFB786578 JOX786237:JOX786578 JYT786237:JYT786578 KIP786237:KIP786578 KSL786237:KSL786578 LCH786237:LCH786578 LMD786237:LMD786578 LVZ786237:LVZ786578 MFV786237:MFV786578 MPR786237:MPR786578 MZN786237:MZN786578 NJJ786237:NJJ786578 NTF786237:NTF786578 ODB786237:ODB786578 OMX786237:OMX786578 OWT786237:OWT786578 PGP786237:PGP786578 PQL786237:PQL786578 QAH786237:QAH786578 QKD786237:QKD786578 QTZ786237:QTZ786578 RDV786237:RDV786578 RNR786237:RNR786578 RXN786237:RXN786578 SHJ786237:SHJ786578 SRF786237:SRF786578 TBB786237:TBB786578 TKX786237:TKX786578 TUT786237:TUT786578 UEP786237:UEP786578 UOL786237:UOL786578 UYH786237:UYH786578 VID786237:VID786578 VRZ786237:VRZ786578 WBV786237:WBV786578 WLR786237:WLR786578 WVN786237:WVN786578 WBV982845:WBV983186 JB851773:JB852114 SX851773:SX852114 ACT851773:ACT852114 AMP851773:AMP852114 AWL851773:AWL852114 BGH851773:BGH852114 BQD851773:BQD852114 BZZ851773:BZZ852114 CJV851773:CJV852114 CTR851773:CTR852114 DDN851773:DDN852114 DNJ851773:DNJ852114 DXF851773:DXF852114 EHB851773:EHB852114 EQX851773:EQX852114 FAT851773:FAT852114 FKP851773:FKP852114 FUL851773:FUL852114 GEH851773:GEH852114 GOD851773:GOD852114 GXZ851773:GXZ852114 HHV851773:HHV852114 HRR851773:HRR852114 IBN851773:IBN852114 ILJ851773:ILJ852114 IVF851773:IVF852114 JFB851773:JFB852114 JOX851773:JOX852114 JYT851773:JYT852114 KIP851773:KIP852114 KSL851773:KSL852114 LCH851773:LCH852114 LMD851773:LMD852114 LVZ851773:LVZ852114 MFV851773:MFV852114 MPR851773:MPR852114 MZN851773:MZN852114 NJJ851773:NJJ852114 NTF851773:NTF852114 ODB851773:ODB852114 OMX851773:OMX852114 OWT851773:OWT852114 PGP851773:PGP852114 PQL851773:PQL852114 QAH851773:QAH852114 QKD851773:QKD852114 QTZ851773:QTZ852114 RDV851773:RDV852114 RNR851773:RNR852114 RXN851773:RXN852114 SHJ851773:SHJ852114 SRF851773:SRF852114 TBB851773:TBB852114 TKX851773:TKX852114 TUT851773:TUT852114 UEP851773:UEP852114 UOL851773:UOL852114 UYH851773:UYH852114 VID851773:VID852114 VRZ851773:VRZ852114 WBV851773:WBV852114 WLR851773:WLR852114 WVN851773:WVN852114 WLR982845:WLR983186 JB917309:JB917650 SX917309:SX917650 ACT917309:ACT917650 AMP917309:AMP917650 AWL917309:AWL917650 BGH917309:BGH917650 BQD917309:BQD917650 BZZ917309:BZZ917650 CJV917309:CJV917650 CTR917309:CTR917650 DDN917309:DDN917650 DNJ917309:DNJ917650 DXF917309:DXF917650 EHB917309:EHB917650 EQX917309:EQX917650 FAT917309:FAT917650 FKP917309:FKP917650 FUL917309:FUL917650 GEH917309:GEH917650 GOD917309:GOD917650 GXZ917309:GXZ917650 HHV917309:HHV917650 HRR917309:HRR917650 IBN917309:IBN917650 ILJ917309:ILJ917650 IVF917309:IVF917650 JFB917309:JFB917650 JOX917309:JOX917650 JYT917309:JYT917650 KIP917309:KIP917650 KSL917309:KSL917650 LCH917309:LCH917650 LMD917309:LMD917650 LVZ917309:LVZ917650 MFV917309:MFV917650 MPR917309:MPR917650 MZN917309:MZN917650 NJJ917309:NJJ917650 NTF917309:NTF917650 ODB917309:ODB917650 OMX917309:OMX917650 OWT917309:OWT917650 PGP917309:PGP917650 PQL917309:PQL917650 QAH917309:QAH917650 QKD917309:QKD917650 QTZ917309:QTZ917650 RDV917309:RDV917650 RNR917309:RNR917650 RXN917309:RXN917650 SHJ917309:SHJ917650 SRF917309:SRF917650 TBB917309:TBB917650 TKX917309:TKX917650 TUT917309:TUT917650 UEP917309:UEP917650 UOL917309:UOL917650 UYH917309:UYH917650 VID917309:VID917650 VRZ917309:VRZ917650 WBV917309:WBV917650 WLR917309:WLR917650 WVN917309:WVN917650 WVN982845:WVN983186 JB982845:JB983186 SX982845:SX983186 ACT982845:ACT983186 AMP982845:AMP983186 AWL982845:AWL983186 BGH982845:BGH983186 BQD982845:BQD983186 BZZ982845:BZZ983186 CJV982845:CJV983186 CTR982845:CTR983186 DDN982845:DDN983186 DNJ982845:DNJ983186 DXF982845:DXF983186 EHB982845:EHB983186 EQX982845:EQX983186 FAT982845:FAT983186 FKP982845:FKP983186 FUL982845:FUL983186 GEH982845:GEH983186 GOD982845:GOD983186 GXZ982845:GXZ983186 HHV982845:HHV983186 HRR982845:HRR983186 IBN982845:IBN983186 ILJ982845:ILJ983186 IVF982845:IVF983186 JFB982845:JFB983186 JOX982845:JOX983186 JYT982845:JYT983186 KIP982845:KIP983186 KSL982845:KSL983186 LCH982845:LCH983186 LMD982845:LMD983186 LVZ982845:LVZ983186 MFV982845:MFV983186 MPR982845:MPR983186 MZN982845:MZN983186 NJJ982845:NJJ983186 NTF982845:NTF983186 ODB982845:ODB983186 OMX982845:OMX983186 OWT982845:OWT983186 PGP982845:PGP983186 PQL982845:PQL983186 QAH982845:QAH983186 QKD982845:QKD983186 JB7:JB149">
      <formula1>STRUTTURE_SRSR24H</formula1>
    </dataValidation>
    <dataValidation type="list" allowBlank="1" showInputMessage="1" showErrorMessage="1" sqref="REE982845:REE983186 TG7:TG149 ADC7:ADC149 AMY7:AMY149 AWU7:AWU149 BGQ7:BGQ149 BQM7:BQM149 CAI7:CAI149 CKE7:CKE149 CUA7:CUA149 DDW7:DDW149 DNS7:DNS149 DXO7:DXO149 EHK7:EHK149 ERG7:ERG149 FBC7:FBC149 FKY7:FKY149 FUU7:FUU149 GEQ7:GEQ149 GOM7:GOM149 GYI7:GYI149 HIE7:HIE149 HSA7:HSA149 IBW7:IBW149 ILS7:ILS149 IVO7:IVO149 JFK7:JFK149 JPG7:JPG149 JZC7:JZC149 KIY7:KIY149 KSU7:KSU149 LCQ7:LCQ149 LMM7:LMM149 LWI7:LWI149 MGE7:MGE149 MQA7:MQA149 MZW7:MZW149 NJS7:NJS149 NTO7:NTO149 ODK7:ODK149 ONG7:ONG149 OXC7:OXC149 PGY7:PGY149 PQU7:PQU149 QAQ7:QAQ149 QKM7:QKM149 QUI7:QUI149 REE7:REE149 ROA7:ROA149 RXW7:RXW149 SHS7:SHS149 SRO7:SRO149 TBK7:TBK149 TLG7:TLG149 TVC7:TVC149 UEY7:UEY149 UOU7:UOU149 UYQ7:UYQ149 VIM7:VIM149 VSI7:VSI149 WCE7:WCE149 WMA7:WMA149 WVW7:WVW149 QUI982845:QUI983186 ROA982845:ROA983186 JK65341:JK65682 TG65341:TG65682 ADC65341:ADC65682 AMY65341:AMY65682 AWU65341:AWU65682 BGQ65341:BGQ65682 BQM65341:BQM65682 CAI65341:CAI65682 CKE65341:CKE65682 CUA65341:CUA65682 DDW65341:DDW65682 DNS65341:DNS65682 DXO65341:DXO65682 EHK65341:EHK65682 ERG65341:ERG65682 FBC65341:FBC65682 FKY65341:FKY65682 FUU65341:FUU65682 GEQ65341:GEQ65682 GOM65341:GOM65682 GYI65341:GYI65682 HIE65341:HIE65682 HSA65341:HSA65682 IBW65341:IBW65682 ILS65341:ILS65682 IVO65341:IVO65682 JFK65341:JFK65682 JPG65341:JPG65682 JZC65341:JZC65682 KIY65341:KIY65682 KSU65341:KSU65682 LCQ65341:LCQ65682 LMM65341:LMM65682 LWI65341:LWI65682 MGE65341:MGE65682 MQA65341:MQA65682 MZW65341:MZW65682 NJS65341:NJS65682 NTO65341:NTO65682 ODK65341:ODK65682 ONG65341:ONG65682 OXC65341:OXC65682 PGY65341:PGY65682 PQU65341:PQU65682 QAQ65341:QAQ65682 QKM65341:QKM65682 QUI65341:QUI65682 REE65341:REE65682 ROA65341:ROA65682 RXW65341:RXW65682 SHS65341:SHS65682 SRO65341:SRO65682 TBK65341:TBK65682 TLG65341:TLG65682 TVC65341:TVC65682 UEY65341:UEY65682 UOU65341:UOU65682 UYQ65341:UYQ65682 VIM65341:VIM65682 VSI65341:VSI65682 WCE65341:WCE65682 WMA65341:WMA65682 WVW65341:WVW65682 RXW982845:RXW983186 JK130877:JK131218 TG130877:TG131218 ADC130877:ADC131218 AMY130877:AMY131218 AWU130877:AWU131218 BGQ130877:BGQ131218 BQM130877:BQM131218 CAI130877:CAI131218 CKE130877:CKE131218 CUA130877:CUA131218 DDW130877:DDW131218 DNS130877:DNS131218 DXO130877:DXO131218 EHK130877:EHK131218 ERG130877:ERG131218 FBC130877:FBC131218 FKY130877:FKY131218 FUU130877:FUU131218 GEQ130877:GEQ131218 GOM130877:GOM131218 GYI130877:GYI131218 HIE130877:HIE131218 HSA130877:HSA131218 IBW130877:IBW131218 ILS130877:ILS131218 IVO130877:IVO131218 JFK130877:JFK131218 JPG130877:JPG131218 JZC130877:JZC131218 KIY130877:KIY131218 KSU130877:KSU131218 LCQ130877:LCQ131218 LMM130877:LMM131218 LWI130877:LWI131218 MGE130877:MGE131218 MQA130877:MQA131218 MZW130877:MZW131218 NJS130877:NJS131218 NTO130877:NTO131218 ODK130877:ODK131218 ONG130877:ONG131218 OXC130877:OXC131218 PGY130877:PGY131218 PQU130877:PQU131218 QAQ130877:QAQ131218 QKM130877:QKM131218 QUI130877:QUI131218 REE130877:REE131218 ROA130877:ROA131218 RXW130877:RXW131218 SHS130877:SHS131218 SRO130877:SRO131218 TBK130877:TBK131218 TLG130877:TLG131218 TVC130877:TVC131218 UEY130877:UEY131218 UOU130877:UOU131218 UYQ130877:UYQ131218 VIM130877:VIM131218 VSI130877:VSI131218 WCE130877:WCE131218 WMA130877:WMA131218 WVW130877:WVW131218 SHS982845:SHS983186 JK196413:JK196754 TG196413:TG196754 ADC196413:ADC196754 AMY196413:AMY196754 AWU196413:AWU196754 BGQ196413:BGQ196754 BQM196413:BQM196754 CAI196413:CAI196754 CKE196413:CKE196754 CUA196413:CUA196754 DDW196413:DDW196754 DNS196413:DNS196754 DXO196413:DXO196754 EHK196413:EHK196754 ERG196413:ERG196754 FBC196413:FBC196754 FKY196413:FKY196754 FUU196413:FUU196754 GEQ196413:GEQ196754 GOM196413:GOM196754 GYI196413:GYI196754 HIE196413:HIE196754 HSA196413:HSA196754 IBW196413:IBW196754 ILS196413:ILS196754 IVO196413:IVO196754 JFK196413:JFK196754 JPG196413:JPG196754 JZC196413:JZC196754 KIY196413:KIY196754 KSU196413:KSU196754 LCQ196413:LCQ196754 LMM196413:LMM196754 LWI196413:LWI196754 MGE196413:MGE196754 MQA196413:MQA196754 MZW196413:MZW196754 NJS196413:NJS196754 NTO196413:NTO196754 ODK196413:ODK196754 ONG196413:ONG196754 OXC196413:OXC196754 PGY196413:PGY196754 PQU196413:PQU196754 QAQ196413:QAQ196754 QKM196413:QKM196754 QUI196413:QUI196754 REE196413:REE196754 ROA196413:ROA196754 RXW196413:RXW196754 SHS196413:SHS196754 SRO196413:SRO196754 TBK196413:TBK196754 TLG196413:TLG196754 TVC196413:TVC196754 UEY196413:UEY196754 UOU196413:UOU196754 UYQ196413:UYQ196754 VIM196413:VIM196754 VSI196413:VSI196754 WCE196413:WCE196754 WMA196413:WMA196754 WVW196413:WVW196754 SRO982845:SRO983186 JK261949:JK262290 TG261949:TG262290 ADC261949:ADC262290 AMY261949:AMY262290 AWU261949:AWU262290 BGQ261949:BGQ262290 BQM261949:BQM262290 CAI261949:CAI262290 CKE261949:CKE262290 CUA261949:CUA262290 DDW261949:DDW262290 DNS261949:DNS262290 DXO261949:DXO262290 EHK261949:EHK262290 ERG261949:ERG262290 FBC261949:FBC262290 FKY261949:FKY262290 FUU261949:FUU262290 GEQ261949:GEQ262290 GOM261949:GOM262290 GYI261949:GYI262290 HIE261949:HIE262290 HSA261949:HSA262290 IBW261949:IBW262290 ILS261949:ILS262290 IVO261949:IVO262290 JFK261949:JFK262290 JPG261949:JPG262290 JZC261949:JZC262290 KIY261949:KIY262290 KSU261949:KSU262290 LCQ261949:LCQ262290 LMM261949:LMM262290 LWI261949:LWI262290 MGE261949:MGE262290 MQA261949:MQA262290 MZW261949:MZW262290 NJS261949:NJS262290 NTO261949:NTO262290 ODK261949:ODK262290 ONG261949:ONG262290 OXC261949:OXC262290 PGY261949:PGY262290 PQU261949:PQU262290 QAQ261949:QAQ262290 QKM261949:QKM262290 QUI261949:QUI262290 REE261949:REE262290 ROA261949:ROA262290 RXW261949:RXW262290 SHS261949:SHS262290 SRO261949:SRO262290 TBK261949:TBK262290 TLG261949:TLG262290 TVC261949:TVC262290 UEY261949:UEY262290 UOU261949:UOU262290 UYQ261949:UYQ262290 VIM261949:VIM262290 VSI261949:VSI262290 WCE261949:WCE262290 WMA261949:WMA262290 WVW261949:WVW262290 TBK982845:TBK983186 JK327485:JK327826 TG327485:TG327826 ADC327485:ADC327826 AMY327485:AMY327826 AWU327485:AWU327826 BGQ327485:BGQ327826 BQM327485:BQM327826 CAI327485:CAI327826 CKE327485:CKE327826 CUA327485:CUA327826 DDW327485:DDW327826 DNS327485:DNS327826 DXO327485:DXO327826 EHK327485:EHK327826 ERG327485:ERG327826 FBC327485:FBC327826 FKY327485:FKY327826 FUU327485:FUU327826 GEQ327485:GEQ327826 GOM327485:GOM327826 GYI327485:GYI327826 HIE327485:HIE327826 HSA327485:HSA327826 IBW327485:IBW327826 ILS327485:ILS327826 IVO327485:IVO327826 JFK327485:JFK327826 JPG327485:JPG327826 JZC327485:JZC327826 KIY327485:KIY327826 KSU327485:KSU327826 LCQ327485:LCQ327826 LMM327485:LMM327826 LWI327485:LWI327826 MGE327485:MGE327826 MQA327485:MQA327826 MZW327485:MZW327826 NJS327485:NJS327826 NTO327485:NTO327826 ODK327485:ODK327826 ONG327485:ONG327826 OXC327485:OXC327826 PGY327485:PGY327826 PQU327485:PQU327826 QAQ327485:QAQ327826 QKM327485:QKM327826 QUI327485:QUI327826 REE327485:REE327826 ROA327485:ROA327826 RXW327485:RXW327826 SHS327485:SHS327826 SRO327485:SRO327826 TBK327485:TBK327826 TLG327485:TLG327826 TVC327485:TVC327826 UEY327485:UEY327826 UOU327485:UOU327826 UYQ327485:UYQ327826 VIM327485:VIM327826 VSI327485:VSI327826 WCE327485:WCE327826 WMA327485:WMA327826 WVW327485:WVW327826 TLG982845:TLG983186 JK393021:JK393362 TG393021:TG393362 ADC393021:ADC393362 AMY393021:AMY393362 AWU393021:AWU393362 BGQ393021:BGQ393362 BQM393021:BQM393362 CAI393021:CAI393362 CKE393021:CKE393362 CUA393021:CUA393362 DDW393021:DDW393362 DNS393021:DNS393362 DXO393021:DXO393362 EHK393021:EHK393362 ERG393021:ERG393362 FBC393021:FBC393362 FKY393021:FKY393362 FUU393021:FUU393362 GEQ393021:GEQ393362 GOM393021:GOM393362 GYI393021:GYI393362 HIE393021:HIE393362 HSA393021:HSA393362 IBW393021:IBW393362 ILS393021:ILS393362 IVO393021:IVO393362 JFK393021:JFK393362 JPG393021:JPG393362 JZC393021:JZC393362 KIY393021:KIY393362 KSU393021:KSU393362 LCQ393021:LCQ393362 LMM393021:LMM393362 LWI393021:LWI393362 MGE393021:MGE393362 MQA393021:MQA393362 MZW393021:MZW393362 NJS393021:NJS393362 NTO393021:NTO393362 ODK393021:ODK393362 ONG393021:ONG393362 OXC393021:OXC393362 PGY393021:PGY393362 PQU393021:PQU393362 QAQ393021:QAQ393362 QKM393021:QKM393362 QUI393021:QUI393362 REE393021:REE393362 ROA393021:ROA393362 RXW393021:RXW393362 SHS393021:SHS393362 SRO393021:SRO393362 TBK393021:TBK393362 TLG393021:TLG393362 TVC393021:TVC393362 UEY393021:UEY393362 UOU393021:UOU393362 UYQ393021:UYQ393362 VIM393021:VIM393362 VSI393021:VSI393362 WCE393021:WCE393362 WMA393021:WMA393362 WVW393021:WVW393362 TVC982845:TVC983186 JK458557:JK458898 TG458557:TG458898 ADC458557:ADC458898 AMY458557:AMY458898 AWU458557:AWU458898 BGQ458557:BGQ458898 BQM458557:BQM458898 CAI458557:CAI458898 CKE458557:CKE458898 CUA458557:CUA458898 DDW458557:DDW458898 DNS458557:DNS458898 DXO458557:DXO458898 EHK458557:EHK458898 ERG458557:ERG458898 FBC458557:FBC458898 FKY458557:FKY458898 FUU458557:FUU458898 GEQ458557:GEQ458898 GOM458557:GOM458898 GYI458557:GYI458898 HIE458557:HIE458898 HSA458557:HSA458898 IBW458557:IBW458898 ILS458557:ILS458898 IVO458557:IVO458898 JFK458557:JFK458898 JPG458557:JPG458898 JZC458557:JZC458898 KIY458557:KIY458898 KSU458557:KSU458898 LCQ458557:LCQ458898 LMM458557:LMM458898 LWI458557:LWI458898 MGE458557:MGE458898 MQA458557:MQA458898 MZW458557:MZW458898 NJS458557:NJS458898 NTO458557:NTO458898 ODK458557:ODK458898 ONG458557:ONG458898 OXC458557:OXC458898 PGY458557:PGY458898 PQU458557:PQU458898 QAQ458557:QAQ458898 QKM458557:QKM458898 QUI458557:QUI458898 REE458557:REE458898 ROA458557:ROA458898 RXW458557:RXW458898 SHS458557:SHS458898 SRO458557:SRO458898 TBK458557:TBK458898 TLG458557:TLG458898 TVC458557:TVC458898 UEY458557:UEY458898 UOU458557:UOU458898 UYQ458557:UYQ458898 VIM458557:VIM458898 VSI458557:VSI458898 WCE458557:WCE458898 WMA458557:WMA458898 WVW458557:WVW458898 UEY982845:UEY983186 JK524093:JK524434 TG524093:TG524434 ADC524093:ADC524434 AMY524093:AMY524434 AWU524093:AWU524434 BGQ524093:BGQ524434 BQM524093:BQM524434 CAI524093:CAI524434 CKE524093:CKE524434 CUA524093:CUA524434 DDW524093:DDW524434 DNS524093:DNS524434 DXO524093:DXO524434 EHK524093:EHK524434 ERG524093:ERG524434 FBC524093:FBC524434 FKY524093:FKY524434 FUU524093:FUU524434 GEQ524093:GEQ524434 GOM524093:GOM524434 GYI524093:GYI524434 HIE524093:HIE524434 HSA524093:HSA524434 IBW524093:IBW524434 ILS524093:ILS524434 IVO524093:IVO524434 JFK524093:JFK524434 JPG524093:JPG524434 JZC524093:JZC524434 KIY524093:KIY524434 KSU524093:KSU524434 LCQ524093:LCQ524434 LMM524093:LMM524434 LWI524093:LWI524434 MGE524093:MGE524434 MQA524093:MQA524434 MZW524093:MZW524434 NJS524093:NJS524434 NTO524093:NTO524434 ODK524093:ODK524434 ONG524093:ONG524434 OXC524093:OXC524434 PGY524093:PGY524434 PQU524093:PQU524434 QAQ524093:QAQ524434 QKM524093:QKM524434 QUI524093:QUI524434 REE524093:REE524434 ROA524093:ROA524434 RXW524093:RXW524434 SHS524093:SHS524434 SRO524093:SRO524434 TBK524093:TBK524434 TLG524093:TLG524434 TVC524093:TVC524434 UEY524093:UEY524434 UOU524093:UOU524434 UYQ524093:UYQ524434 VIM524093:VIM524434 VSI524093:VSI524434 WCE524093:WCE524434 WMA524093:WMA524434 WVW524093:WVW524434 UOU982845:UOU983186 JK589629:JK589970 TG589629:TG589970 ADC589629:ADC589970 AMY589629:AMY589970 AWU589629:AWU589970 BGQ589629:BGQ589970 BQM589629:BQM589970 CAI589629:CAI589970 CKE589629:CKE589970 CUA589629:CUA589970 DDW589629:DDW589970 DNS589629:DNS589970 DXO589629:DXO589970 EHK589629:EHK589970 ERG589629:ERG589970 FBC589629:FBC589970 FKY589629:FKY589970 FUU589629:FUU589970 GEQ589629:GEQ589970 GOM589629:GOM589970 GYI589629:GYI589970 HIE589629:HIE589970 HSA589629:HSA589970 IBW589629:IBW589970 ILS589629:ILS589970 IVO589629:IVO589970 JFK589629:JFK589970 JPG589629:JPG589970 JZC589629:JZC589970 KIY589629:KIY589970 KSU589629:KSU589970 LCQ589629:LCQ589970 LMM589629:LMM589970 LWI589629:LWI589970 MGE589629:MGE589970 MQA589629:MQA589970 MZW589629:MZW589970 NJS589629:NJS589970 NTO589629:NTO589970 ODK589629:ODK589970 ONG589629:ONG589970 OXC589629:OXC589970 PGY589629:PGY589970 PQU589629:PQU589970 QAQ589629:QAQ589970 QKM589629:QKM589970 QUI589629:QUI589970 REE589629:REE589970 ROA589629:ROA589970 RXW589629:RXW589970 SHS589629:SHS589970 SRO589629:SRO589970 TBK589629:TBK589970 TLG589629:TLG589970 TVC589629:TVC589970 UEY589629:UEY589970 UOU589629:UOU589970 UYQ589629:UYQ589970 VIM589629:VIM589970 VSI589629:VSI589970 WCE589629:WCE589970 WMA589629:WMA589970 WVW589629:WVW589970 UYQ982845:UYQ983186 JK655165:JK655506 TG655165:TG655506 ADC655165:ADC655506 AMY655165:AMY655506 AWU655165:AWU655506 BGQ655165:BGQ655506 BQM655165:BQM655506 CAI655165:CAI655506 CKE655165:CKE655506 CUA655165:CUA655506 DDW655165:DDW655506 DNS655165:DNS655506 DXO655165:DXO655506 EHK655165:EHK655506 ERG655165:ERG655506 FBC655165:FBC655506 FKY655165:FKY655506 FUU655165:FUU655506 GEQ655165:GEQ655506 GOM655165:GOM655506 GYI655165:GYI655506 HIE655165:HIE655506 HSA655165:HSA655506 IBW655165:IBW655506 ILS655165:ILS655506 IVO655165:IVO655506 JFK655165:JFK655506 JPG655165:JPG655506 JZC655165:JZC655506 KIY655165:KIY655506 KSU655165:KSU655506 LCQ655165:LCQ655506 LMM655165:LMM655506 LWI655165:LWI655506 MGE655165:MGE655506 MQA655165:MQA655506 MZW655165:MZW655506 NJS655165:NJS655506 NTO655165:NTO655506 ODK655165:ODK655506 ONG655165:ONG655506 OXC655165:OXC655506 PGY655165:PGY655506 PQU655165:PQU655506 QAQ655165:QAQ655506 QKM655165:QKM655506 QUI655165:QUI655506 REE655165:REE655506 ROA655165:ROA655506 RXW655165:RXW655506 SHS655165:SHS655506 SRO655165:SRO655506 TBK655165:TBK655506 TLG655165:TLG655506 TVC655165:TVC655506 UEY655165:UEY655506 UOU655165:UOU655506 UYQ655165:UYQ655506 VIM655165:VIM655506 VSI655165:VSI655506 WCE655165:WCE655506 WMA655165:WMA655506 WVW655165:WVW655506 VIM982845:VIM983186 JK720701:JK721042 TG720701:TG721042 ADC720701:ADC721042 AMY720701:AMY721042 AWU720701:AWU721042 BGQ720701:BGQ721042 BQM720701:BQM721042 CAI720701:CAI721042 CKE720701:CKE721042 CUA720701:CUA721042 DDW720701:DDW721042 DNS720701:DNS721042 DXO720701:DXO721042 EHK720701:EHK721042 ERG720701:ERG721042 FBC720701:FBC721042 FKY720701:FKY721042 FUU720701:FUU721042 GEQ720701:GEQ721042 GOM720701:GOM721042 GYI720701:GYI721042 HIE720701:HIE721042 HSA720701:HSA721042 IBW720701:IBW721042 ILS720701:ILS721042 IVO720701:IVO721042 JFK720701:JFK721042 JPG720701:JPG721042 JZC720701:JZC721042 KIY720701:KIY721042 KSU720701:KSU721042 LCQ720701:LCQ721042 LMM720701:LMM721042 LWI720701:LWI721042 MGE720701:MGE721042 MQA720701:MQA721042 MZW720701:MZW721042 NJS720701:NJS721042 NTO720701:NTO721042 ODK720701:ODK721042 ONG720701:ONG721042 OXC720701:OXC721042 PGY720701:PGY721042 PQU720701:PQU721042 QAQ720701:QAQ721042 QKM720701:QKM721042 QUI720701:QUI721042 REE720701:REE721042 ROA720701:ROA721042 RXW720701:RXW721042 SHS720701:SHS721042 SRO720701:SRO721042 TBK720701:TBK721042 TLG720701:TLG721042 TVC720701:TVC721042 UEY720701:UEY721042 UOU720701:UOU721042 UYQ720701:UYQ721042 VIM720701:VIM721042 VSI720701:VSI721042 WCE720701:WCE721042 WMA720701:WMA721042 WVW720701:WVW721042 VSI982845:VSI983186 JK786237:JK786578 TG786237:TG786578 ADC786237:ADC786578 AMY786237:AMY786578 AWU786237:AWU786578 BGQ786237:BGQ786578 BQM786237:BQM786578 CAI786237:CAI786578 CKE786237:CKE786578 CUA786237:CUA786578 DDW786237:DDW786578 DNS786237:DNS786578 DXO786237:DXO786578 EHK786237:EHK786578 ERG786237:ERG786578 FBC786237:FBC786578 FKY786237:FKY786578 FUU786237:FUU786578 GEQ786237:GEQ786578 GOM786237:GOM786578 GYI786237:GYI786578 HIE786237:HIE786578 HSA786237:HSA786578 IBW786237:IBW786578 ILS786237:ILS786578 IVO786237:IVO786578 JFK786237:JFK786578 JPG786237:JPG786578 JZC786237:JZC786578 KIY786237:KIY786578 KSU786237:KSU786578 LCQ786237:LCQ786578 LMM786237:LMM786578 LWI786237:LWI786578 MGE786237:MGE786578 MQA786237:MQA786578 MZW786237:MZW786578 NJS786237:NJS786578 NTO786237:NTO786578 ODK786237:ODK786578 ONG786237:ONG786578 OXC786237:OXC786578 PGY786237:PGY786578 PQU786237:PQU786578 QAQ786237:QAQ786578 QKM786237:QKM786578 QUI786237:QUI786578 REE786237:REE786578 ROA786237:ROA786578 RXW786237:RXW786578 SHS786237:SHS786578 SRO786237:SRO786578 TBK786237:TBK786578 TLG786237:TLG786578 TVC786237:TVC786578 UEY786237:UEY786578 UOU786237:UOU786578 UYQ786237:UYQ786578 VIM786237:VIM786578 VSI786237:VSI786578 WCE786237:WCE786578 WMA786237:WMA786578 WVW786237:WVW786578 WCE982845:WCE983186 JK851773:JK852114 TG851773:TG852114 ADC851773:ADC852114 AMY851773:AMY852114 AWU851773:AWU852114 BGQ851773:BGQ852114 BQM851773:BQM852114 CAI851773:CAI852114 CKE851773:CKE852114 CUA851773:CUA852114 DDW851773:DDW852114 DNS851773:DNS852114 DXO851773:DXO852114 EHK851773:EHK852114 ERG851773:ERG852114 FBC851773:FBC852114 FKY851773:FKY852114 FUU851773:FUU852114 GEQ851773:GEQ852114 GOM851773:GOM852114 GYI851773:GYI852114 HIE851773:HIE852114 HSA851773:HSA852114 IBW851773:IBW852114 ILS851773:ILS852114 IVO851773:IVO852114 JFK851773:JFK852114 JPG851773:JPG852114 JZC851773:JZC852114 KIY851773:KIY852114 KSU851773:KSU852114 LCQ851773:LCQ852114 LMM851773:LMM852114 LWI851773:LWI852114 MGE851773:MGE852114 MQA851773:MQA852114 MZW851773:MZW852114 NJS851773:NJS852114 NTO851773:NTO852114 ODK851773:ODK852114 ONG851773:ONG852114 OXC851773:OXC852114 PGY851773:PGY852114 PQU851773:PQU852114 QAQ851773:QAQ852114 QKM851773:QKM852114 QUI851773:QUI852114 REE851773:REE852114 ROA851773:ROA852114 RXW851773:RXW852114 SHS851773:SHS852114 SRO851773:SRO852114 TBK851773:TBK852114 TLG851773:TLG852114 TVC851773:TVC852114 UEY851773:UEY852114 UOU851773:UOU852114 UYQ851773:UYQ852114 VIM851773:VIM852114 VSI851773:VSI852114 WCE851773:WCE852114 WMA851773:WMA852114 WVW851773:WVW852114 WMA982845:WMA983186 JK917309:JK917650 TG917309:TG917650 ADC917309:ADC917650 AMY917309:AMY917650 AWU917309:AWU917650 BGQ917309:BGQ917650 BQM917309:BQM917650 CAI917309:CAI917650 CKE917309:CKE917650 CUA917309:CUA917650 DDW917309:DDW917650 DNS917309:DNS917650 DXO917309:DXO917650 EHK917309:EHK917650 ERG917309:ERG917650 FBC917309:FBC917650 FKY917309:FKY917650 FUU917309:FUU917650 GEQ917309:GEQ917650 GOM917309:GOM917650 GYI917309:GYI917650 HIE917309:HIE917650 HSA917309:HSA917650 IBW917309:IBW917650 ILS917309:ILS917650 IVO917309:IVO917650 JFK917309:JFK917650 JPG917309:JPG917650 JZC917309:JZC917650 KIY917309:KIY917650 KSU917309:KSU917650 LCQ917309:LCQ917650 LMM917309:LMM917650 LWI917309:LWI917650 MGE917309:MGE917650 MQA917309:MQA917650 MZW917309:MZW917650 NJS917309:NJS917650 NTO917309:NTO917650 ODK917309:ODK917650 ONG917309:ONG917650 OXC917309:OXC917650 PGY917309:PGY917650 PQU917309:PQU917650 QAQ917309:QAQ917650 QKM917309:QKM917650 QUI917309:QUI917650 REE917309:REE917650 ROA917309:ROA917650 RXW917309:RXW917650 SHS917309:SHS917650 SRO917309:SRO917650 TBK917309:TBK917650 TLG917309:TLG917650 TVC917309:TVC917650 UEY917309:UEY917650 UOU917309:UOU917650 UYQ917309:UYQ917650 VIM917309:VIM917650 VSI917309:VSI917650 WCE917309:WCE917650 WMA917309:WMA917650 WVW917309:WVW917650 WVW982845:WVW983186 JK982845:JK983186 TG982845:TG983186 ADC982845:ADC983186 AMY982845:AMY983186 AWU982845:AWU983186 BGQ982845:BGQ983186 BQM982845:BQM983186 CAI982845:CAI983186 CKE982845:CKE983186 CUA982845:CUA983186 DDW982845:DDW983186 DNS982845:DNS983186 DXO982845:DXO983186 EHK982845:EHK983186 ERG982845:ERG983186 FBC982845:FBC983186 FKY982845:FKY983186 FUU982845:FUU983186 GEQ982845:GEQ983186 GOM982845:GOM983186 GYI982845:GYI983186 HIE982845:HIE983186 HSA982845:HSA983186 IBW982845:IBW983186 ILS982845:ILS983186 IVO982845:IVO983186 JFK982845:JFK983186 JPG982845:JPG983186 JZC982845:JZC983186 KIY982845:KIY983186 KSU982845:KSU983186 LCQ982845:LCQ983186 LMM982845:LMM983186 LWI982845:LWI983186 MGE982845:MGE983186 MQA982845:MQA983186 MZW982845:MZW983186 NJS982845:NJS983186 NTO982845:NTO983186 ODK982845:ODK983186 ONG982845:ONG983186 OXC982845:OXC983186 PGY982845:PGY983186 PQU982845:PQU983186 QAQ982845:QAQ983186 QKM982845:QKM983186 JK7:JK149">
      <formula1>ACCOMPAGNO</formula1>
    </dataValidation>
    <dataValidation type="whole" allowBlank="1" showInputMessage="1" showErrorMessage="1" sqref="WVR982845:WVR983186 TB7:TB149 ACX7:ACX149 AMT7:AMT149 AWP7:AWP149 BGL7:BGL149 BQH7:BQH149 CAD7:CAD149 CJZ7:CJZ149 CTV7:CTV149 DDR7:DDR149 DNN7:DNN149 DXJ7:DXJ149 EHF7:EHF149 ERB7:ERB149 FAX7:FAX149 FKT7:FKT149 FUP7:FUP149 GEL7:GEL149 GOH7:GOH149 GYD7:GYD149 HHZ7:HHZ149 HRV7:HRV149 IBR7:IBR149 ILN7:ILN149 IVJ7:IVJ149 JFF7:JFF149 JPB7:JPB149 JYX7:JYX149 KIT7:KIT149 KSP7:KSP149 LCL7:LCL149 LMH7:LMH149 LWD7:LWD149 MFZ7:MFZ149 MPV7:MPV149 MZR7:MZR149 NJN7:NJN149 NTJ7:NTJ149 ODF7:ODF149 ONB7:ONB149 OWX7:OWX149 PGT7:PGT149 PQP7:PQP149 QAL7:QAL149 QKH7:QKH149 QUD7:QUD149 RDZ7:RDZ149 RNV7:RNV149 RXR7:RXR149 SHN7:SHN149 SRJ7:SRJ149 TBF7:TBF149 TLB7:TLB149 TUX7:TUX149 UET7:UET149 UOP7:UOP149 UYL7:UYL149 VIH7:VIH149 VSD7:VSD149 WBZ7:WBZ149 WLV7:WLV149 WVR7:WVR149 H10:H149 H65341:H65682 JF65341:JF65682 TB65341:TB65682 ACX65341:ACX65682 AMT65341:AMT65682 AWP65341:AWP65682 BGL65341:BGL65682 BQH65341:BQH65682 CAD65341:CAD65682 CJZ65341:CJZ65682 CTV65341:CTV65682 DDR65341:DDR65682 DNN65341:DNN65682 DXJ65341:DXJ65682 EHF65341:EHF65682 ERB65341:ERB65682 FAX65341:FAX65682 FKT65341:FKT65682 FUP65341:FUP65682 GEL65341:GEL65682 GOH65341:GOH65682 GYD65341:GYD65682 HHZ65341:HHZ65682 HRV65341:HRV65682 IBR65341:IBR65682 ILN65341:ILN65682 IVJ65341:IVJ65682 JFF65341:JFF65682 JPB65341:JPB65682 JYX65341:JYX65682 KIT65341:KIT65682 KSP65341:KSP65682 LCL65341:LCL65682 LMH65341:LMH65682 LWD65341:LWD65682 MFZ65341:MFZ65682 MPV65341:MPV65682 MZR65341:MZR65682 NJN65341:NJN65682 NTJ65341:NTJ65682 ODF65341:ODF65682 ONB65341:ONB65682 OWX65341:OWX65682 PGT65341:PGT65682 PQP65341:PQP65682 QAL65341:QAL65682 QKH65341:QKH65682 QUD65341:QUD65682 RDZ65341:RDZ65682 RNV65341:RNV65682 RXR65341:RXR65682 SHN65341:SHN65682 SRJ65341:SRJ65682 TBF65341:TBF65682 TLB65341:TLB65682 TUX65341:TUX65682 UET65341:UET65682 UOP65341:UOP65682 UYL65341:UYL65682 VIH65341:VIH65682 VSD65341:VSD65682 WBZ65341:WBZ65682 WLV65341:WLV65682 WVR65341:WVR65682 H130877:H131218 JF130877:JF131218 TB130877:TB131218 ACX130877:ACX131218 AMT130877:AMT131218 AWP130877:AWP131218 BGL130877:BGL131218 BQH130877:BQH131218 CAD130877:CAD131218 CJZ130877:CJZ131218 CTV130877:CTV131218 DDR130877:DDR131218 DNN130877:DNN131218 DXJ130877:DXJ131218 EHF130877:EHF131218 ERB130877:ERB131218 FAX130877:FAX131218 FKT130877:FKT131218 FUP130877:FUP131218 GEL130877:GEL131218 GOH130877:GOH131218 GYD130877:GYD131218 HHZ130877:HHZ131218 HRV130877:HRV131218 IBR130877:IBR131218 ILN130877:ILN131218 IVJ130877:IVJ131218 JFF130877:JFF131218 JPB130877:JPB131218 JYX130877:JYX131218 KIT130877:KIT131218 KSP130877:KSP131218 LCL130877:LCL131218 LMH130877:LMH131218 LWD130877:LWD131218 MFZ130877:MFZ131218 MPV130877:MPV131218 MZR130877:MZR131218 NJN130877:NJN131218 NTJ130877:NTJ131218 ODF130877:ODF131218 ONB130877:ONB131218 OWX130877:OWX131218 PGT130877:PGT131218 PQP130877:PQP131218 QAL130877:QAL131218 QKH130877:QKH131218 QUD130877:QUD131218 RDZ130877:RDZ131218 RNV130877:RNV131218 RXR130877:RXR131218 SHN130877:SHN131218 SRJ130877:SRJ131218 TBF130877:TBF131218 TLB130877:TLB131218 TUX130877:TUX131218 UET130877:UET131218 UOP130877:UOP131218 UYL130877:UYL131218 VIH130877:VIH131218 VSD130877:VSD131218 WBZ130877:WBZ131218 WLV130877:WLV131218 WVR130877:WVR131218 H196413:H196754 JF196413:JF196754 TB196413:TB196754 ACX196413:ACX196754 AMT196413:AMT196754 AWP196413:AWP196754 BGL196413:BGL196754 BQH196413:BQH196754 CAD196413:CAD196754 CJZ196413:CJZ196754 CTV196413:CTV196754 DDR196413:DDR196754 DNN196413:DNN196754 DXJ196413:DXJ196754 EHF196413:EHF196754 ERB196413:ERB196754 FAX196413:FAX196754 FKT196413:FKT196754 FUP196413:FUP196754 GEL196413:GEL196754 GOH196413:GOH196754 GYD196413:GYD196754 HHZ196413:HHZ196754 HRV196413:HRV196754 IBR196413:IBR196754 ILN196413:ILN196754 IVJ196413:IVJ196754 JFF196413:JFF196754 JPB196413:JPB196754 JYX196413:JYX196754 KIT196413:KIT196754 KSP196413:KSP196754 LCL196413:LCL196754 LMH196413:LMH196754 LWD196413:LWD196754 MFZ196413:MFZ196754 MPV196413:MPV196754 MZR196413:MZR196754 NJN196413:NJN196754 NTJ196413:NTJ196754 ODF196413:ODF196754 ONB196413:ONB196754 OWX196413:OWX196754 PGT196413:PGT196754 PQP196413:PQP196754 QAL196413:QAL196754 QKH196413:QKH196754 QUD196413:QUD196754 RDZ196413:RDZ196754 RNV196413:RNV196754 RXR196413:RXR196754 SHN196413:SHN196754 SRJ196413:SRJ196754 TBF196413:TBF196754 TLB196413:TLB196754 TUX196413:TUX196754 UET196413:UET196754 UOP196413:UOP196754 UYL196413:UYL196754 VIH196413:VIH196754 VSD196413:VSD196754 WBZ196413:WBZ196754 WLV196413:WLV196754 WVR196413:WVR196754 H261949:H262290 JF261949:JF262290 TB261949:TB262290 ACX261949:ACX262290 AMT261949:AMT262290 AWP261949:AWP262290 BGL261949:BGL262290 BQH261949:BQH262290 CAD261949:CAD262290 CJZ261949:CJZ262290 CTV261949:CTV262290 DDR261949:DDR262290 DNN261949:DNN262290 DXJ261949:DXJ262290 EHF261949:EHF262290 ERB261949:ERB262290 FAX261949:FAX262290 FKT261949:FKT262290 FUP261949:FUP262290 GEL261949:GEL262290 GOH261949:GOH262290 GYD261949:GYD262290 HHZ261949:HHZ262290 HRV261949:HRV262290 IBR261949:IBR262290 ILN261949:ILN262290 IVJ261949:IVJ262290 JFF261949:JFF262290 JPB261949:JPB262290 JYX261949:JYX262290 KIT261949:KIT262290 KSP261949:KSP262290 LCL261949:LCL262290 LMH261949:LMH262290 LWD261949:LWD262290 MFZ261949:MFZ262290 MPV261949:MPV262290 MZR261949:MZR262290 NJN261949:NJN262290 NTJ261949:NTJ262290 ODF261949:ODF262290 ONB261949:ONB262290 OWX261949:OWX262290 PGT261949:PGT262290 PQP261949:PQP262290 QAL261949:QAL262290 QKH261949:QKH262290 QUD261949:QUD262290 RDZ261949:RDZ262290 RNV261949:RNV262290 RXR261949:RXR262290 SHN261949:SHN262290 SRJ261949:SRJ262290 TBF261949:TBF262290 TLB261949:TLB262290 TUX261949:TUX262290 UET261949:UET262290 UOP261949:UOP262290 UYL261949:UYL262290 VIH261949:VIH262290 VSD261949:VSD262290 WBZ261949:WBZ262290 WLV261949:WLV262290 WVR261949:WVR262290 H327485:H327826 JF327485:JF327826 TB327485:TB327826 ACX327485:ACX327826 AMT327485:AMT327826 AWP327485:AWP327826 BGL327485:BGL327826 BQH327485:BQH327826 CAD327485:CAD327826 CJZ327485:CJZ327826 CTV327485:CTV327826 DDR327485:DDR327826 DNN327485:DNN327826 DXJ327485:DXJ327826 EHF327485:EHF327826 ERB327485:ERB327826 FAX327485:FAX327826 FKT327485:FKT327826 FUP327485:FUP327826 GEL327485:GEL327826 GOH327485:GOH327826 GYD327485:GYD327826 HHZ327485:HHZ327826 HRV327485:HRV327826 IBR327485:IBR327826 ILN327485:ILN327826 IVJ327485:IVJ327826 JFF327485:JFF327826 JPB327485:JPB327826 JYX327485:JYX327826 KIT327485:KIT327826 KSP327485:KSP327826 LCL327485:LCL327826 LMH327485:LMH327826 LWD327485:LWD327826 MFZ327485:MFZ327826 MPV327485:MPV327826 MZR327485:MZR327826 NJN327485:NJN327826 NTJ327485:NTJ327826 ODF327485:ODF327826 ONB327485:ONB327826 OWX327485:OWX327826 PGT327485:PGT327826 PQP327485:PQP327826 QAL327485:QAL327826 QKH327485:QKH327826 QUD327485:QUD327826 RDZ327485:RDZ327826 RNV327485:RNV327826 RXR327485:RXR327826 SHN327485:SHN327826 SRJ327485:SRJ327826 TBF327485:TBF327826 TLB327485:TLB327826 TUX327485:TUX327826 UET327485:UET327826 UOP327485:UOP327826 UYL327485:UYL327826 VIH327485:VIH327826 VSD327485:VSD327826 WBZ327485:WBZ327826 WLV327485:WLV327826 WVR327485:WVR327826 H393021:H393362 JF393021:JF393362 TB393021:TB393362 ACX393021:ACX393362 AMT393021:AMT393362 AWP393021:AWP393362 BGL393021:BGL393362 BQH393021:BQH393362 CAD393021:CAD393362 CJZ393021:CJZ393362 CTV393021:CTV393362 DDR393021:DDR393362 DNN393021:DNN393362 DXJ393021:DXJ393362 EHF393021:EHF393362 ERB393021:ERB393362 FAX393021:FAX393362 FKT393021:FKT393362 FUP393021:FUP393362 GEL393021:GEL393362 GOH393021:GOH393362 GYD393021:GYD393362 HHZ393021:HHZ393362 HRV393021:HRV393362 IBR393021:IBR393362 ILN393021:ILN393362 IVJ393021:IVJ393362 JFF393021:JFF393362 JPB393021:JPB393362 JYX393021:JYX393362 KIT393021:KIT393362 KSP393021:KSP393362 LCL393021:LCL393362 LMH393021:LMH393362 LWD393021:LWD393362 MFZ393021:MFZ393362 MPV393021:MPV393362 MZR393021:MZR393362 NJN393021:NJN393362 NTJ393021:NTJ393362 ODF393021:ODF393362 ONB393021:ONB393362 OWX393021:OWX393362 PGT393021:PGT393362 PQP393021:PQP393362 QAL393021:QAL393362 QKH393021:QKH393362 QUD393021:QUD393362 RDZ393021:RDZ393362 RNV393021:RNV393362 RXR393021:RXR393362 SHN393021:SHN393362 SRJ393021:SRJ393362 TBF393021:TBF393362 TLB393021:TLB393362 TUX393021:TUX393362 UET393021:UET393362 UOP393021:UOP393362 UYL393021:UYL393362 VIH393021:VIH393362 VSD393021:VSD393362 WBZ393021:WBZ393362 WLV393021:WLV393362 WVR393021:WVR393362 H458557:H458898 JF458557:JF458898 TB458557:TB458898 ACX458557:ACX458898 AMT458557:AMT458898 AWP458557:AWP458898 BGL458557:BGL458898 BQH458557:BQH458898 CAD458557:CAD458898 CJZ458557:CJZ458898 CTV458557:CTV458898 DDR458557:DDR458898 DNN458557:DNN458898 DXJ458557:DXJ458898 EHF458557:EHF458898 ERB458557:ERB458898 FAX458557:FAX458898 FKT458557:FKT458898 FUP458557:FUP458898 GEL458557:GEL458898 GOH458557:GOH458898 GYD458557:GYD458898 HHZ458557:HHZ458898 HRV458557:HRV458898 IBR458557:IBR458898 ILN458557:ILN458898 IVJ458557:IVJ458898 JFF458557:JFF458898 JPB458557:JPB458898 JYX458557:JYX458898 KIT458557:KIT458898 KSP458557:KSP458898 LCL458557:LCL458898 LMH458557:LMH458898 LWD458557:LWD458898 MFZ458557:MFZ458898 MPV458557:MPV458898 MZR458557:MZR458898 NJN458557:NJN458898 NTJ458557:NTJ458898 ODF458557:ODF458898 ONB458557:ONB458898 OWX458557:OWX458898 PGT458557:PGT458898 PQP458557:PQP458898 QAL458557:QAL458898 QKH458557:QKH458898 QUD458557:QUD458898 RDZ458557:RDZ458898 RNV458557:RNV458898 RXR458557:RXR458898 SHN458557:SHN458898 SRJ458557:SRJ458898 TBF458557:TBF458898 TLB458557:TLB458898 TUX458557:TUX458898 UET458557:UET458898 UOP458557:UOP458898 UYL458557:UYL458898 VIH458557:VIH458898 VSD458557:VSD458898 WBZ458557:WBZ458898 WLV458557:WLV458898 WVR458557:WVR458898 H524093:H524434 JF524093:JF524434 TB524093:TB524434 ACX524093:ACX524434 AMT524093:AMT524434 AWP524093:AWP524434 BGL524093:BGL524434 BQH524093:BQH524434 CAD524093:CAD524434 CJZ524093:CJZ524434 CTV524093:CTV524434 DDR524093:DDR524434 DNN524093:DNN524434 DXJ524093:DXJ524434 EHF524093:EHF524434 ERB524093:ERB524434 FAX524093:FAX524434 FKT524093:FKT524434 FUP524093:FUP524434 GEL524093:GEL524434 GOH524093:GOH524434 GYD524093:GYD524434 HHZ524093:HHZ524434 HRV524093:HRV524434 IBR524093:IBR524434 ILN524093:ILN524434 IVJ524093:IVJ524434 JFF524093:JFF524434 JPB524093:JPB524434 JYX524093:JYX524434 KIT524093:KIT524434 KSP524093:KSP524434 LCL524093:LCL524434 LMH524093:LMH524434 LWD524093:LWD524434 MFZ524093:MFZ524434 MPV524093:MPV524434 MZR524093:MZR524434 NJN524093:NJN524434 NTJ524093:NTJ524434 ODF524093:ODF524434 ONB524093:ONB524434 OWX524093:OWX524434 PGT524093:PGT524434 PQP524093:PQP524434 QAL524093:QAL524434 QKH524093:QKH524434 QUD524093:QUD524434 RDZ524093:RDZ524434 RNV524093:RNV524434 RXR524093:RXR524434 SHN524093:SHN524434 SRJ524093:SRJ524434 TBF524093:TBF524434 TLB524093:TLB524434 TUX524093:TUX524434 UET524093:UET524434 UOP524093:UOP524434 UYL524093:UYL524434 VIH524093:VIH524434 VSD524093:VSD524434 WBZ524093:WBZ524434 WLV524093:WLV524434 WVR524093:WVR524434 H589629:H589970 JF589629:JF589970 TB589629:TB589970 ACX589629:ACX589970 AMT589629:AMT589970 AWP589629:AWP589970 BGL589629:BGL589970 BQH589629:BQH589970 CAD589629:CAD589970 CJZ589629:CJZ589970 CTV589629:CTV589970 DDR589629:DDR589970 DNN589629:DNN589970 DXJ589629:DXJ589970 EHF589629:EHF589970 ERB589629:ERB589970 FAX589629:FAX589970 FKT589629:FKT589970 FUP589629:FUP589970 GEL589629:GEL589970 GOH589629:GOH589970 GYD589629:GYD589970 HHZ589629:HHZ589970 HRV589629:HRV589970 IBR589629:IBR589970 ILN589629:ILN589970 IVJ589629:IVJ589970 JFF589629:JFF589970 JPB589629:JPB589970 JYX589629:JYX589970 KIT589629:KIT589970 KSP589629:KSP589970 LCL589629:LCL589970 LMH589629:LMH589970 LWD589629:LWD589970 MFZ589629:MFZ589970 MPV589629:MPV589970 MZR589629:MZR589970 NJN589629:NJN589970 NTJ589629:NTJ589970 ODF589629:ODF589970 ONB589629:ONB589970 OWX589629:OWX589970 PGT589629:PGT589970 PQP589629:PQP589970 QAL589629:QAL589970 QKH589629:QKH589970 QUD589629:QUD589970 RDZ589629:RDZ589970 RNV589629:RNV589970 RXR589629:RXR589970 SHN589629:SHN589970 SRJ589629:SRJ589970 TBF589629:TBF589970 TLB589629:TLB589970 TUX589629:TUX589970 UET589629:UET589970 UOP589629:UOP589970 UYL589629:UYL589970 VIH589629:VIH589970 VSD589629:VSD589970 WBZ589629:WBZ589970 WLV589629:WLV589970 WVR589629:WVR589970 H655165:H655506 JF655165:JF655506 TB655165:TB655506 ACX655165:ACX655506 AMT655165:AMT655506 AWP655165:AWP655506 BGL655165:BGL655506 BQH655165:BQH655506 CAD655165:CAD655506 CJZ655165:CJZ655506 CTV655165:CTV655506 DDR655165:DDR655506 DNN655165:DNN655506 DXJ655165:DXJ655506 EHF655165:EHF655506 ERB655165:ERB655506 FAX655165:FAX655506 FKT655165:FKT655506 FUP655165:FUP655506 GEL655165:GEL655506 GOH655165:GOH655506 GYD655165:GYD655506 HHZ655165:HHZ655506 HRV655165:HRV655506 IBR655165:IBR655506 ILN655165:ILN655506 IVJ655165:IVJ655506 JFF655165:JFF655506 JPB655165:JPB655506 JYX655165:JYX655506 KIT655165:KIT655506 KSP655165:KSP655506 LCL655165:LCL655506 LMH655165:LMH655506 LWD655165:LWD655506 MFZ655165:MFZ655506 MPV655165:MPV655506 MZR655165:MZR655506 NJN655165:NJN655506 NTJ655165:NTJ655506 ODF655165:ODF655506 ONB655165:ONB655506 OWX655165:OWX655506 PGT655165:PGT655506 PQP655165:PQP655506 QAL655165:QAL655506 QKH655165:QKH655506 QUD655165:QUD655506 RDZ655165:RDZ655506 RNV655165:RNV655506 RXR655165:RXR655506 SHN655165:SHN655506 SRJ655165:SRJ655506 TBF655165:TBF655506 TLB655165:TLB655506 TUX655165:TUX655506 UET655165:UET655506 UOP655165:UOP655506 UYL655165:UYL655506 VIH655165:VIH655506 VSD655165:VSD655506 WBZ655165:WBZ655506 WLV655165:WLV655506 WVR655165:WVR655506 H720701:H721042 JF720701:JF721042 TB720701:TB721042 ACX720701:ACX721042 AMT720701:AMT721042 AWP720701:AWP721042 BGL720701:BGL721042 BQH720701:BQH721042 CAD720701:CAD721042 CJZ720701:CJZ721042 CTV720701:CTV721042 DDR720701:DDR721042 DNN720701:DNN721042 DXJ720701:DXJ721042 EHF720701:EHF721042 ERB720701:ERB721042 FAX720701:FAX721042 FKT720701:FKT721042 FUP720701:FUP721042 GEL720701:GEL721042 GOH720701:GOH721042 GYD720701:GYD721042 HHZ720701:HHZ721042 HRV720701:HRV721042 IBR720701:IBR721042 ILN720701:ILN721042 IVJ720701:IVJ721042 JFF720701:JFF721042 JPB720701:JPB721042 JYX720701:JYX721042 KIT720701:KIT721042 KSP720701:KSP721042 LCL720701:LCL721042 LMH720701:LMH721042 LWD720701:LWD721042 MFZ720701:MFZ721042 MPV720701:MPV721042 MZR720701:MZR721042 NJN720701:NJN721042 NTJ720701:NTJ721042 ODF720701:ODF721042 ONB720701:ONB721042 OWX720701:OWX721042 PGT720701:PGT721042 PQP720701:PQP721042 QAL720701:QAL721042 QKH720701:QKH721042 QUD720701:QUD721042 RDZ720701:RDZ721042 RNV720701:RNV721042 RXR720701:RXR721042 SHN720701:SHN721042 SRJ720701:SRJ721042 TBF720701:TBF721042 TLB720701:TLB721042 TUX720701:TUX721042 UET720701:UET721042 UOP720701:UOP721042 UYL720701:UYL721042 VIH720701:VIH721042 VSD720701:VSD721042 WBZ720701:WBZ721042 WLV720701:WLV721042 WVR720701:WVR721042 H786237:H786578 JF786237:JF786578 TB786237:TB786578 ACX786237:ACX786578 AMT786237:AMT786578 AWP786237:AWP786578 BGL786237:BGL786578 BQH786237:BQH786578 CAD786237:CAD786578 CJZ786237:CJZ786578 CTV786237:CTV786578 DDR786237:DDR786578 DNN786237:DNN786578 DXJ786237:DXJ786578 EHF786237:EHF786578 ERB786237:ERB786578 FAX786237:FAX786578 FKT786237:FKT786578 FUP786237:FUP786578 GEL786237:GEL786578 GOH786237:GOH786578 GYD786237:GYD786578 HHZ786237:HHZ786578 HRV786237:HRV786578 IBR786237:IBR786578 ILN786237:ILN786578 IVJ786237:IVJ786578 JFF786237:JFF786578 JPB786237:JPB786578 JYX786237:JYX786578 KIT786237:KIT786578 KSP786237:KSP786578 LCL786237:LCL786578 LMH786237:LMH786578 LWD786237:LWD786578 MFZ786237:MFZ786578 MPV786237:MPV786578 MZR786237:MZR786578 NJN786237:NJN786578 NTJ786237:NTJ786578 ODF786237:ODF786578 ONB786237:ONB786578 OWX786237:OWX786578 PGT786237:PGT786578 PQP786237:PQP786578 QAL786237:QAL786578 QKH786237:QKH786578 QUD786237:QUD786578 RDZ786237:RDZ786578 RNV786237:RNV786578 RXR786237:RXR786578 SHN786237:SHN786578 SRJ786237:SRJ786578 TBF786237:TBF786578 TLB786237:TLB786578 TUX786237:TUX786578 UET786237:UET786578 UOP786237:UOP786578 UYL786237:UYL786578 VIH786237:VIH786578 VSD786237:VSD786578 WBZ786237:WBZ786578 WLV786237:WLV786578 WVR786237:WVR786578 H851773:H852114 JF851773:JF852114 TB851773:TB852114 ACX851773:ACX852114 AMT851773:AMT852114 AWP851773:AWP852114 BGL851773:BGL852114 BQH851773:BQH852114 CAD851773:CAD852114 CJZ851773:CJZ852114 CTV851773:CTV852114 DDR851773:DDR852114 DNN851773:DNN852114 DXJ851773:DXJ852114 EHF851773:EHF852114 ERB851773:ERB852114 FAX851773:FAX852114 FKT851773:FKT852114 FUP851773:FUP852114 GEL851773:GEL852114 GOH851773:GOH852114 GYD851773:GYD852114 HHZ851773:HHZ852114 HRV851773:HRV852114 IBR851773:IBR852114 ILN851773:ILN852114 IVJ851773:IVJ852114 JFF851773:JFF852114 JPB851773:JPB852114 JYX851773:JYX852114 KIT851773:KIT852114 KSP851773:KSP852114 LCL851773:LCL852114 LMH851773:LMH852114 LWD851773:LWD852114 MFZ851773:MFZ852114 MPV851773:MPV852114 MZR851773:MZR852114 NJN851773:NJN852114 NTJ851773:NTJ852114 ODF851773:ODF852114 ONB851773:ONB852114 OWX851773:OWX852114 PGT851773:PGT852114 PQP851773:PQP852114 QAL851773:QAL852114 QKH851773:QKH852114 QUD851773:QUD852114 RDZ851773:RDZ852114 RNV851773:RNV852114 RXR851773:RXR852114 SHN851773:SHN852114 SRJ851773:SRJ852114 TBF851773:TBF852114 TLB851773:TLB852114 TUX851773:TUX852114 UET851773:UET852114 UOP851773:UOP852114 UYL851773:UYL852114 VIH851773:VIH852114 VSD851773:VSD852114 WBZ851773:WBZ852114 WLV851773:WLV852114 WVR851773:WVR852114 H917309:H917650 JF917309:JF917650 TB917309:TB917650 ACX917309:ACX917650 AMT917309:AMT917650 AWP917309:AWP917650 BGL917309:BGL917650 BQH917309:BQH917650 CAD917309:CAD917650 CJZ917309:CJZ917650 CTV917309:CTV917650 DDR917309:DDR917650 DNN917309:DNN917650 DXJ917309:DXJ917650 EHF917309:EHF917650 ERB917309:ERB917650 FAX917309:FAX917650 FKT917309:FKT917650 FUP917309:FUP917650 GEL917309:GEL917650 GOH917309:GOH917650 GYD917309:GYD917650 HHZ917309:HHZ917650 HRV917309:HRV917650 IBR917309:IBR917650 ILN917309:ILN917650 IVJ917309:IVJ917650 JFF917309:JFF917650 JPB917309:JPB917650 JYX917309:JYX917650 KIT917309:KIT917650 KSP917309:KSP917650 LCL917309:LCL917650 LMH917309:LMH917650 LWD917309:LWD917650 MFZ917309:MFZ917650 MPV917309:MPV917650 MZR917309:MZR917650 NJN917309:NJN917650 NTJ917309:NTJ917650 ODF917309:ODF917650 ONB917309:ONB917650 OWX917309:OWX917650 PGT917309:PGT917650 PQP917309:PQP917650 QAL917309:QAL917650 QKH917309:QKH917650 QUD917309:QUD917650 RDZ917309:RDZ917650 RNV917309:RNV917650 RXR917309:RXR917650 SHN917309:SHN917650 SRJ917309:SRJ917650 TBF917309:TBF917650 TLB917309:TLB917650 TUX917309:TUX917650 UET917309:UET917650 UOP917309:UOP917650 UYL917309:UYL917650 VIH917309:VIH917650 VSD917309:VSD917650 WBZ917309:WBZ917650 WLV917309:WLV917650 WVR917309:WVR917650 H982845:H983186 JF982845:JF983186 TB982845:TB983186 ACX982845:ACX983186 AMT982845:AMT983186 AWP982845:AWP983186 BGL982845:BGL983186 BQH982845:BQH983186 CAD982845:CAD983186 CJZ982845:CJZ983186 CTV982845:CTV983186 DDR982845:DDR983186 DNN982845:DNN983186 DXJ982845:DXJ983186 EHF982845:EHF983186 ERB982845:ERB983186 FAX982845:FAX983186 FKT982845:FKT983186 FUP982845:FUP983186 GEL982845:GEL983186 GOH982845:GOH983186 GYD982845:GYD983186 HHZ982845:HHZ983186 HRV982845:HRV983186 IBR982845:IBR983186 ILN982845:ILN983186 IVJ982845:IVJ983186 JFF982845:JFF983186 JPB982845:JPB983186 JYX982845:JYX983186 KIT982845:KIT983186 KSP982845:KSP983186 LCL982845:LCL983186 LMH982845:LMH983186 LWD982845:LWD983186 MFZ982845:MFZ983186 MPV982845:MPV983186 MZR982845:MZR983186 NJN982845:NJN983186 NTJ982845:NTJ983186 ODF982845:ODF983186 ONB982845:ONB983186 OWX982845:OWX983186 PGT982845:PGT983186 PQP982845:PQP983186 QAL982845:QAL983186 QKH982845:QKH983186 QUD982845:QUD983186 RDZ982845:RDZ983186 RNV982845:RNV983186 RXR982845:RXR983186 SHN982845:SHN983186 SRJ982845:SRJ983186 TBF982845:TBF983186 TLB982845:TLB983186 TUX982845:TUX983186 UET982845:UET983186 UOP982845:UOP983186 UYL982845:UYL983186 VIH982845:VIH983186 VSD982845:VSD983186 WBZ982845:WBZ983186 WLV982845:WLV983186 JF7:JF149">
      <formula1>1</formula1>
      <formula2>366</formula2>
    </dataValidation>
    <dataValidation type="whole" allowBlank="1" showInputMessage="1" showErrorMessage="1" prompt="Inserire solo i giorni di assenza fatturati/da fatturare" sqref="WVS982845:WVS983186 TC7:TC149 ACY7:ACY149 AMU7:AMU149 AWQ7:AWQ149 BGM7:BGM149 BQI7:BQI149 CAE7:CAE149 CKA7:CKA149 CTW7:CTW149 DDS7:DDS149 DNO7:DNO149 DXK7:DXK149 EHG7:EHG149 ERC7:ERC149 FAY7:FAY149 FKU7:FKU149 FUQ7:FUQ149 GEM7:GEM149 GOI7:GOI149 GYE7:GYE149 HIA7:HIA149 HRW7:HRW149 IBS7:IBS149 ILO7:ILO149 IVK7:IVK149 JFG7:JFG149 JPC7:JPC149 JYY7:JYY149 KIU7:KIU149 KSQ7:KSQ149 LCM7:LCM149 LMI7:LMI149 LWE7:LWE149 MGA7:MGA149 MPW7:MPW149 MZS7:MZS149 NJO7:NJO149 NTK7:NTK149 ODG7:ODG149 ONC7:ONC149 OWY7:OWY149 PGU7:PGU149 PQQ7:PQQ149 QAM7:QAM149 QKI7:QKI149 QUE7:QUE149 REA7:REA149 RNW7:RNW149 RXS7:RXS149 SHO7:SHO149 SRK7:SRK149 TBG7:TBG149 TLC7:TLC149 TUY7:TUY149 UEU7:UEU149 UOQ7:UOQ149 UYM7:UYM149 VII7:VII149 VSE7:VSE149 WCA7:WCA149 WLW7:WLW149 WVS7:WVS149 I10:I149 I65341:I65682 JG65341:JG65682 TC65341:TC65682 ACY65341:ACY65682 AMU65341:AMU65682 AWQ65341:AWQ65682 BGM65341:BGM65682 BQI65341:BQI65682 CAE65341:CAE65682 CKA65341:CKA65682 CTW65341:CTW65682 DDS65341:DDS65682 DNO65341:DNO65682 DXK65341:DXK65682 EHG65341:EHG65682 ERC65341:ERC65682 FAY65341:FAY65682 FKU65341:FKU65682 FUQ65341:FUQ65682 GEM65341:GEM65682 GOI65341:GOI65682 GYE65341:GYE65682 HIA65341:HIA65682 HRW65341:HRW65682 IBS65341:IBS65682 ILO65341:ILO65682 IVK65341:IVK65682 JFG65341:JFG65682 JPC65341:JPC65682 JYY65341:JYY65682 KIU65341:KIU65682 KSQ65341:KSQ65682 LCM65341:LCM65682 LMI65341:LMI65682 LWE65341:LWE65682 MGA65341:MGA65682 MPW65341:MPW65682 MZS65341:MZS65682 NJO65341:NJO65682 NTK65341:NTK65682 ODG65341:ODG65682 ONC65341:ONC65682 OWY65341:OWY65682 PGU65341:PGU65682 PQQ65341:PQQ65682 QAM65341:QAM65682 QKI65341:QKI65682 QUE65341:QUE65682 REA65341:REA65682 RNW65341:RNW65682 RXS65341:RXS65682 SHO65341:SHO65682 SRK65341:SRK65682 TBG65341:TBG65682 TLC65341:TLC65682 TUY65341:TUY65682 UEU65341:UEU65682 UOQ65341:UOQ65682 UYM65341:UYM65682 VII65341:VII65682 VSE65341:VSE65682 WCA65341:WCA65682 WLW65341:WLW65682 WVS65341:WVS65682 I130877:I131218 JG130877:JG131218 TC130877:TC131218 ACY130877:ACY131218 AMU130877:AMU131218 AWQ130877:AWQ131218 BGM130877:BGM131218 BQI130877:BQI131218 CAE130877:CAE131218 CKA130877:CKA131218 CTW130877:CTW131218 DDS130877:DDS131218 DNO130877:DNO131218 DXK130877:DXK131218 EHG130877:EHG131218 ERC130877:ERC131218 FAY130877:FAY131218 FKU130877:FKU131218 FUQ130877:FUQ131218 GEM130877:GEM131218 GOI130877:GOI131218 GYE130877:GYE131218 HIA130877:HIA131218 HRW130877:HRW131218 IBS130877:IBS131218 ILO130877:ILO131218 IVK130877:IVK131218 JFG130877:JFG131218 JPC130877:JPC131218 JYY130877:JYY131218 KIU130877:KIU131218 KSQ130877:KSQ131218 LCM130877:LCM131218 LMI130877:LMI131218 LWE130877:LWE131218 MGA130877:MGA131218 MPW130877:MPW131218 MZS130877:MZS131218 NJO130877:NJO131218 NTK130877:NTK131218 ODG130877:ODG131218 ONC130877:ONC131218 OWY130877:OWY131218 PGU130877:PGU131218 PQQ130877:PQQ131218 QAM130877:QAM131218 QKI130877:QKI131218 QUE130877:QUE131218 REA130877:REA131218 RNW130877:RNW131218 RXS130877:RXS131218 SHO130877:SHO131218 SRK130877:SRK131218 TBG130877:TBG131218 TLC130877:TLC131218 TUY130877:TUY131218 UEU130877:UEU131218 UOQ130877:UOQ131218 UYM130877:UYM131218 VII130877:VII131218 VSE130877:VSE131218 WCA130877:WCA131218 WLW130877:WLW131218 WVS130877:WVS131218 I196413:I196754 JG196413:JG196754 TC196413:TC196754 ACY196413:ACY196754 AMU196413:AMU196754 AWQ196413:AWQ196754 BGM196413:BGM196754 BQI196413:BQI196754 CAE196413:CAE196754 CKA196413:CKA196754 CTW196413:CTW196754 DDS196413:DDS196754 DNO196413:DNO196754 DXK196413:DXK196754 EHG196413:EHG196754 ERC196413:ERC196754 FAY196413:FAY196754 FKU196413:FKU196754 FUQ196413:FUQ196754 GEM196413:GEM196754 GOI196413:GOI196754 GYE196413:GYE196754 HIA196413:HIA196754 HRW196413:HRW196754 IBS196413:IBS196754 ILO196413:ILO196754 IVK196413:IVK196754 JFG196413:JFG196754 JPC196413:JPC196754 JYY196413:JYY196754 KIU196413:KIU196754 KSQ196413:KSQ196754 LCM196413:LCM196754 LMI196413:LMI196754 LWE196413:LWE196754 MGA196413:MGA196754 MPW196413:MPW196754 MZS196413:MZS196754 NJO196413:NJO196754 NTK196413:NTK196754 ODG196413:ODG196754 ONC196413:ONC196754 OWY196413:OWY196754 PGU196413:PGU196754 PQQ196413:PQQ196754 QAM196413:QAM196754 QKI196413:QKI196754 QUE196413:QUE196754 REA196413:REA196754 RNW196413:RNW196754 RXS196413:RXS196754 SHO196413:SHO196754 SRK196413:SRK196754 TBG196413:TBG196754 TLC196413:TLC196754 TUY196413:TUY196754 UEU196413:UEU196754 UOQ196413:UOQ196754 UYM196413:UYM196754 VII196413:VII196754 VSE196413:VSE196754 WCA196413:WCA196754 WLW196413:WLW196754 WVS196413:WVS196754 I261949:I262290 JG261949:JG262290 TC261949:TC262290 ACY261949:ACY262290 AMU261949:AMU262290 AWQ261949:AWQ262290 BGM261949:BGM262290 BQI261949:BQI262290 CAE261949:CAE262290 CKA261949:CKA262290 CTW261949:CTW262290 DDS261949:DDS262290 DNO261949:DNO262290 DXK261949:DXK262290 EHG261949:EHG262290 ERC261949:ERC262290 FAY261949:FAY262290 FKU261949:FKU262290 FUQ261949:FUQ262290 GEM261949:GEM262290 GOI261949:GOI262290 GYE261949:GYE262290 HIA261949:HIA262290 HRW261949:HRW262290 IBS261949:IBS262290 ILO261949:ILO262290 IVK261949:IVK262290 JFG261949:JFG262290 JPC261949:JPC262290 JYY261949:JYY262290 KIU261949:KIU262290 KSQ261949:KSQ262290 LCM261949:LCM262290 LMI261949:LMI262290 LWE261949:LWE262290 MGA261949:MGA262290 MPW261949:MPW262290 MZS261949:MZS262290 NJO261949:NJO262290 NTK261949:NTK262290 ODG261949:ODG262290 ONC261949:ONC262290 OWY261949:OWY262290 PGU261949:PGU262290 PQQ261949:PQQ262290 QAM261949:QAM262290 QKI261949:QKI262290 QUE261949:QUE262290 REA261949:REA262290 RNW261949:RNW262290 RXS261949:RXS262290 SHO261949:SHO262290 SRK261949:SRK262290 TBG261949:TBG262290 TLC261949:TLC262290 TUY261949:TUY262290 UEU261949:UEU262290 UOQ261949:UOQ262290 UYM261949:UYM262290 VII261949:VII262290 VSE261949:VSE262290 WCA261949:WCA262290 WLW261949:WLW262290 WVS261949:WVS262290 I327485:I327826 JG327485:JG327826 TC327485:TC327826 ACY327485:ACY327826 AMU327485:AMU327826 AWQ327485:AWQ327826 BGM327485:BGM327826 BQI327485:BQI327826 CAE327485:CAE327826 CKA327485:CKA327826 CTW327485:CTW327826 DDS327485:DDS327826 DNO327485:DNO327826 DXK327485:DXK327826 EHG327485:EHG327826 ERC327485:ERC327826 FAY327485:FAY327826 FKU327485:FKU327826 FUQ327485:FUQ327826 GEM327485:GEM327826 GOI327485:GOI327826 GYE327485:GYE327826 HIA327485:HIA327826 HRW327485:HRW327826 IBS327485:IBS327826 ILO327485:ILO327826 IVK327485:IVK327826 JFG327485:JFG327826 JPC327485:JPC327826 JYY327485:JYY327826 KIU327485:KIU327826 KSQ327485:KSQ327826 LCM327485:LCM327826 LMI327485:LMI327826 LWE327485:LWE327826 MGA327485:MGA327826 MPW327485:MPW327826 MZS327485:MZS327826 NJO327485:NJO327826 NTK327485:NTK327826 ODG327485:ODG327826 ONC327485:ONC327826 OWY327485:OWY327826 PGU327485:PGU327826 PQQ327485:PQQ327826 QAM327485:QAM327826 QKI327485:QKI327826 QUE327485:QUE327826 REA327485:REA327826 RNW327485:RNW327826 RXS327485:RXS327826 SHO327485:SHO327826 SRK327485:SRK327826 TBG327485:TBG327826 TLC327485:TLC327826 TUY327485:TUY327826 UEU327485:UEU327826 UOQ327485:UOQ327826 UYM327485:UYM327826 VII327485:VII327826 VSE327485:VSE327826 WCA327485:WCA327826 WLW327485:WLW327826 WVS327485:WVS327826 I393021:I393362 JG393021:JG393362 TC393021:TC393362 ACY393021:ACY393362 AMU393021:AMU393362 AWQ393021:AWQ393362 BGM393021:BGM393362 BQI393021:BQI393362 CAE393021:CAE393362 CKA393021:CKA393362 CTW393021:CTW393362 DDS393021:DDS393362 DNO393021:DNO393362 DXK393021:DXK393362 EHG393021:EHG393362 ERC393021:ERC393362 FAY393021:FAY393362 FKU393021:FKU393362 FUQ393021:FUQ393362 GEM393021:GEM393362 GOI393021:GOI393362 GYE393021:GYE393362 HIA393021:HIA393362 HRW393021:HRW393362 IBS393021:IBS393362 ILO393021:ILO393362 IVK393021:IVK393362 JFG393021:JFG393362 JPC393021:JPC393362 JYY393021:JYY393362 KIU393021:KIU393362 KSQ393021:KSQ393362 LCM393021:LCM393362 LMI393021:LMI393362 LWE393021:LWE393362 MGA393021:MGA393362 MPW393021:MPW393362 MZS393021:MZS393362 NJO393021:NJO393362 NTK393021:NTK393362 ODG393021:ODG393362 ONC393021:ONC393362 OWY393021:OWY393362 PGU393021:PGU393362 PQQ393021:PQQ393362 QAM393021:QAM393362 QKI393021:QKI393362 QUE393021:QUE393362 REA393021:REA393362 RNW393021:RNW393362 RXS393021:RXS393362 SHO393021:SHO393362 SRK393021:SRK393362 TBG393021:TBG393362 TLC393021:TLC393362 TUY393021:TUY393362 UEU393021:UEU393362 UOQ393021:UOQ393362 UYM393021:UYM393362 VII393021:VII393362 VSE393021:VSE393362 WCA393021:WCA393362 WLW393021:WLW393362 WVS393021:WVS393362 I458557:I458898 JG458557:JG458898 TC458557:TC458898 ACY458557:ACY458898 AMU458557:AMU458898 AWQ458557:AWQ458898 BGM458557:BGM458898 BQI458557:BQI458898 CAE458557:CAE458898 CKA458557:CKA458898 CTW458557:CTW458898 DDS458557:DDS458898 DNO458557:DNO458898 DXK458557:DXK458898 EHG458557:EHG458898 ERC458557:ERC458898 FAY458557:FAY458898 FKU458557:FKU458898 FUQ458557:FUQ458898 GEM458557:GEM458898 GOI458557:GOI458898 GYE458557:GYE458898 HIA458557:HIA458898 HRW458557:HRW458898 IBS458557:IBS458898 ILO458557:ILO458898 IVK458557:IVK458898 JFG458557:JFG458898 JPC458557:JPC458898 JYY458557:JYY458898 KIU458557:KIU458898 KSQ458557:KSQ458898 LCM458557:LCM458898 LMI458557:LMI458898 LWE458557:LWE458898 MGA458557:MGA458898 MPW458557:MPW458898 MZS458557:MZS458898 NJO458557:NJO458898 NTK458557:NTK458898 ODG458557:ODG458898 ONC458557:ONC458898 OWY458557:OWY458898 PGU458557:PGU458898 PQQ458557:PQQ458898 QAM458557:QAM458898 QKI458557:QKI458898 QUE458557:QUE458898 REA458557:REA458898 RNW458557:RNW458898 RXS458557:RXS458898 SHO458557:SHO458898 SRK458557:SRK458898 TBG458557:TBG458898 TLC458557:TLC458898 TUY458557:TUY458898 UEU458557:UEU458898 UOQ458557:UOQ458898 UYM458557:UYM458898 VII458557:VII458898 VSE458557:VSE458898 WCA458557:WCA458898 WLW458557:WLW458898 WVS458557:WVS458898 I524093:I524434 JG524093:JG524434 TC524093:TC524434 ACY524093:ACY524434 AMU524093:AMU524434 AWQ524093:AWQ524434 BGM524093:BGM524434 BQI524093:BQI524434 CAE524093:CAE524434 CKA524093:CKA524434 CTW524093:CTW524434 DDS524093:DDS524434 DNO524093:DNO524434 DXK524093:DXK524434 EHG524093:EHG524434 ERC524093:ERC524434 FAY524093:FAY524434 FKU524093:FKU524434 FUQ524093:FUQ524434 GEM524093:GEM524434 GOI524093:GOI524434 GYE524093:GYE524434 HIA524093:HIA524434 HRW524093:HRW524434 IBS524093:IBS524434 ILO524093:ILO524434 IVK524093:IVK524434 JFG524093:JFG524434 JPC524093:JPC524434 JYY524093:JYY524434 KIU524093:KIU524434 KSQ524093:KSQ524434 LCM524093:LCM524434 LMI524093:LMI524434 LWE524093:LWE524434 MGA524093:MGA524434 MPW524093:MPW524434 MZS524093:MZS524434 NJO524093:NJO524434 NTK524093:NTK524434 ODG524093:ODG524434 ONC524093:ONC524434 OWY524093:OWY524434 PGU524093:PGU524434 PQQ524093:PQQ524434 QAM524093:QAM524434 QKI524093:QKI524434 QUE524093:QUE524434 REA524093:REA524434 RNW524093:RNW524434 RXS524093:RXS524434 SHO524093:SHO524434 SRK524093:SRK524434 TBG524093:TBG524434 TLC524093:TLC524434 TUY524093:TUY524434 UEU524093:UEU524434 UOQ524093:UOQ524434 UYM524093:UYM524434 VII524093:VII524434 VSE524093:VSE524434 WCA524093:WCA524434 WLW524093:WLW524434 WVS524093:WVS524434 I589629:I589970 JG589629:JG589970 TC589629:TC589970 ACY589629:ACY589970 AMU589629:AMU589970 AWQ589629:AWQ589970 BGM589629:BGM589970 BQI589629:BQI589970 CAE589629:CAE589970 CKA589629:CKA589970 CTW589629:CTW589970 DDS589629:DDS589970 DNO589629:DNO589970 DXK589629:DXK589970 EHG589629:EHG589970 ERC589629:ERC589970 FAY589629:FAY589970 FKU589629:FKU589970 FUQ589629:FUQ589970 GEM589629:GEM589970 GOI589629:GOI589970 GYE589629:GYE589970 HIA589629:HIA589970 HRW589629:HRW589970 IBS589629:IBS589970 ILO589629:ILO589970 IVK589629:IVK589970 JFG589629:JFG589970 JPC589629:JPC589970 JYY589629:JYY589970 KIU589629:KIU589970 KSQ589629:KSQ589970 LCM589629:LCM589970 LMI589629:LMI589970 LWE589629:LWE589970 MGA589629:MGA589970 MPW589629:MPW589970 MZS589629:MZS589970 NJO589629:NJO589970 NTK589629:NTK589970 ODG589629:ODG589970 ONC589629:ONC589970 OWY589629:OWY589970 PGU589629:PGU589970 PQQ589629:PQQ589970 QAM589629:QAM589970 QKI589629:QKI589970 QUE589629:QUE589970 REA589629:REA589970 RNW589629:RNW589970 RXS589629:RXS589970 SHO589629:SHO589970 SRK589629:SRK589970 TBG589629:TBG589970 TLC589629:TLC589970 TUY589629:TUY589970 UEU589629:UEU589970 UOQ589629:UOQ589970 UYM589629:UYM589970 VII589629:VII589970 VSE589629:VSE589970 WCA589629:WCA589970 WLW589629:WLW589970 WVS589629:WVS589970 I655165:I655506 JG655165:JG655506 TC655165:TC655506 ACY655165:ACY655506 AMU655165:AMU655506 AWQ655165:AWQ655506 BGM655165:BGM655506 BQI655165:BQI655506 CAE655165:CAE655506 CKA655165:CKA655506 CTW655165:CTW655506 DDS655165:DDS655506 DNO655165:DNO655506 DXK655165:DXK655506 EHG655165:EHG655506 ERC655165:ERC655506 FAY655165:FAY655506 FKU655165:FKU655506 FUQ655165:FUQ655506 GEM655165:GEM655506 GOI655165:GOI655506 GYE655165:GYE655506 HIA655165:HIA655506 HRW655165:HRW655506 IBS655165:IBS655506 ILO655165:ILO655506 IVK655165:IVK655506 JFG655165:JFG655506 JPC655165:JPC655506 JYY655165:JYY655506 KIU655165:KIU655506 KSQ655165:KSQ655506 LCM655165:LCM655506 LMI655165:LMI655506 LWE655165:LWE655506 MGA655165:MGA655506 MPW655165:MPW655506 MZS655165:MZS655506 NJO655165:NJO655506 NTK655165:NTK655506 ODG655165:ODG655506 ONC655165:ONC655506 OWY655165:OWY655506 PGU655165:PGU655506 PQQ655165:PQQ655506 QAM655165:QAM655506 QKI655165:QKI655506 QUE655165:QUE655506 REA655165:REA655506 RNW655165:RNW655506 RXS655165:RXS655506 SHO655165:SHO655506 SRK655165:SRK655506 TBG655165:TBG655506 TLC655165:TLC655506 TUY655165:TUY655506 UEU655165:UEU655506 UOQ655165:UOQ655506 UYM655165:UYM655506 VII655165:VII655506 VSE655165:VSE655506 WCA655165:WCA655506 WLW655165:WLW655506 WVS655165:WVS655506 I720701:I721042 JG720701:JG721042 TC720701:TC721042 ACY720701:ACY721042 AMU720701:AMU721042 AWQ720701:AWQ721042 BGM720701:BGM721042 BQI720701:BQI721042 CAE720701:CAE721042 CKA720701:CKA721042 CTW720701:CTW721042 DDS720701:DDS721042 DNO720701:DNO721042 DXK720701:DXK721042 EHG720701:EHG721042 ERC720701:ERC721042 FAY720701:FAY721042 FKU720701:FKU721042 FUQ720701:FUQ721042 GEM720701:GEM721042 GOI720701:GOI721042 GYE720701:GYE721042 HIA720701:HIA721042 HRW720701:HRW721042 IBS720701:IBS721042 ILO720701:ILO721042 IVK720701:IVK721042 JFG720701:JFG721042 JPC720701:JPC721042 JYY720701:JYY721042 KIU720701:KIU721042 KSQ720701:KSQ721042 LCM720701:LCM721042 LMI720701:LMI721042 LWE720701:LWE721042 MGA720701:MGA721042 MPW720701:MPW721042 MZS720701:MZS721042 NJO720701:NJO721042 NTK720701:NTK721042 ODG720701:ODG721042 ONC720701:ONC721042 OWY720701:OWY721042 PGU720701:PGU721042 PQQ720701:PQQ721042 QAM720701:QAM721042 QKI720701:QKI721042 QUE720701:QUE721042 REA720701:REA721042 RNW720701:RNW721042 RXS720701:RXS721042 SHO720701:SHO721042 SRK720701:SRK721042 TBG720701:TBG721042 TLC720701:TLC721042 TUY720701:TUY721042 UEU720701:UEU721042 UOQ720701:UOQ721042 UYM720701:UYM721042 VII720701:VII721042 VSE720701:VSE721042 WCA720701:WCA721042 WLW720701:WLW721042 WVS720701:WVS721042 I786237:I786578 JG786237:JG786578 TC786237:TC786578 ACY786237:ACY786578 AMU786237:AMU786578 AWQ786237:AWQ786578 BGM786237:BGM786578 BQI786237:BQI786578 CAE786237:CAE786578 CKA786237:CKA786578 CTW786237:CTW786578 DDS786237:DDS786578 DNO786237:DNO786578 DXK786237:DXK786578 EHG786237:EHG786578 ERC786237:ERC786578 FAY786237:FAY786578 FKU786237:FKU786578 FUQ786237:FUQ786578 GEM786237:GEM786578 GOI786237:GOI786578 GYE786237:GYE786578 HIA786237:HIA786578 HRW786237:HRW786578 IBS786237:IBS786578 ILO786237:ILO786578 IVK786237:IVK786578 JFG786237:JFG786578 JPC786237:JPC786578 JYY786237:JYY786578 KIU786237:KIU786578 KSQ786237:KSQ786578 LCM786237:LCM786578 LMI786237:LMI786578 LWE786237:LWE786578 MGA786237:MGA786578 MPW786237:MPW786578 MZS786237:MZS786578 NJO786237:NJO786578 NTK786237:NTK786578 ODG786237:ODG786578 ONC786237:ONC786578 OWY786237:OWY786578 PGU786237:PGU786578 PQQ786237:PQQ786578 QAM786237:QAM786578 QKI786237:QKI786578 QUE786237:QUE786578 REA786237:REA786578 RNW786237:RNW786578 RXS786237:RXS786578 SHO786237:SHO786578 SRK786237:SRK786578 TBG786237:TBG786578 TLC786237:TLC786578 TUY786237:TUY786578 UEU786237:UEU786578 UOQ786237:UOQ786578 UYM786237:UYM786578 VII786237:VII786578 VSE786237:VSE786578 WCA786237:WCA786578 WLW786237:WLW786578 WVS786237:WVS786578 I851773:I852114 JG851773:JG852114 TC851773:TC852114 ACY851773:ACY852114 AMU851773:AMU852114 AWQ851773:AWQ852114 BGM851773:BGM852114 BQI851773:BQI852114 CAE851773:CAE852114 CKA851773:CKA852114 CTW851773:CTW852114 DDS851773:DDS852114 DNO851773:DNO852114 DXK851773:DXK852114 EHG851773:EHG852114 ERC851773:ERC852114 FAY851773:FAY852114 FKU851773:FKU852114 FUQ851773:FUQ852114 GEM851773:GEM852114 GOI851773:GOI852114 GYE851773:GYE852114 HIA851773:HIA852114 HRW851773:HRW852114 IBS851773:IBS852114 ILO851773:ILO852114 IVK851773:IVK852114 JFG851773:JFG852114 JPC851773:JPC852114 JYY851773:JYY852114 KIU851773:KIU852114 KSQ851773:KSQ852114 LCM851773:LCM852114 LMI851773:LMI852114 LWE851773:LWE852114 MGA851773:MGA852114 MPW851773:MPW852114 MZS851773:MZS852114 NJO851773:NJO852114 NTK851773:NTK852114 ODG851773:ODG852114 ONC851773:ONC852114 OWY851773:OWY852114 PGU851773:PGU852114 PQQ851773:PQQ852114 QAM851773:QAM852114 QKI851773:QKI852114 QUE851773:QUE852114 REA851773:REA852114 RNW851773:RNW852114 RXS851773:RXS852114 SHO851773:SHO852114 SRK851773:SRK852114 TBG851773:TBG852114 TLC851773:TLC852114 TUY851773:TUY852114 UEU851773:UEU852114 UOQ851773:UOQ852114 UYM851773:UYM852114 VII851773:VII852114 VSE851773:VSE852114 WCA851773:WCA852114 WLW851773:WLW852114 WVS851773:WVS852114 I917309:I917650 JG917309:JG917650 TC917309:TC917650 ACY917309:ACY917650 AMU917309:AMU917650 AWQ917309:AWQ917650 BGM917309:BGM917650 BQI917309:BQI917650 CAE917309:CAE917650 CKA917309:CKA917650 CTW917309:CTW917650 DDS917309:DDS917650 DNO917309:DNO917650 DXK917309:DXK917650 EHG917309:EHG917650 ERC917309:ERC917650 FAY917309:FAY917650 FKU917309:FKU917650 FUQ917309:FUQ917650 GEM917309:GEM917650 GOI917309:GOI917650 GYE917309:GYE917650 HIA917309:HIA917650 HRW917309:HRW917650 IBS917309:IBS917650 ILO917309:ILO917650 IVK917309:IVK917650 JFG917309:JFG917650 JPC917309:JPC917650 JYY917309:JYY917650 KIU917309:KIU917650 KSQ917309:KSQ917650 LCM917309:LCM917650 LMI917309:LMI917650 LWE917309:LWE917650 MGA917309:MGA917650 MPW917309:MPW917650 MZS917309:MZS917650 NJO917309:NJO917650 NTK917309:NTK917650 ODG917309:ODG917650 ONC917309:ONC917650 OWY917309:OWY917650 PGU917309:PGU917650 PQQ917309:PQQ917650 QAM917309:QAM917650 QKI917309:QKI917650 QUE917309:QUE917650 REA917309:REA917650 RNW917309:RNW917650 RXS917309:RXS917650 SHO917309:SHO917650 SRK917309:SRK917650 TBG917309:TBG917650 TLC917309:TLC917650 TUY917309:TUY917650 UEU917309:UEU917650 UOQ917309:UOQ917650 UYM917309:UYM917650 VII917309:VII917650 VSE917309:VSE917650 WCA917309:WCA917650 WLW917309:WLW917650 WVS917309:WVS917650 I982845:I983186 JG982845:JG983186 TC982845:TC983186 ACY982845:ACY983186 AMU982845:AMU983186 AWQ982845:AWQ983186 BGM982845:BGM983186 BQI982845:BQI983186 CAE982845:CAE983186 CKA982845:CKA983186 CTW982845:CTW983186 DDS982845:DDS983186 DNO982845:DNO983186 DXK982845:DXK983186 EHG982845:EHG983186 ERC982845:ERC983186 FAY982845:FAY983186 FKU982845:FKU983186 FUQ982845:FUQ983186 GEM982845:GEM983186 GOI982845:GOI983186 GYE982845:GYE983186 HIA982845:HIA983186 HRW982845:HRW983186 IBS982845:IBS983186 ILO982845:ILO983186 IVK982845:IVK983186 JFG982845:JFG983186 JPC982845:JPC983186 JYY982845:JYY983186 KIU982845:KIU983186 KSQ982845:KSQ983186 LCM982845:LCM983186 LMI982845:LMI983186 LWE982845:LWE983186 MGA982845:MGA983186 MPW982845:MPW983186 MZS982845:MZS983186 NJO982845:NJO983186 NTK982845:NTK983186 ODG982845:ODG983186 ONC982845:ONC983186 OWY982845:OWY983186 PGU982845:PGU983186 PQQ982845:PQQ983186 QAM982845:QAM983186 QKI982845:QKI983186 QUE982845:QUE983186 REA982845:REA983186 RNW982845:RNW983186 RXS982845:RXS983186 SHO982845:SHO983186 SRK982845:SRK983186 TBG982845:TBG983186 TLC982845:TLC983186 TUY982845:TUY983186 UEU982845:UEU983186 UOQ982845:UOQ983186 UYM982845:UYM983186 VII982845:VII983186 VSE982845:VSE983186 WCA982845:WCA983186 WLW982845:WLW983186 JG7:JG149">
      <formula1>0</formula1>
      <formula2>365</formula2>
    </dataValidation>
    <dataValidation type="decimal" operator="lessThan" allowBlank="1" showInputMessage="1" showErrorMessage="1" sqref="WVV982845:WVV983186 TF7:TF149 ADB7:ADB149 AMX7:AMX149 AWT7:AWT149 BGP7:BGP149 BQL7:BQL149 CAH7:CAH149 CKD7:CKD149 CTZ7:CTZ149 DDV7:DDV149 DNR7:DNR149 DXN7:DXN149 EHJ7:EHJ149 ERF7:ERF149 FBB7:FBB149 FKX7:FKX149 FUT7:FUT149 GEP7:GEP149 GOL7:GOL149 GYH7:GYH149 HID7:HID149 HRZ7:HRZ149 IBV7:IBV149 ILR7:ILR149 IVN7:IVN149 JFJ7:JFJ149 JPF7:JPF149 JZB7:JZB149 KIX7:KIX149 KST7:KST149 LCP7:LCP149 LML7:LML149 LWH7:LWH149 MGD7:MGD149 MPZ7:MPZ149 MZV7:MZV149 NJR7:NJR149 NTN7:NTN149 ODJ7:ODJ149 ONF7:ONF149 OXB7:OXB149 PGX7:PGX149 PQT7:PQT149 QAP7:QAP149 QKL7:QKL149 QUH7:QUH149 RED7:RED149 RNZ7:RNZ149 RXV7:RXV149 SHR7:SHR149 SRN7:SRN149 TBJ7:TBJ149 TLF7:TLF149 TVB7:TVB149 UEX7:UEX149 UOT7:UOT149 UYP7:UYP149 VIL7:VIL149 VSH7:VSH149 WCD7:WCD149 WLZ7:WLZ149 WVV7:WVV149 WLZ982845:WLZ983186 M65341:M65682 JJ65341:JJ65682 TF65341:TF65682 ADB65341:ADB65682 AMX65341:AMX65682 AWT65341:AWT65682 BGP65341:BGP65682 BQL65341:BQL65682 CAH65341:CAH65682 CKD65341:CKD65682 CTZ65341:CTZ65682 DDV65341:DDV65682 DNR65341:DNR65682 DXN65341:DXN65682 EHJ65341:EHJ65682 ERF65341:ERF65682 FBB65341:FBB65682 FKX65341:FKX65682 FUT65341:FUT65682 GEP65341:GEP65682 GOL65341:GOL65682 GYH65341:GYH65682 HID65341:HID65682 HRZ65341:HRZ65682 IBV65341:IBV65682 ILR65341:ILR65682 IVN65341:IVN65682 JFJ65341:JFJ65682 JPF65341:JPF65682 JZB65341:JZB65682 KIX65341:KIX65682 KST65341:KST65682 LCP65341:LCP65682 LML65341:LML65682 LWH65341:LWH65682 MGD65341:MGD65682 MPZ65341:MPZ65682 MZV65341:MZV65682 NJR65341:NJR65682 NTN65341:NTN65682 ODJ65341:ODJ65682 ONF65341:ONF65682 OXB65341:OXB65682 PGX65341:PGX65682 PQT65341:PQT65682 QAP65341:QAP65682 QKL65341:QKL65682 QUH65341:QUH65682 RED65341:RED65682 RNZ65341:RNZ65682 RXV65341:RXV65682 SHR65341:SHR65682 SRN65341:SRN65682 TBJ65341:TBJ65682 TLF65341:TLF65682 TVB65341:TVB65682 UEX65341:UEX65682 UOT65341:UOT65682 UYP65341:UYP65682 VIL65341:VIL65682 VSH65341:VSH65682 WCD65341:WCD65682 WLZ65341:WLZ65682 WVV65341:WVV65682 M130877:M131218 JJ130877:JJ131218 TF130877:TF131218 ADB130877:ADB131218 AMX130877:AMX131218 AWT130877:AWT131218 BGP130877:BGP131218 BQL130877:BQL131218 CAH130877:CAH131218 CKD130877:CKD131218 CTZ130877:CTZ131218 DDV130877:DDV131218 DNR130877:DNR131218 DXN130877:DXN131218 EHJ130877:EHJ131218 ERF130877:ERF131218 FBB130877:FBB131218 FKX130877:FKX131218 FUT130877:FUT131218 GEP130877:GEP131218 GOL130877:GOL131218 GYH130877:GYH131218 HID130877:HID131218 HRZ130877:HRZ131218 IBV130877:IBV131218 ILR130877:ILR131218 IVN130877:IVN131218 JFJ130877:JFJ131218 JPF130877:JPF131218 JZB130877:JZB131218 KIX130877:KIX131218 KST130877:KST131218 LCP130877:LCP131218 LML130877:LML131218 LWH130877:LWH131218 MGD130877:MGD131218 MPZ130877:MPZ131218 MZV130877:MZV131218 NJR130877:NJR131218 NTN130877:NTN131218 ODJ130877:ODJ131218 ONF130877:ONF131218 OXB130877:OXB131218 PGX130877:PGX131218 PQT130877:PQT131218 QAP130877:QAP131218 QKL130877:QKL131218 QUH130877:QUH131218 RED130877:RED131218 RNZ130877:RNZ131218 RXV130877:RXV131218 SHR130877:SHR131218 SRN130877:SRN131218 TBJ130877:TBJ131218 TLF130877:TLF131218 TVB130877:TVB131218 UEX130877:UEX131218 UOT130877:UOT131218 UYP130877:UYP131218 VIL130877:VIL131218 VSH130877:VSH131218 WCD130877:WCD131218 WLZ130877:WLZ131218 WVV130877:WVV131218 M196413:M196754 JJ196413:JJ196754 TF196413:TF196754 ADB196413:ADB196754 AMX196413:AMX196754 AWT196413:AWT196754 BGP196413:BGP196754 BQL196413:BQL196754 CAH196413:CAH196754 CKD196413:CKD196754 CTZ196413:CTZ196754 DDV196413:DDV196754 DNR196413:DNR196754 DXN196413:DXN196754 EHJ196413:EHJ196754 ERF196413:ERF196754 FBB196413:FBB196754 FKX196413:FKX196754 FUT196413:FUT196754 GEP196413:GEP196754 GOL196413:GOL196754 GYH196413:GYH196754 HID196413:HID196754 HRZ196413:HRZ196754 IBV196413:IBV196754 ILR196413:ILR196754 IVN196413:IVN196754 JFJ196413:JFJ196754 JPF196413:JPF196754 JZB196413:JZB196754 KIX196413:KIX196754 KST196413:KST196754 LCP196413:LCP196754 LML196413:LML196754 LWH196413:LWH196754 MGD196413:MGD196754 MPZ196413:MPZ196754 MZV196413:MZV196754 NJR196413:NJR196754 NTN196413:NTN196754 ODJ196413:ODJ196754 ONF196413:ONF196754 OXB196413:OXB196754 PGX196413:PGX196754 PQT196413:PQT196754 QAP196413:QAP196754 QKL196413:QKL196754 QUH196413:QUH196754 RED196413:RED196754 RNZ196413:RNZ196754 RXV196413:RXV196754 SHR196413:SHR196754 SRN196413:SRN196754 TBJ196413:TBJ196754 TLF196413:TLF196754 TVB196413:TVB196754 UEX196413:UEX196754 UOT196413:UOT196754 UYP196413:UYP196754 VIL196413:VIL196754 VSH196413:VSH196754 WCD196413:WCD196754 WLZ196413:WLZ196754 WVV196413:WVV196754 M261949:M262290 JJ261949:JJ262290 TF261949:TF262290 ADB261949:ADB262290 AMX261949:AMX262290 AWT261949:AWT262290 BGP261949:BGP262290 BQL261949:BQL262290 CAH261949:CAH262290 CKD261949:CKD262290 CTZ261949:CTZ262290 DDV261949:DDV262290 DNR261949:DNR262290 DXN261949:DXN262290 EHJ261949:EHJ262290 ERF261949:ERF262290 FBB261949:FBB262290 FKX261949:FKX262290 FUT261949:FUT262290 GEP261949:GEP262290 GOL261949:GOL262290 GYH261949:GYH262290 HID261949:HID262290 HRZ261949:HRZ262290 IBV261949:IBV262290 ILR261949:ILR262290 IVN261949:IVN262290 JFJ261949:JFJ262290 JPF261949:JPF262290 JZB261949:JZB262290 KIX261949:KIX262290 KST261949:KST262290 LCP261949:LCP262290 LML261949:LML262290 LWH261949:LWH262290 MGD261949:MGD262290 MPZ261949:MPZ262290 MZV261949:MZV262290 NJR261949:NJR262290 NTN261949:NTN262290 ODJ261949:ODJ262290 ONF261949:ONF262290 OXB261949:OXB262290 PGX261949:PGX262290 PQT261949:PQT262290 QAP261949:QAP262290 QKL261949:QKL262290 QUH261949:QUH262290 RED261949:RED262290 RNZ261949:RNZ262290 RXV261949:RXV262290 SHR261949:SHR262290 SRN261949:SRN262290 TBJ261949:TBJ262290 TLF261949:TLF262290 TVB261949:TVB262290 UEX261949:UEX262290 UOT261949:UOT262290 UYP261949:UYP262290 VIL261949:VIL262290 VSH261949:VSH262290 WCD261949:WCD262290 WLZ261949:WLZ262290 WVV261949:WVV262290 M327485:M327826 JJ327485:JJ327826 TF327485:TF327826 ADB327485:ADB327826 AMX327485:AMX327826 AWT327485:AWT327826 BGP327485:BGP327826 BQL327485:BQL327826 CAH327485:CAH327826 CKD327485:CKD327826 CTZ327485:CTZ327826 DDV327485:DDV327826 DNR327485:DNR327826 DXN327485:DXN327826 EHJ327485:EHJ327826 ERF327485:ERF327826 FBB327485:FBB327826 FKX327485:FKX327826 FUT327485:FUT327826 GEP327485:GEP327826 GOL327485:GOL327826 GYH327485:GYH327826 HID327485:HID327826 HRZ327485:HRZ327826 IBV327485:IBV327826 ILR327485:ILR327826 IVN327485:IVN327826 JFJ327485:JFJ327826 JPF327485:JPF327826 JZB327485:JZB327826 KIX327485:KIX327826 KST327485:KST327826 LCP327485:LCP327826 LML327485:LML327826 LWH327485:LWH327826 MGD327485:MGD327826 MPZ327485:MPZ327826 MZV327485:MZV327826 NJR327485:NJR327826 NTN327485:NTN327826 ODJ327485:ODJ327826 ONF327485:ONF327826 OXB327485:OXB327826 PGX327485:PGX327826 PQT327485:PQT327826 QAP327485:QAP327826 QKL327485:QKL327826 QUH327485:QUH327826 RED327485:RED327826 RNZ327485:RNZ327826 RXV327485:RXV327826 SHR327485:SHR327826 SRN327485:SRN327826 TBJ327485:TBJ327826 TLF327485:TLF327826 TVB327485:TVB327826 UEX327485:UEX327826 UOT327485:UOT327826 UYP327485:UYP327826 VIL327485:VIL327826 VSH327485:VSH327826 WCD327485:WCD327826 WLZ327485:WLZ327826 WVV327485:WVV327826 M393021:M393362 JJ393021:JJ393362 TF393021:TF393362 ADB393021:ADB393362 AMX393021:AMX393362 AWT393021:AWT393362 BGP393021:BGP393362 BQL393021:BQL393362 CAH393021:CAH393362 CKD393021:CKD393362 CTZ393021:CTZ393362 DDV393021:DDV393362 DNR393021:DNR393362 DXN393021:DXN393362 EHJ393021:EHJ393362 ERF393021:ERF393362 FBB393021:FBB393362 FKX393021:FKX393362 FUT393021:FUT393362 GEP393021:GEP393362 GOL393021:GOL393362 GYH393021:GYH393362 HID393021:HID393362 HRZ393021:HRZ393362 IBV393021:IBV393362 ILR393021:ILR393362 IVN393021:IVN393362 JFJ393021:JFJ393362 JPF393021:JPF393362 JZB393021:JZB393362 KIX393021:KIX393362 KST393021:KST393362 LCP393021:LCP393362 LML393021:LML393362 LWH393021:LWH393362 MGD393021:MGD393362 MPZ393021:MPZ393362 MZV393021:MZV393362 NJR393021:NJR393362 NTN393021:NTN393362 ODJ393021:ODJ393362 ONF393021:ONF393362 OXB393021:OXB393362 PGX393021:PGX393362 PQT393021:PQT393362 QAP393021:QAP393362 QKL393021:QKL393362 QUH393021:QUH393362 RED393021:RED393362 RNZ393021:RNZ393362 RXV393021:RXV393362 SHR393021:SHR393362 SRN393021:SRN393362 TBJ393021:TBJ393362 TLF393021:TLF393362 TVB393021:TVB393362 UEX393021:UEX393362 UOT393021:UOT393362 UYP393021:UYP393362 VIL393021:VIL393362 VSH393021:VSH393362 WCD393021:WCD393362 WLZ393021:WLZ393362 WVV393021:WVV393362 M458557:M458898 JJ458557:JJ458898 TF458557:TF458898 ADB458557:ADB458898 AMX458557:AMX458898 AWT458557:AWT458898 BGP458557:BGP458898 BQL458557:BQL458898 CAH458557:CAH458898 CKD458557:CKD458898 CTZ458557:CTZ458898 DDV458557:DDV458898 DNR458557:DNR458898 DXN458557:DXN458898 EHJ458557:EHJ458898 ERF458557:ERF458898 FBB458557:FBB458898 FKX458557:FKX458898 FUT458557:FUT458898 GEP458557:GEP458898 GOL458557:GOL458898 GYH458557:GYH458898 HID458557:HID458898 HRZ458557:HRZ458898 IBV458557:IBV458898 ILR458557:ILR458898 IVN458557:IVN458898 JFJ458557:JFJ458898 JPF458557:JPF458898 JZB458557:JZB458898 KIX458557:KIX458898 KST458557:KST458898 LCP458557:LCP458898 LML458557:LML458898 LWH458557:LWH458898 MGD458557:MGD458898 MPZ458557:MPZ458898 MZV458557:MZV458898 NJR458557:NJR458898 NTN458557:NTN458898 ODJ458557:ODJ458898 ONF458557:ONF458898 OXB458557:OXB458898 PGX458557:PGX458898 PQT458557:PQT458898 QAP458557:QAP458898 QKL458557:QKL458898 QUH458557:QUH458898 RED458557:RED458898 RNZ458557:RNZ458898 RXV458557:RXV458898 SHR458557:SHR458898 SRN458557:SRN458898 TBJ458557:TBJ458898 TLF458557:TLF458898 TVB458557:TVB458898 UEX458557:UEX458898 UOT458557:UOT458898 UYP458557:UYP458898 VIL458557:VIL458898 VSH458557:VSH458898 WCD458557:WCD458898 WLZ458557:WLZ458898 WVV458557:WVV458898 M524093:M524434 JJ524093:JJ524434 TF524093:TF524434 ADB524093:ADB524434 AMX524093:AMX524434 AWT524093:AWT524434 BGP524093:BGP524434 BQL524093:BQL524434 CAH524093:CAH524434 CKD524093:CKD524434 CTZ524093:CTZ524434 DDV524093:DDV524434 DNR524093:DNR524434 DXN524093:DXN524434 EHJ524093:EHJ524434 ERF524093:ERF524434 FBB524093:FBB524434 FKX524093:FKX524434 FUT524093:FUT524434 GEP524093:GEP524434 GOL524093:GOL524434 GYH524093:GYH524434 HID524093:HID524434 HRZ524093:HRZ524434 IBV524093:IBV524434 ILR524093:ILR524434 IVN524093:IVN524434 JFJ524093:JFJ524434 JPF524093:JPF524434 JZB524093:JZB524434 KIX524093:KIX524434 KST524093:KST524434 LCP524093:LCP524434 LML524093:LML524434 LWH524093:LWH524434 MGD524093:MGD524434 MPZ524093:MPZ524434 MZV524093:MZV524434 NJR524093:NJR524434 NTN524093:NTN524434 ODJ524093:ODJ524434 ONF524093:ONF524434 OXB524093:OXB524434 PGX524093:PGX524434 PQT524093:PQT524434 QAP524093:QAP524434 QKL524093:QKL524434 QUH524093:QUH524434 RED524093:RED524434 RNZ524093:RNZ524434 RXV524093:RXV524434 SHR524093:SHR524434 SRN524093:SRN524434 TBJ524093:TBJ524434 TLF524093:TLF524434 TVB524093:TVB524434 UEX524093:UEX524434 UOT524093:UOT524434 UYP524093:UYP524434 VIL524093:VIL524434 VSH524093:VSH524434 WCD524093:WCD524434 WLZ524093:WLZ524434 WVV524093:WVV524434 M589629:M589970 JJ589629:JJ589970 TF589629:TF589970 ADB589629:ADB589970 AMX589629:AMX589970 AWT589629:AWT589970 BGP589629:BGP589970 BQL589629:BQL589970 CAH589629:CAH589970 CKD589629:CKD589970 CTZ589629:CTZ589970 DDV589629:DDV589970 DNR589629:DNR589970 DXN589629:DXN589970 EHJ589629:EHJ589970 ERF589629:ERF589970 FBB589629:FBB589970 FKX589629:FKX589970 FUT589629:FUT589970 GEP589629:GEP589970 GOL589629:GOL589970 GYH589629:GYH589970 HID589629:HID589970 HRZ589629:HRZ589970 IBV589629:IBV589970 ILR589629:ILR589970 IVN589629:IVN589970 JFJ589629:JFJ589970 JPF589629:JPF589970 JZB589629:JZB589970 KIX589629:KIX589970 KST589629:KST589970 LCP589629:LCP589970 LML589629:LML589970 LWH589629:LWH589970 MGD589629:MGD589970 MPZ589629:MPZ589970 MZV589629:MZV589970 NJR589629:NJR589970 NTN589629:NTN589970 ODJ589629:ODJ589970 ONF589629:ONF589970 OXB589629:OXB589970 PGX589629:PGX589970 PQT589629:PQT589970 QAP589629:QAP589970 QKL589629:QKL589970 QUH589629:QUH589970 RED589629:RED589970 RNZ589629:RNZ589970 RXV589629:RXV589970 SHR589629:SHR589970 SRN589629:SRN589970 TBJ589629:TBJ589970 TLF589629:TLF589970 TVB589629:TVB589970 UEX589629:UEX589970 UOT589629:UOT589970 UYP589629:UYP589970 VIL589629:VIL589970 VSH589629:VSH589970 WCD589629:WCD589970 WLZ589629:WLZ589970 WVV589629:WVV589970 M655165:M655506 JJ655165:JJ655506 TF655165:TF655506 ADB655165:ADB655506 AMX655165:AMX655506 AWT655165:AWT655506 BGP655165:BGP655506 BQL655165:BQL655506 CAH655165:CAH655506 CKD655165:CKD655506 CTZ655165:CTZ655506 DDV655165:DDV655506 DNR655165:DNR655506 DXN655165:DXN655506 EHJ655165:EHJ655506 ERF655165:ERF655506 FBB655165:FBB655506 FKX655165:FKX655506 FUT655165:FUT655506 GEP655165:GEP655506 GOL655165:GOL655506 GYH655165:GYH655506 HID655165:HID655506 HRZ655165:HRZ655506 IBV655165:IBV655506 ILR655165:ILR655506 IVN655165:IVN655506 JFJ655165:JFJ655506 JPF655165:JPF655506 JZB655165:JZB655506 KIX655165:KIX655506 KST655165:KST655506 LCP655165:LCP655506 LML655165:LML655506 LWH655165:LWH655506 MGD655165:MGD655506 MPZ655165:MPZ655506 MZV655165:MZV655506 NJR655165:NJR655506 NTN655165:NTN655506 ODJ655165:ODJ655506 ONF655165:ONF655506 OXB655165:OXB655506 PGX655165:PGX655506 PQT655165:PQT655506 QAP655165:QAP655506 QKL655165:QKL655506 QUH655165:QUH655506 RED655165:RED655506 RNZ655165:RNZ655506 RXV655165:RXV655506 SHR655165:SHR655506 SRN655165:SRN655506 TBJ655165:TBJ655506 TLF655165:TLF655506 TVB655165:TVB655506 UEX655165:UEX655506 UOT655165:UOT655506 UYP655165:UYP655506 VIL655165:VIL655506 VSH655165:VSH655506 WCD655165:WCD655506 WLZ655165:WLZ655506 WVV655165:WVV655506 M720701:M721042 JJ720701:JJ721042 TF720701:TF721042 ADB720701:ADB721042 AMX720701:AMX721042 AWT720701:AWT721042 BGP720701:BGP721042 BQL720701:BQL721042 CAH720701:CAH721042 CKD720701:CKD721042 CTZ720701:CTZ721042 DDV720701:DDV721042 DNR720701:DNR721042 DXN720701:DXN721042 EHJ720701:EHJ721042 ERF720701:ERF721042 FBB720701:FBB721042 FKX720701:FKX721042 FUT720701:FUT721042 GEP720701:GEP721042 GOL720701:GOL721042 GYH720701:GYH721042 HID720701:HID721042 HRZ720701:HRZ721042 IBV720701:IBV721042 ILR720701:ILR721042 IVN720701:IVN721042 JFJ720701:JFJ721042 JPF720701:JPF721042 JZB720701:JZB721042 KIX720701:KIX721042 KST720701:KST721042 LCP720701:LCP721042 LML720701:LML721042 LWH720701:LWH721042 MGD720701:MGD721042 MPZ720701:MPZ721042 MZV720701:MZV721042 NJR720701:NJR721042 NTN720701:NTN721042 ODJ720701:ODJ721042 ONF720701:ONF721042 OXB720701:OXB721042 PGX720701:PGX721042 PQT720701:PQT721042 QAP720701:QAP721042 QKL720701:QKL721042 QUH720701:QUH721042 RED720701:RED721042 RNZ720701:RNZ721042 RXV720701:RXV721042 SHR720701:SHR721042 SRN720701:SRN721042 TBJ720701:TBJ721042 TLF720701:TLF721042 TVB720701:TVB721042 UEX720701:UEX721042 UOT720701:UOT721042 UYP720701:UYP721042 VIL720701:VIL721042 VSH720701:VSH721042 WCD720701:WCD721042 WLZ720701:WLZ721042 WVV720701:WVV721042 M786237:M786578 JJ786237:JJ786578 TF786237:TF786578 ADB786237:ADB786578 AMX786237:AMX786578 AWT786237:AWT786578 BGP786237:BGP786578 BQL786237:BQL786578 CAH786237:CAH786578 CKD786237:CKD786578 CTZ786237:CTZ786578 DDV786237:DDV786578 DNR786237:DNR786578 DXN786237:DXN786578 EHJ786237:EHJ786578 ERF786237:ERF786578 FBB786237:FBB786578 FKX786237:FKX786578 FUT786237:FUT786578 GEP786237:GEP786578 GOL786237:GOL786578 GYH786237:GYH786578 HID786237:HID786578 HRZ786237:HRZ786578 IBV786237:IBV786578 ILR786237:ILR786578 IVN786237:IVN786578 JFJ786237:JFJ786578 JPF786237:JPF786578 JZB786237:JZB786578 KIX786237:KIX786578 KST786237:KST786578 LCP786237:LCP786578 LML786237:LML786578 LWH786237:LWH786578 MGD786237:MGD786578 MPZ786237:MPZ786578 MZV786237:MZV786578 NJR786237:NJR786578 NTN786237:NTN786578 ODJ786237:ODJ786578 ONF786237:ONF786578 OXB786237:OXB786578 PGX786237:PGX786578 PQT786237:PQT786578 QAP786237:QAP786578 QKL786237:QKL786578 QUH786237:QUH786578 RED786237:RED786578 RNZ786237:RNZ786578 RXV786237:RXV786578 SHR786237:SHR786578 SRN786237:SRN786578 TBJ786237:TBJ786578 TLF786237:TLF786578 TVB786237:TVB786578 UEX786237:UEX786578 UOT786237:UOT786578 UYP786237:UYP786578 VIL786237:VIL786578 VSH786237:VSH786578 WCD786237:WCD786578 WLZ786237:WLZ786578 WVV786237:WVV786578 M851773:M852114 JJ851773:JJ852114 TF851773:TF852114 ADB851773:ADB852114 AMX851773:AMX852114 AWT851773:AWT852114 BGP851773:BGP852114 BQL851773:BQL852114 CAH851773:CAH852114 CKD851773:CKD852114 CTZ851773:CTZ852114 DDV851773:DDV852114 DNR851773:DNR852114 DXN851773:DXN852114 EHJ851773:EHJ852114 ERF851773:ERF852114 FBB851773:FBB852114 FKX851773:FKX852114 FUT851773:FUT852114 GEP851773:GEP852114 GOL851773:GOL852114 GYH851773:GYH852114 HID851773:HID852114 HRZ851773:HRZ852114 IBV851773:IBV852114 ILR851773:ILR852114 IVN851773:IVN852114 JFJ851773:JFJ852114 JPF851773:JPF852114 JZB851773:JZB852114 KIX851773:KIX852114 KST851773:KST852114 LCP851773:LCP852114 LML851773:LML852114 LWH851773:LWH852114 MGD851773:MGD852114 MPZ851773:MPZ852114 MZV851773:MZV852114 NJR851773:NJR852114 NTN851773:NTN852114 ODJ851773:ODJ852114 ONF851773:ONF852114 OXB851773:OXB852114 PGX851773:PGX852114 PQT851773:PQT852114 QAP851773:QAP852114 QKL851773:QKL852114 QUH851773:QUH852114 RED851773:RED852114 RNZ851773:RNZ852114 RXV851773:RXV852114 SHR851773:SHR852114 SRN851773:SRN852114 TBJ851773:TBJ852114 TLF851773:TLF852114 TVB851773:TVB852114 UEX851773:UEX852114 UOT851773:UOT852114 UYP851773:UYP852114 VIL851773:VIL852114 VSH851773:VSH852114 WCD851773:WCD852114 WLZ851773:WLZ852114 WVV851773:WVV852114 M917309:M917650 JJ917309:JJ917650 TF917309:TF917650 ADB917309:ADB917650 AMX917309:AMX917650 AWT917309:AWT917650 BGP917309:BGP917650 BQL917309:BQL917650 CAH917309:CAH917650 CKD917309:CKD917650 CTZ917309:CTZ917650 DDV917309:DDV917650 DNR917309:DNR917650 DXN917309:DXN917650 EHJ917309:EHJ917650 ERF917309:ERF917650 FBB917309:FBB917650 FKX917309:FKX917650 FUT917309:FUT917650 GEP917309:GEP917650 GOL917309:GOL917650 GYH917309:GYH917650 HID917309:HID917650 HRZ917309:HRZ917650 IBV917309:IBV917650 ILR917309:ILR917650 IVN917309:IVN917650 JFJ917309:JFJ917650 JPF917309:JPF917650 JZB917309:JZB917650 KIX917309:KIX917650 KST917309:KST917650 LCP917309:LCP917650 LML917309:LML917650 LWH917309:LWH917650 MGD917309:MGD917650 MPZ917309:MPZ917650 MZV917309:MZV917650 NJR917309:NJR917650 NTN917309:NTN917650 ODJ917309:ODJ917650 ONF917309:ONF917650 OXB917309:OXB917650 PGX917309:PGX917650 PQT917309:PQT917650 QAP917309:QAP917650 QKL917309:QKL917650 QUH917309:QUH917650 RED917309:RED917650 RNZ917309:RNZ917650 RXV917309:RXV917650 SHR917309:SHR917650 SRN917309:SRN917650 TBJ917309:TBJ917650 TLF917309:TLF917650 TVB917309:TVB917650 UEX917309:UEX917650 UOT917309:UOT917650 UYP917309:UYP917650 VIL917309:VIL917650 VSH917309:VSH917650 WCD917309:WCD917650 WLZ917309:WLZ917650 WVV917309:WVV917650 M982845:M983186 JJ982845:JJ983186 TF982845:TF983186 ADB982845:ADB983186 AMX982845:AMX983186 AWT982845:AWT983186 BGP982845:BGP983186 BQL982845:BQL983186 CAH982845:CAH983186 CKD982845:CKD983186 CTZ982845:CTZ983186 DDV982845:DDV983186 DNR982845:DNR983186 DXN982845:DXN983186 EHJ982845:EHJ983186 ERF982845:ERF983186 FBB982845:FBB983186 FKX982845:FKX983186 FUT982845:FUT983186 GEP982845:GEP983186 GOL982845:GOL983186 GYH982845:GYH983186 HID982845:HID983186 HRZ982845:HRZ983186 IBV982845:IBV983186 ILR982845:ILR983186 IVN982845:IVN983186 JFJ982845:JFJ983186 JPF982845:JPF983186 JZB982845:JZB983186 KIX982845:KIX983186 KST982845:KST983186 LCP982845:LCP983186 LML982845:LML983186 LWH982845:LWH983186 MGD982845:MGD983186 MPZ982845:MPZ983186 MZV982845:MZV983186 NJR982845:NJR983186 NTN982845:NTN983186 ODJ982845:ODJ983186 ONF982845:ONF983186 OXB982845:OXB983186 PGX982845:PGX983186 PQT982845:PQT983186 QAP982845:QAP983186 QKL982845:QKL983186 QUH982845:QUH983186 RED982845:RED983186 RNZ982845:RNZ983186 RXV982845:RXV983186 SHR982845:SHR983186 SRN982845:SRN983186 TBJ982845:TBJ983186 TLF982845:TLF983186 TVB982845:TVB983186 UEX982845:UEX983186 UOT982845:UOT983186 UYP982845:UYP983186 VIL982845:VIL983186 VSH982845:VSH983186 WCD982845:WCD983186 JJ7:JJ149">
      <formula1>20000</formula1>
    </dataValidation>
    <dataValidation type="date" allowBlank="1" showInputMessage="1" showErrorMessage="1" sqref="WVP982845:WVQ983186 SZ7:TA149 ACV7:ACW149 AMR7:AMS149 AWN7:AWO149 BGJ7:BGK149 BQF7:BQG149 CAB7:CAC149 CJX7:CJY149 CTT7:CTU149 DDP7:DDQ149 DNL7:DNM149 DXH7:DXI149 EHD7:EHE149 EQZ7:ERA149 FAV7:FAW149 FKR7:FKS149 FUN7:FUO149 GEJ7:GEK149 GOF7:GOG149 GYB7:GYC149 HHX7:HHY149 HRT7:HRU149 IBP7:IBQ149 ILL7:ILM149 IVH7:IVI149 JFD7:JFE149 JOZ7:JPA149 JYV7:JYW149 KIR7:KIS149 KSN7:KSO149 LCJ7:LCK149 LMF7:LMG149 LWB7:LWC149 MFX7:MFY149 MPT7:MPU149 MZP7:MZQ149 NJL7:NJM149 NTH7:NTI149 ODD7:ODE149 OMZ7:ONA149 OWV7:OWW149 PGR7:PGS149 PQN7:PQO149 QAJ7:QAK149 QKF7:QKG149 QUB7:QUC149 RDX7:RDY149 RNT7:RNU149 RXP7:RXQ149 SHL7:SHM149 SRH7:SRI149 TBD7:TBE149 TKZ7:TLA149 TUV7:TUW149 UER7:UES149 UON7:UOO149 UYJ7:UYK149 VIF7:VIG149 VSB7:VSC149 WBX7:WBY149 WLT7:WLU149 WVP7:WVQ149 WLT982845:WLU983186 F65341:G65682 JD65341:JE65682 SZ65341:TA65682 ACV65341:ACW65682 AMR65341:AMS65682 AWN65341:AWO65682 BGJ65341:BGK65682 BQF65341:BQG65682 CAB65341:CAC65682 CJX65341:CJY65682 CTT65341:CTU65682 DDP65341:DDQ65682 DNL65341:DNM65682 DXH65341:DXI65682 EHD65341:EHE65682 EQZ65341:ERA65682 FAV65341:FAW65682 FKR65341:FKS65682 FUN65341:FUO65682 GEJ65341:GEK65682 GOF65341:GOG65682 GYB65341:GYC65682 HHX65341:HHY65682 HRT65341:HRU65682 IBP65341:IBQ65682 ILL65341:ILM65682 IVH65341:IVI65682 JFD65341:JFE65682 JOZ65341:JPA65682 JYV65341:JYW65682 KIR65341:KIS65682 KSN65341:KSO65682 LCJ65341:LCK65682 LMF65341:LMG65682 LWB65341:LWC65682 MFX65341:MFY65682 MPT65341:MPU65682 MZP65341:MZQ65682 NJL65341:NJM65682 NTH65341:NTI65682 ODD65341:ODE65682 OMZ65341:ONA65682 OWV65341:OWW65682 PGR65341:PGS65682 PQN65341:PQO65682 QAJ65341:QAK65682 QKF65341:QKG65682 QUB65341:QUC65682 RDX65341:RDY65682 RNT65341:RNU65682 RXP65341:RXQ65682 SHL65341:SHM65682 SRH65341:SRI65682 TBD65341:TBE65682 TKZ65341:TLA65682 TUV65341:TUW65682 UER65341:UES65682 UON65341:UOO65682 UYJ65341:UYK65682 VIF65341:VIG65682 VSB65341:VSC65682 WBX65341:WBY65682 WLT65341:WLU65682 WVP65341:WVQ65682 F130877:G131218 JD130877:JE131218 SZ130877:TA131218 ACV130877:ACW131218 AMR130877:AMS131218 AWN130877:AWO131218 BGJ130877:BGK131218 BQF130877:BQG131218 CAB130877:CAC131218 CJX130877:CJY131218 CTT130877:CTU131218 DDP130877:DDQ131218 DNL130877:DNM131218 DXH130877:DXI131218 EHD130877:EHE131218 EQZ130877:ERA131218 FAV130877:FAW131218 FKR130877:FKS131218 FUN130877:FUO131218 GEJ130877:GEK131218 GOF130877:GOG131218 GYB130877:GYC131218 HHX130877:HHY131218 HRT130877:HRU131218 IBP130877:IBQ131218 ILL130877:ILM131218 IVH130877:IVI131218 JFD130877:JFE131218 JOZ130877:JPA131218 JYV130877:JYW131218 KIR130877:KIS131218 KSN130877:KSO131218 LCJ130877:LCK131218 LMF130877:LMG131218 LWB130877:LWC131218 MFX130877:MFY131218 MPT130877:MPU131218 MZP130877:MZQ131218 NJL130877:NJM131218 NTH130877:NTI131218 ODD130877:ODE131218 OMZ130877:ONA131218 OWV130877:OWW131218 PGR130877:PGS131218 PQN130877:PQO131218 QAJ130877:QAK131218 QKF130877:QKG131218 QUB130877:QUC131218 RDX130877:RDY131218 RNT130877:RNU131218 RXP130877:RXQ131218 SHL130877:SHM131218 SRH130877:SRI131218 TBD130877:TBE131218 TKZ130877:TLA131218 TUV130877:TUW131218 UER130877:UES131218 UON130877:UOO131218 UYJ130877:UYK131218 VIF130877:VIG131218 VSB130877:VSC131218 WBX130877:WBY131218 WLT130877:WLU131218 WVP130877:WVQ131218 F196413:G196754 JD196413:JE196754 SZ196413:TA196754 ACV196413:ACW196754 AMR196413:AMS196754 AWN196413:AWO196754 BGJ196413:BGK196754 BQF196413:BQG196754 CAB196413:CAC196754 CJX196413:CJY196754 CTT196413:CTU196754 DDP196413:DDQ196754 DNL196413:DNM196754 DXH196413:DXI196754 EHD196413:EHE196754 EQZ196413:ERA196754 FAV196413:FAW196754 FKR196413:FKS196754 FUN196413:FUO196754 GEJ196413:GEK196754 GOF196413:GOG196754 GYB196413:GYC196754 HHX196413:HHY196754 HRT196413:HRU196754 IBP196413:IBQ196754 ILL196413:ILM196754 IVH196413:IVI196754 JFD196413:JFE196754 JOZ196413:JPA196754 JYV196413:JYW196754 KIR196413:KIS196754 KSN196413:KSO196754 LCJ196413:LCK196754 LMF196413:LMG196754 LWB196413:LWC196754 MFX196413:MFY196754 MPT196413:MPU196754 MZP196413:MZQ196754 NJL196413:NJM196754 NTH196413:NTI196754 ODD196413:ODE196754 OMZ196413:ONA196754 OWV196413:OWW196754 PGR196413:PGS196754 PQN196413:PQO196754 QAJ196413:QAK196754 QKF196413:QKG196754 QUB196413:QUC196754 RDX196413:RDY196754 RNT196413:RNU196754 RXP196413:RXQ196754 SHL196413:SHM196754 SRH196413:SRI196754 TBD196413:TBE196754 TKZ196413:TLA196754 TUV196413:TUW196754 UER196413:UES196754 UON196413:UOO196754 UYJ196413:UYK196754 VIF196413:VIG196754 VSB196413:VSC196754 WBX196413:WBY196754 WLT196413:WLU196754 WVP196413:WVQ196754 F261949:G262290 JD261949:JE262290 SZ261949:TA262290 ACV261949:ACW262290 AMR261949:AMS262290 AWN261949:AWO262290 BGJ261949:BGK262290 BQF261949:BQG262290 CAB261949:CAC262290 CJX261949:CJY262290 CTT261949:CTU262290 DDP261949:DDQ262290 DNL261949:DNM262290 DXH261949:DXI262290 EHD261949:EHE262290 EQZ261949:ERA262290 FAV261949:FAW262290 FKR261949:FKS262290 FUN261949:FUO262290 GEJ261949:GEK262290 GOF261949:GOG262290 GYB261949:GYC262290 HHX261949:HHY262290 HRT261949:HRU262290 IBP261949:IBQ262290 ILL261949:ILM262290 IVH261949:IVI262290 JFD261949:JFE262290 JOZ261949:JPA262290 JYV261949:JYW262290 KIR261949:KIS262290 KSN261949:KSO262290 LCJ261949:LCK262290 LMF261949:LMG262290 LWB261949:LWC262290 MFX261949:MFY262290 MPT261949:MPU262290 MZP261949:MZQ262290 NJL261949:NJM262290 NTH261949:NTI262290 ODD261949:ODE262290 OMZ261949:ONA262290 OWV261949:OWW262290 PGR261949:PGS262290 PQN261949:PQO262290 QAJ261949:QAK262290 QKF261949:QKG262290 QUB261949:QUC262290 RDX261949:RDY262290 RNT261949:RNU262290 RXP261949:RXQ262290 SHL261949:SHM262290 SRH261949:SRI262290 TBD261949:TBE262290 TKZ261949:TLA262290 TUV261949:TUW262290 UER261949:UES262290 UON261949:UOO262290 UYJ261949:UYK262290 VIF261949:VIG262290 VSB261949:VSC262290 WBX261949:WBY262290 WLT261949:WLU262290 WVP261949:WVQ262290 F327485:G327826 JD327485:JE327826 SZ327485:TA327826 ACV327485:ACW327826 AMR327485:AMS327826 AWN327485:AWO327826 BGJ327485:BGK327826 BQF327485:BQG327826 CAB327485:CAC327826 CJX327485:CJY327826 CTT327485:CTU327826 DDP327485:DDQ327826 DNL327485:DNM327826 DXH327485:DXI327826 EHD327485:EHE327826 EQZ327485:ERA327826 FAV327485:FAW327826 FKR327485:FKS327826 FUN327485:FUO327826 GEJ327485:GEK327826 GOF327485:GOG327826 GYB327485:GYC327826 HHX327485:HHY327826 HRT327485:HRU327826 IBP327485:IBQ327826 ILL327485:ILM327826 IVH327485:IVI327826 JFD327485:JFE327826 JOZ327485:JPA327826 JYV327485:JYW327826 KIR327485:KIS327826 KSN327485:KSO327826 LCJ327485:LCK327826 LMF327485:LMG327826 LWB327485:LWC327826 MFX327485:MFY327826 MPT327485:MPU327826 MZP327485:MZQ327826 NJL327485:NJM327826 NTH327485:NTI327826 ODD327485:ODE327826 OMZ327485:ONA327826 OWV327485:OWW327826 PGR327485:PGS327826 PQN327485:PQO327826 QAJ327485:QAK327826 QKF327485:QKG327826 QUB327485:QUC327826 RDX327485:RDY327826 RNT327485:RNU327826 RXP327485:RXQ327826 SHL327485:SHM327826 SRH327485:SRI327826 TBD327485:TBE327826 TKZ327485:TLA327826 TUV327485:TUW327826 UER327485:UES327826 UON327485:UOO327826 UYJ327485:UYK327826 VIF327485:VIG327826 VSB327485:VSC327826 WBX327485:WBY327826 WLT327485:WLU327826 WVP327485:WVQ327826 F393021:G393362 JD393021:JE393362 SZ393021:TA393362 ACV393021:ACW393362 AMR393021:AMS393362 AWN393021:AWO393362 BGJ393021:BGK393362 BQF393021:BQG393362 CAB393021:CAC393362 CJX393021:CJY393362 CTT393021:CTU393362 DDP393021:DDQ393362 DNL393021:DNM393362 DXH393021:DXI393362 EHD393021:EHE393362 EQZ393021:ERA393362 FAV393021:FAW393362 FKR393021:FKS393362 FUN393021:FUO393362 GEJ393021:GEK393362 GOF393021:GOG393362 GYB393021:GYC393362 HHX393021:HHY393362 HRT393021:HRU393362 IBP393021:IBQ393362 ILL393021:ILM393362 IVH393021:IVI393362 JFD393021:JFE393362 JOZ393021:JPA393362 JYV393021:JYW393362 KIR393021:KIS393362 KSN393021:KSO393362 LCJ393021:LCK393362 LMF393021:LMG393362 LWB393021:LWC393362 MFX393021:MFY393362 MPT393021:MPU393362 MZP393021:MZQ393362 NJL393021:NJM393362 NTH393021:NTI393362 ODD393021:ODE393362 OMZ393021:ONA393362 OWV393021:OWW393362 PGR393021:PGS393362 PQN393021:PQO393362 QAJ393021:QAK393362 QKF393021:QKG393362 QUB393021:QUC393362 RDX393021:RDY393362 RNT393021:RNU393362 RXP393021:RXQ393362 SHL393021:SHM393362 SRH393021:SRI393362 TBD393021:TBE393362 TKZ393021:TLA393362 TUV393021:TUW393362 UER393021:UES393362 UON393021:UOO393362 UYJ393021:UYK393362 VIF393021:VIG393362 VSB393021:VSC393362 WBX393021:WBY393362 WLT393021:WLU393362 WVP393021:WVQ393362 F458557:G458898 JD458557:JE458898 SZ458557:TA458898 ACV458557:ACW458898 AMR458557:AMS458898 AWN458557:AWO458898 BGJ458557:BGK458898 BQF458557:BQG458898 CAB458557:CAC458898 CJX458557:CJY458898 CTT458557:CTU458898 DDP458557:DDQ458898 DNL458557:DNM458898 DXH458557:DXI458898 EHD458557:EHE458898 EQZ458557:ERA458898 FAV458557:FAW458898 FKR458557:FKS458898 FUN458557:FUO458898 GEJ458557:GEK458898 GOF458557:GOG458898 GYB458557:GYC458898 HHX458557:HHY458898 HRT458557:HRU458898 IBP458557:IBQ458898 ILL458557:ILM458898 IVH458557:IVI458898 JFD458557:JFE458898 JOZ458557:JPA458898 JYV458557:JYW458898 KIR458557:KIS458898 KSN458557:KSO458898 LCJ458557:LCK458898 LMF458557:LMG458898 LWB458557:LWC458898 MFX458557:MFY458898 MPT458557:MPU458898 MZP458557:MZQ458898 NJL458557:NJM458898 NTH458557:NTI458898 ODD458557:ODE458898 OMZ458557:ONA458898 OWV458557:OWW458898 PGR458557:PGS458898 PQN458557:PQO458898 QAJ458557:QAK458898 QKF458557:QKG458898 QUB458557:QUC458898 RDX458557:RDY458898 RNT458557:RNU458898 RXP458557:RXQ458898 SHL458557:SHM458898 SRH458557:SRI458898 TBD458557:TBE458898 TKZ458557:TLA458898 TUV458557:TUW458898 UER458557:UES458898 UON458557:UOO458898 UYJ458557:UYK458898 VIF458557:VIG458898 VSB458557:VSC458898 WBX458557:WBY458898 WLT458557:WLU458898 WVP458557:WVQ458898 F524093:G524434 JD524093:JE524434 SZ524093:TA524434 ACV524093:ACW524434 AMR524093:AMS524434 AWN524093:AWO524434 BGJ524093:BGK524434 BQF524093:BQG524434 CAB524093:CAC524434 CJX524093:CJY524434 CTT524093:CTU524434 DDP524093:DDQ524434 DNL524093:DNM524434 DXH524093:DXI524434 EHD524093:EHE524434 EQZ524093:ERA524434 FAV524093:FAW524434 FKR524093:FKS524434 FUN524093:FUO524434 GEJ524093:GEK524434 GOF524093:GOG524434 GYB524093:GYC524434 HHX524093:HHY524434 HRT524093:HRU524434 IBP524093:IBQ524434 ILL524093:ILM524434 IVH524093:IVI524434 JFD524093:JFE524434 JOZ524093:JPA524434 JYV524093:JYW524434 KIR524093:KIS524434 KSN524093:KSO524434 LCJ524093:LCK524434 LMF524093:LMG524434 LWB524093:LWC524434 MFX524093:MFY524434 MPT524093:MPU524434 MZP524093:MZQ524434 NJL524093:NJM524434 NTH524093:NTI524434 ODD524093:ODE524434 OMZ524093:ONA524434 OWV524093:OWW524434 PGR524093:PGS524434 PQN524093:PQO524434 QAJ524093:QAK524434 QKF524093:QKG524434 QUB524093:QUC524434 RDX524093:RDY524434 RNT524093:RNU524434 RXP524093:RXQ524434 SHL524093:SHM524434 SRH524093:SRI524434 TBD524093:TBE524434 TKZ524093:TLA524434 TUV524093:TUW524434 UER524093:UES524434 UON524093:UOO524434 UYJ524093:UYK524434 VIF524093:VIG524434 VSB524093:VSC524434 WBX524093:WBY524434 WLT524093:WLU524434 WVP524093:WVQ524434 F589629:G589970 JD589629:JE589970 SZ589629:TA589970 ACV589629:ACW589970 AMR589629:AMS589970 AWN589629:AWO589970 BGJ589629:BGK589970 BQF589629:BQG589970 CAB589629:CAC589970 CJX589629:CJY589970 CTT589629:CTU589970 DDP589629:DDQ589970 DNL589629:DNM589970 DXH589629:DXI589970 EHD589629:EHE589970 EQZ589629:ERA589970 FAV589629:FAW589970 FKR589629:FKS589970 FUN589629:FUO589970 GEJ589629:GEK589970 GOF589629:GOG589970 GYB589629:GYC589970 HHX589629:HHY589970 HRT589629:HRU589970 IBP589629:IBQ589970 ILL589629:ILM589970 IVH589629:IVI589970 JFD589629:JFE589970 JOZ589629:JPA589970 JYV589629:JYW589970 KIR589629:KIS589970 KSN589629:KSO589970 LCJ589629:LCK589970 LMF589629:LMG589970 LWB589629:LWC589970 MFX589629:MFY589970 MPT589629:MPU589970 MZP589629:MZQ589970 NJL589629:NJM589970 NTH589629:NTI589970 ODD589629:ODE589970 OMZ589629:ONA589970 OWV589629:OWW589970 PGR589629:PGS589970 PQN589629:PQO589970 QAJ589629:QAK589970 QKF589629:QKG589970 QUB589629:QUC589970 RDX589629:RDY589970 RNT589629:RNU589970 RXP589629:RXQ589970 SHL589629:SHM589970 SRH589629:SRI589970 TBD589629:TBE589970 TKZ589629:TLA589970 TUV589629:TUW589970 UER589629:UES589970 UON589629:UOO589970 UYJ589629:UYK589970 VIF589629:VIG589970 VSB589629:VSC589970 WBX589629:WBY589970 WLT589629:WLU589970 WVP589629:WVQ589970 F655165:G655506 JD655165:JE655506 SZ655165:TA655506 ACV655165:ACW655506 AMR655165:AMS655506 AWN655165:AWO655506 BGJ655165:BGK655506 BQF655165:BQG655506 CAB655165:CAC655506 CJX655165:CJY655506 CTT655165:CTU655506 DDP655165:DDQ655506 DNL655165:DNM655506 DXH655165:DXI655506 EHD655165:EHE655506 EQZ655165:ERA655506 FAV655165:FAW655506 FKR655165:FKS655506 FUN655165:FUO655506 GEJ655165:GEK655506 GOF655165:GOG655506 GYB655165:GYC655506 HHX655165:HHY655506 HRT655165:HRU655506 IBP655165:IBQ655506 ILL655165:ILM655506 IVH655165:IVI655506 JFD655165:JFE655506 JOZ655165:JPA655506 JYV655165:JYW655506 KIR655165:KIS655506 KSN655165:KSO655506 LCJ655165:LCK655506 LMF655165:LMG655506 LWB655165:LWC655506 MFX655165:MFY655506 MPT655165:MPU655506 MZP655165:MZQ655506 NJL655165:NJM655506 NTH655165:NTI655506 ODD655165:ODE655506 OMZ655165:ONA655506 OWV655165:OWW655506 PGR655165:PGS655506 PQN655165:PQO655506 QAJ655165:QAK655506 QKF655165:QKG655506 QUB655165:QUC655506 RDX655165:RDY655506 RNT655165:RNU655506 RXP655165:RXQ655506 SHL655165:SHM655506 SRH655165:SRI655506 TBD655165:TBE655506 TKZ655165:TLA655506 TUV655165:TUW655506 UER655165:UES655506 UON655165:UOO655506 UYJ655165:UYK655506 VIF655165:VIG655506 VSB655165:VSC655506 WBX655165:WBY655506 WLT655165:WLU655506 WVP655165:WVQ655506 F720701:G721042 JD720701:JE721042 SZ720701:TA721042 ACV720701:ACW721042 AMR720701:AMS721042 AWN720701:AWO721042 BGJ720701:BGK721042 BQF720701:BQG721042 CAB720701:CAC721042 CJX720701:CJY721042 CTT720701:CTU721042 DDP720701:DDQ721042 DNL720701:DNM721042 DXH720701:DXI721042 EHD720701:EHE721042 EQZ720701:ERA721042 FAV720701:FAW721042 FKR720701:FKS721042 FUN720701:FUO721042 GEJ720701:GEK721042 GOF720701:GOG721042 GYB720701:GYC721042 HHX720701:HHY721042 HRT720701:HRU721042 IBP720701:IBQ721042 ILL720701:ILM721042 IVH720701:IVI721042 JFD720701:JFE721042 JOZ720701:JPA721042 JYV720701:JYW721042 KIR720701:KIS721042 KSN720701:KSO721042 LCJ720701:LCK721042 LMF720701:LMG721042 LWB720701:LWC721042 MFX720701:MFY721042 MPT720701:MPU721042 MZP720701:MZQ721042 NJL720701:NJM721042 NTH720701:NTI721042 ODD720701:ODE721042 OMZ720701:ONA721042 OWV720701:OWW721042 PGR720701:PGS721042 PQN720701:PQO721042 QAJ720701:QAK721042 QKF720701:QKG721042 QUB720701:QUC721042 RDX720701:RDY721042 RNT720701:RNU721042 RXP720701:RXQ721042 SHL720701:SHM721042 SRH720701:SRI721042 TBD720701:TBE721042 TKZ720701:TLA721042 TUV720701:TUW721042 UER720701:UES721042 UON720701:UOO721042 UYJ720701:UYK721042 VIF720701:VIG721042 VSB720701:VSC721042 WBX720701:WBY721042 WLT720701:WLU721042 WVP720701:WVQ721042 F786237:G786578 JD786237:JE786578 SZ786237:TA786578 ACV786237:ACW786578 AMR786237:AMS786578 AWN786237:AWO786578 BGJ786237:BGK786578 BQF786237:BQG786578 CAB786237:CAC786578 CJX786237:CJY786578 CTT786237:CTU786578 DDP786237:DDQ786578 DNL786237:DNM786578 DXH786237:DXI786578 EHD786237:EHE786578 EQZ786237:ERA786578 FAV786237:FAW786578 FKR786237:FKS786578 FUN786237:FUO786578 GEJ786237:GEK786578 GOF786237:GOG786578 GYB786237:GYC786578 HHX786237:HHY786578 HRT786237:HRU786578 IBP786237:IBQ786578 ILL786237:ILM786578 IVH786237:IVI786578 JFD786237:JFE786578 JOZ786237:JPA786578 JYV786237:JYW786578 KIR786237:KIS786578 KSN786237:KSO786578 LCJ786237:LCK786578 LMF786237:LMG786578 LWB786237:LWC786578 MFX786237:MFY786578 MPT786237:MPU786578 MZP786237:MZQ786578 NJL786237:NJM786578 NTH786237:NTI786578 ODD786237:ODE786578 OMZ786237:ONA786578 OWV786237:OWW786578 PGR786237:PGS786578 PQN786237:PQO786578 QAJ786237:QAK786578 QKF786237:QKG786578 QUB786237:QUC786578 RDX786237:RDY786578 RNT786237:RNU786578 RXP786237:RXQ786578 SHL786237:SHM786578 SRH786237:SRI786578 TBD786237:TBE786578 TKZ786237:TLA786578 TUV786237:TUW786578 UER786237:UES786578 UON786237:UOO786578 UYJ786237:UYK786578 VIF786237:VIG786578 VSB786237:VSC786578 WBX786237:WBY786578 WLT786237:WLU786578 WVP786237:WVQ786578 F851773:G852114 JD851773:JE852114 SZ851773:TA852114 ACV851773:ACW852114 AMR851773:AMS852114 AWN851773:AWO852114 BGJ851773:BGK852114 BQF851773:BQG852114 CAB851773:CAC852114 CJX851773:CJY852114 CTT851773:CTU852114 DDP851773:DDQ852114 DNL851773:DNM852114 DXH851773:DXI852114 EHD851773:EHE852114 EQZ851773:ERA852114 FAV851773:FAW852114 FKR851773:FKS852114 FUN851773:FUO852114 GEJ851773:GEK852114 GOF851773:GOG852114 GYB851773:GYC852114 HHX851773:HHY852114 HRT851773:HRU852114 IBP851773:IBQ852114 ILL851773:ILM852114 IVH851773:IVI852114 JFD851773:JFE852114 JOZ851773:JPA852114 JYV851773:JYW852114 KIR851773:KIS852114 KSN851773:KSO852114 LCJ851773:LCK852114 LMF851773:LMG852114 LWB851773:LWC852114 MFX851773:MFY852114 MPT851773:MPU852114 MZP851773:MZQ852114 NJL851773:NJM852114 NTH851773:NTI852114 ODD851773:ODE852114 OMZ851773:ONA852114 OWV851773:OWW852114 PGR851773:PGS852114 PQN851773:PQO852114 QAJ851773:QAK852114 QKF851773:QKG852114 QUB851773:QUC852114 RDX851773:RDY852114 RNT851773:RNU852114 RXP851773:RXQ852114 SHL851773:SHM852114 SRH851773:SRI852114 TBD851773:TBE852114 TKZ851773:TLA852114 TUV851773:TUW852114 UER851773:UES852114 UON851773:UOO852114 UYJ851773:UYK852114 VIF851773:VIG852114 VSB851773:VSC852114 WBX851773:WBY852114 WLT851773:WLU852114 WVP851773:WVQ852114 F917309:G917650 JD917309:JE917650 SZ917309:TA917650 ACV917309:ACW917650 AMR917309:AMS917650 AWN917309:AWO917650 BGJ917309:BGK917650 BQF917309:BQG917650 CAB917309:CAC917650 CJX917309:CJY917650 CTT917309:CTU917650 DDP917309:DDQ917650 DNL917309:DNM917650 DXH917309:DXI917650 EHD917309:EHE917650 EQZ917309:ERA917650 FAV917309:FAW917650 FKR917309:FKS917650 FUN917309:FUO917650 GEJ917309:GEK917650 GOF917309:GOG917650 GYB917309:GYC917650 HHX917309:HHY917650 HRT917309:HRU917650 IBP917309:IBQ917650 ILL917309:ILM917650 IVH917309:IVI917650 JFD917309:JFE917650 JOZ917309:JPA917650 JYV917309:JYW917650 KIR917309:KIS917650 KSN917309:KSO917650 LCJ917309:LCK917650 LMF917309:LMG917650 LWB917309:LWC917650 MFX917309:MFY917650 MPT917309:MPU917650 MZP917309:MZQ917650 NJL917309:NJM917650 NTH917309:NTI917650 ODD917309:ODE917650 OMZ917309:ONA917650 OWV917309:OWW917650 PGR917309:PGS917650 PQN917309:PQO917650 QAJ917309:QAK917650 QKF917309:QKG917650 QUB917309:QUC917650 RDX917309:RDY917650 RNT917309:RNU917650 RXP917309:RXQ917650 SHL917309:SHM917650 SRH917309:SRI917650 TBD917309:TBE917650 TKZ917309:TLA917650 TUV917309:TUW917650 UER917309:UES917650 UON917309:UOO917650 UYJ917309:UYK917650 VIF917309:VIG917650 VSB917309:VSC917650 WBX917309:WBY917650 WLT917309:WLU917650 WVP917309:WVQ917650 F982845:G983186 JD982845:JE983186 SZ982845:TA983186 ACV982845:ACW983186 AMR982845:AMS983186 AWN982845:AWO983186 BGJ982845:BGK983186 BQF982845:BQG983186 CAB982845:CAC983186 CJX982845:CJY983186 CTT982845:CTU983186 DDP982845:DDQ983186 DNL982845:DNM983186 DXH982845:DXI983186 EHD982845:EHE983186 EQZ982845:ERA983186 FAV982845:FAW983186 FKR982845:FKS983186 FUN982845:FUO983186 GEJ982845:GEK983186 GOF982845:GOG983186 GYB982845:GYC983186 HHX982845:HHY983186 HRT982845:HRU983186 IBP982845:IBQ983186 ILL982845:ILM983186 IVH982845:IVI983186 JFD982845:JFE983186 JOZ982845:JPA983186 JYV982845:JYW983186 KIR982845:KIS983186 KSN982845:KSO983186 LCJ982845:LCK983186 LMF982845:LMG983186 LWB982845:LWC983186 MFX982845:MFY983186 MPT982845:MPU983186 MZP982845:MZQ983186 NJL982845:NJM983186 NTH982845:NTI983186 ODD982845:ODE983186 OMZ982845:ONA983186 OWV982845:OWW983186 PGR982845:PGS983186 PQN982845:PQO983186 QAJ982845:QAK983186 QKF982845:QKG983186 QUB982845:QUC983186 RDX982845:RDY983186 RNT982845:RNU983186 RXP982845:RXQ983186 SHL982845:SHM983186 SRH982845:SRI983186 TBD982845:TBE983186 TKZ982845:TLA983186 TUV982845:TUW983186 UER982845:UES983186 UON982845:UOO983186 UYJ982845:UYK983186 VIF982845:VIG983186 VSB982845:VSC983186 WBX982845:WBY983186 JD7:JE149">
      <formula1>43101</formula1>
      <formula2>43465</formula2>
    </dataValidation>
    <dataValidation type="date" allowBlank="1" showInputMessage="1" showErrorMessage="1" error="inserire anno 2019" sqref="F10:G149">
      <formula1>43831</formula1>
      <formula2>44196</formula2>
    </dataValidation>
    <dataValidation type="decimal" allowBlank="1" showInputMessage="1" showErrorMessage="1" sqref="O6">
      <formula1>1</formula1>
      <formula2>35.64</formula2>
    </dataValidation>
    <dataValidation type="decimal" allowBlank="1" showInputMessage="1" showErrorMessage="1" error="tariffa sociale massima ammissibile per contributo € 35,64" sqref="O7:O149">
      <formula1>1</formula1>
      <formula2>35.64</formula2>
    </dataValidation>
    <dataValidation type="decimal" allowBlank="1" showInputMessage="1" showErrorMessage="1" error="ISEE tra 0,00 e 20.000,00" sqref="M7:M149">
      <formula1>0</formula1>
      <formula2>20000</formula2>
    </dataValidation>
    <dataValidation type="whole" allowBlank="1" showInputMessage="1" showErrorMessage="1" prompt="inserire solo i giorni di assenza fatturati/da fatturare" sqref="I7:I9">
      <formula1>0</formula1>
      <formula2>365</formula2>
    </dataValidation>
    <dataValidation type="whole" allowBlank="1" showInputMessage="1" showErrorMessage="1" error="massimo 366" sqref="H7:H9">
      <formula1>1</formula1>
      <formula2>366</formula2>
    </dataValidation>
    <dataValidation type="date" allowBlank="1" showInputMessage="1" showErrorMessage="1" error="inserire anno 2020 (01/01/2020 - 31/12/2020)" sqref="F8:G9">
      <formula1>43831</formula1>
      <formula2>44196</formula2>
    </dataValidation>
    <dataValidation type="date" allowBlank="1" showInputMessage="1" showErrorMessage="1" error="inserire anno 2020  (01/01/2020 - 31/12/2020)" sqref="F7:G7">
      <formula1>43831</formula1>
      <formula2>44196</formula2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D000000}">
          <x14:formula1>
            <xm:f>'MENU TENDINA'!$A$2:$A$3</xm:f>
          </x14:formula1>
          <xm:sqref>N151:N1048576 N7:N149 N3:N4 N5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R150"/>
  <sheetViews>
    <sheetView workbookViewId="0">
      <selection activeCell="D6" sqref="D6"/>
    </sheetView>
  </sheetViews>
  <sheetFormatPr defaultRowHeight="15"/>
  <cols>
    <col min="1" max="1" width="7.5703125" style="34" customWidth="1"/>
    <col min="2" max="2" width="9" style="34" customWidth="1"/>
    <col min="3" max="3" width="14" style="34" customWidth="1"/>
    <col min="4" max="4" width="27" style="34" bestFit="1" customWidth="1"/>
    <col min="5" max="5" width="22.140625" style="34" customWidth="1"/>
    <col min="6" max="6" width="25.85546875" style="34" customWidth="1"/>
    <col min="7" max="7" width="11" style="34" customWidth="1"/>
    <col min="8" max="8" width="11.42578125" style="34" customWidth="1"/>
    <col min="9" max="9" width="14.7109375" style="63" customWidth="1"/>
    <col min="10" max="10" width="15.42578125" style="64" customWidth="1"/>
    <col min="11" max="11" width="15.7109375" style="34" customWidth="1"/>
    <col min="12" max="12" width="14.28515625" style="34" customWidth="1"/>
    <col min="13" max="13" width="14.5703125" style="34" customWidth="1"/>
    <col min="14" max="14" width="14" style="67" customWidth="1"/>
    <col min="15" max="15" width="11.28515625" style="34" customWidth="1"/>
    <col min="16" max="16" width="18" style="34" customWidth="1"/>
    <col min="17" max="17" width="12.85546875" style="34" hidden="1" customWidth="1"/>
    <col min="18" max="18" width="13" style="68" customWidth="1"/>
    <col min="19" max="20" width="11" style="34" customWidth="1"/>
    <col min="21" max="21" width="11.28515625" style="34" customWidth="1"/>
    <col min="22" max="25" width="11.7109375" style="34" customWidth="1"/>
    <col min="26" max="26" width="15" style="67" customWidth="1"/>
    <col min="27" max="27" width="14" style="66" customWidth="1"/>
    <col min="28" max="28" width="13" style="34" customWidth="1"/>
    <col min="29" max="29" width="12.85546875" style="34" customWidth="1"/>
    <col min="30" max="30" width="13.42578125" style="34" customWidth="1"/>
    <col min="31" max="31" width="11.140625" style="34" customWidth="1"/>
    <col min="32" max="32" width="10.140625" style="34" customWidth="1"/>
    <col min="33" max="33" width="11.140625" style="34" customWidth="1"/>
    <col min="34" max="34" width="10.140625" style="34" customWidth="1"/>
    <col min="35" max="35" width="11.140625" style="34" customWidth="1"/>
    <col min="36" max="37" width="10.140625" style="34" customWidth="1"/>
    <col min="38" max="38" width="9.42578125" style="34" customWidth="1"/>
    <col min="39" max="39" width="15.28515625" style="34" customWidth="1"/>
    <col min="40" max="40" width="20.85546875" style="67" customWidth="1"/>
    <col min="41" max="267" width="8.85546875" style="34"/>
    <col min="268" max="268" width="5.28515625" style="34" customWidth="1"/>
    <col min="269" max="269" width="9" style="34" customWidth="1"/>
    <col min="270" max="270" width="14" style="34" customWidth="1"/>
    <col min="271" max="271" width="27" style="34" bestFit="1" customWidth="1"/>
    <col min="272" max="272" width="26.28515625" style="34" customWidth="1"/>
    <col min="273" max="273" width="11" style="34" customWidth="1"/>
    <col min="274" max="274" width="11.42578125" style="34" customWidth="1"/>
    <col min="275" max="275" width="9.28515625" style="34" customWidth="1"/>
    <col min="276" max="276" width="10" style="34" customWidth="1"/>
    <col min="277" max="277" width="9.85546875" style="34" customWidth="1"/>
    <col min="278" max="278" width="11.7109375" style="34" customWidth="1"/>
    <col min="279" max="279" width="11" style="34" customWidth="1"/>
    <col min="280" max="280" width="10.42578125" style="34" bestFit="1" customWidth="1"/>
    <col min="281" max="282" width="11" style="34" customWidth="1"/>
    <col min="283" max="284" width="17" style="34" customWidth="1"/>
    <col min="285" max="285" width="12.28515625" style="34" customWidth="1"/>
    <col min="286" max="286" width="15.5703125" style="34" customWidth="1"/>
    <col min="287" max="287" width="15" style="34" customWidth="1"/>
    <col min="288" max="288" width="26.140625" style="34" customWidth="1"/>
    <col min="289" max="289" width="12.85546875" style="34" customWidth="1"/>
    <col min="290" max="290" width="13.42578125" style="34" customWidth="1"/>
    <col min="291" max="291" width="10.7109375" style="34" customWidth="1"/>
    <col min="292" max="292" width="10.140625" style="34" customWidth="1"/>
    <col min="293" max="293" width="11.7109375" style="34" customWidth="1"/>
    <col min="294" max="294" width="13.140625" style="34" customWidth="1"/>
    <col min="295" max="295" width="14.5703125" style="34" customWidth="1"/>
    <col min="296" max="296" width="9.5703125" style="34" bestFit="1" customWidth="1"/>
    <col min="297" max="523" width="8.85546875" style="34"/>
    <col min="524" max="524" width="5.28515625" style="34" customWidth="1"/>
    <col min="525" max="525" width="9" style="34" customWidth="1"/>
    <col min="526" max="526" width="14" style="34" customWidth="1"/>
    <col min="527" max="527" width="27" style="34" bestFit="1" customWidth="1"/>
    <col min="528" max="528" width="26.28515625" style="34" customWidth="1"/>
    <col min="529" max="529" width="11" style="34" customWidth="1"/>
    <col min="530" max="530" width="11.42578125" style="34" customWidth="1"/>
    <col min="531" max="531" width="9.28515625" style="34" customWidth="1"/>
    <col min="532" max="532" width="10" style="34" customWidth="1"/>
    <col min="533" max="533" width="9.85546875" style="34" customWidth="1"/>
    <col min="534" max="534" width="11.7109375" style="34" customWidth="1"/>
    <col min="535" max="535" width="11" style="34" customWidth="1"/>
    <col min="536" max="536" width="10.42578125" style="34" bestFit="1" customWidth="1"/>
    <col min="537" max="538" width="11" style="34" customWidth="1"/>
    <col min="539" max="540" width="17" style="34" customWidth="1"/>
    <col min="541" max="541" width="12.28515625" style="34" customWidth="1"/>
    <col min="542" max="542" width="15.5703125" style="34" customWidth="1"/>
    <col min="543" max="543" width="15" style="34" customWidth="1"/>
    <col min="544" max="544" width="26.140625" style="34" customWidth="1"/>
    <col min="545" max="545" width="12.85546875" style="34" customWidth="1"/>
    <col min="546" max="546" width="13.42578125" style="34" customWidth="1"/>
    <col min="547" max="547" width="10.7109375" style="34" customWidth="1"/>
    <col min="548" max="548" width="10.140625" style="34" customWidth="1"/>
    <col min="549" max="549" width="11.7109375" style="34" customWidth="1"/>
    <col min="550" max="550" width="13.140625" style="34" customWidth="1"/>
    <col min="551" max="551" width="14.5703125" style="34" customWidth="1"/>
    <col min="552" max="552" width="9.5703125" style="34" bestFit="1" customWidth="1"/>
    <col min="553" max="779" width="8.85546875" style="34"/>
    <col min="780" max="780" width="5.28515625" style="34" customWidth="1"/>
    <col min="781" max="781" width="9" style="34" customWidth="1"/>
    <col min="782" max="782" width="14" style="34" customWidth="1"/>
    <col min="783" max="783" width="27" style="34" bestFit="1" customWidth="1"/>
    <col min="784" max="784" width="26.28515625" style="34" customWidth="1"/>
    <col min="785" max="785" width="11" style="34" customWidth="1"/>
    <col min="786" max="786" width="11.42578125" style="34" customWidth="1"/>
    <col min="787" max="787" width="9.28515625" style="34" customWidth="1"/>
    <col min="788" max="788" width="10" style="34" customWidth="1"/>
    <col min="789" max="789" width="9.85546875" style="34" customWidth="1"/>
    <col min="790" max="790" width="11.7109375" style="34" customWidth="1"/>
    <col min="791" max="791" width="11" style="34" customWidth="1"/>
    <col min="792" max="792" width="10.42578125" style="34" bestFit="1" customWidth="1"/>
    <col min="793" max="794" width="11" style="34" customWidth="1"/>
    <col min="795" max="796" width="17" style="34" customWidth="1"/>
    <col min="797" max="797" width="12.28515625" style="34" customWidth="1"/>
    <col min="798" max="798" width="15.5703125" style="34" customWidth="1"/>
    <col min="799" max="799" width="15" style="34" customWidth="1"/>
    <col min="800" max="800" width="26.140625" style="34" customWidth="1"/>
    <col min="801" max="801" width="12.85546875" style="34" customWidth="1"/>
    <col min="802" max="802" width="13.42578125" style="34" customWidth="1"/>
    <col min="803" max="803" width="10.7109375" style="34" customWidth="1"/>
    <col min="804" max="804" width="10.140625" style="34" customWidth="1"/>
    <col min="805" max="805" width="11.7109375" style="34" customWidth="1"/>
    <col min="806" max="806" width="13.140625" style="34" customWidth="1"/>
    <col min="807" max="807" width="14.5703125" style="34" customWidth="1"/>
    <col min="808" max="808" width="9.5703125" style="34" bestFit="1" customWidth="1"/>
    <col min="809" max="1035" width="8.85546875" style="34"/>
    <col min="1036" max="1036" width="5.28515625" style="34" customWidth="1"/>
    <col min="1037" max="1037" width="9" style="34" customWidth="1"/>
    <col min="1038" max="1038" width="14" style="34" customWidth="1"/>
    <col min="1039" max="1039" width="27" style="34" bestFit="1" customWidth="1"/>
    <col min="1040" max="1040" width="26.28515625" style="34" customWidth="1"/>
    <col min="1041" max="1041" width="11" style="34" customWidth="1"/>
    <col min="1042" max="1042" width="11.42578125" style="34" customWidth="1"/>
    <col min="1043" max="1043" width="9.28515625" style="34" customWidth="1"/>
    <col min="1044" max="1044" width="10" style="34" customWidth="1"/>
    <col min="1045" max="1045" width="9.85546875" style="34" customWidth="1"/>
    <col min="1046" max="1046" width="11.7109375" style="34" customWidth="1"/>
    <col min="1047" max="1047" width="11" style="34" customWidth="1"/>
    <col min="1048" max="1048" width="10.42578125" style="34" bestFit="1" customWidth="1"/>
    <col min="1049" max="1050" width="11" style="34" customWidth="1"/>
    <col min="1051" max="1052" width="17" style="34" customWidth="1"/>
    <col min="1053" max="1053" width="12.28515625" style="34" customWidth="1"/>
    <col min="1054" max="1054" width="15.5703125" style="34" customWidth="1"/>
    <col min="1055" max="1055" width="15" style="34" customWidth="1"/>
    <col min="1056" max="1056" width="26.140625" style="34" customWidth="1"/>
    <col min="1057" max="1057" width="12.85546875" style="34" customWidth="1"/>
    <col min="1058" max="1058" width="13.42578125" style="34" customWidth="1"/>
    <col min="1059" max="1059" width="10.7109375" style="34" customWidth="1"/>
    <col min="1060" max="1060" width="10.140625" style="34" customWidth="1"/>
    <col min="1061" max="1061" width="11.7109375" style="34" customWidth="1"/>
    <col min="1062" max="1062" width="13.140625" style="34" customWidth="1"/>
    <col min="1063" max="1063" width="14.5703125" style="34" customWidth="1"/>
    <col min="1064" max="1064" width="9.5703125" style="34" bestFit="1" customWidth="1"/>
    <col min="1065" max="1291" width="8.85546875" style="34"/>
    <col min="1292" max="1292" width="5.28515625" style="34" customWidth="1"/>
    <col min="1293" max="1293" width="9" style="34" customWidth="1"/>
    <col min="1294" max="1294" width="14" style="34" customWidth="1"/>
    <col min="1295" max="1295" width="27" style="34" bestFit="1" customWidth="1"/>
    <col min="1296" max="1296" width="26.28515625" style="34" customWidth="1"/>
    <col min="1297" max="1297" width="11" style="34" customWidth="1"/>
    <col min="1298" max="1298" width="11.42578125" style="34" customWidth="1"/>
    <col min="1299" max="1299" width="9.28515625" style="34" customWidth="1"/>
    <col min="1300" max="1300" width="10" style="34" customWidth="1"/>
    <col min="1301" max="1301" width="9.85546875" style="34" customWidth="1"/>
    <col min="1302" max="1302" width="11.7109375" style="34" customWidth="1"/>
    <col min="1303" max="1303" width="11" style="34" customWidth="1"/>
    <col min="1304" max="1304" width="10.42578125" style="34" bestFit="1" customWidth="1"/>
    <col min="1305" max="1306" width="11" style="34" customWidth="1"/>
    <col min="1307" max="1308" width="17" style="34" customWidth="1"/>
    <col min="1309" max="1309" width="12.28515625" style="34" customWidth="1"/>
    <col min="1310" max="1310" width="15.5703125" style="34" customWidth="1"/>
    <col min="1311" max="1311" width="15" style="34" customWidth="1"/>
    <col min="1312" max="1312" width="26.140625" style="34" customWidth="1"/>
    <col min="1313" max="1313" width="12.85546875" style="34" customWidth="1"/>
    <col min="1314" max="1314" width="13.42578125" style="34" customWidth="1"/>
    <col min="1315" max="1315" width="10.7109375" style="34" customWidth="1"/>
    <col min="1316" max="1316" width="10.140625" style="34" customWidth="1"/>
    <col min="1317" max="1317" width="11.7109375" style="34" customWidth="1"/>
    <col min="1318" max="1318" width="13.140625" style="34" customWidth="1"/>
    <col min="1319" max="1319" width="14.5703125" style="34" customWidth="1"/>
    <col min="1320" max="1320" width="9.5703125" style="34" bestFit="1" customWidth="1"/>
    <col min="1321" max="1547" width="8.85546875" style="34"/>
    <col min="1548" max="1548" width="5.28515625" style="34" customWidth="1"/>
    <col min="1549" max="1549" width="9" style="34" customWidth="1"/>
    <col min="1550" max="1550" width="14" style="34" customWidth="1"/>
    <col min="1551" max="1551" width="27" style="34" bestFit="1" customWidth="1"/>
    <col min="1552" max="1552" width="26.28515625" style="34" customWidth="1"/>
    <col min="1553" max="1553" width="11" style="34" customWidth="1"/>
    <col min="1554" max="1554" width="11.42578125" style="34" customWidth="1"/>
    <col min="1555" max="1555" width="9.28515625" style="34" customWidth="1"/>
    <col min="1556" max="1556" width="10" style="34" customWidth="1"/>
    <col min="1557" max="1557" width="9.85546875" style="34" customWidth="1"/>
    <col min="1558" max="1558" width="11.7109375" style="34" customWidth="1"/>
    <col min="1559" max="1559" width="11" style="34" customWidth="1"/>
    <col min="1560" max="1560" width="10.42578125" style="34" bestFit="1" customWidth="1"/>
    <col min="1561" max="1562" width="11" style="34" customWidth="1"/>
    <col min="1563" max="1564" width="17" style="34" customWidth="1"/>
    <col min="1565" max="1565" width="12.28515625" style="34" customWidth="1"/>
    <col min="1566" max="1566" width="15.5703125" style="34" customWidth="1"/>
    <col min="1567" max="1567" width="15" style="34" customWidth="1"/>
    <col min="1568" max="1568" width="26.140625" style="34" customWidth="1"/>
    <col min="1569" max="1569" width="12.85546875" style="34" customWidth="1"/>
    <col min="1570" max="1570" width="13.42578125" style="34" customWidth="1"/>
    <col min="1571" max="1571" width="10.7109375" style="34" customWidth="1"/>
    <col min="1572" max="1572" width="10.140625" style="34" customWidth="1"/>
    <col min="1573" max="1573" width="11.7109375" style="34" customWidth="1"/>
    <col min="1574" max="1574" width="13.140625" style="34" customWidth="1"/>
    <col min="1575" max="1575" width="14.5703125" style="34" customWidth="1"/>
    <col min="1576" max="1576" width="9.5703125" style="34" bestFit="1" customWidth="1"/>
    <col min="1577" max="1803" width="8.85546875" style="34"/>
    <col min="1804" max="1804" width="5.28515625" style="34" customWidth="1"/>
    <col min="1805" max="1805" width="9" style="34" customWidth="1"/>
    <col min="1806" max="1806" width="14" style="34" customWidth="1"/>
    <col min="1807" max="1807" width="27" style="34" bestFit="1" customWidth="1"/>
    <col min="1808" max="1808" width="26.28515625" style="34" customWidth="1"/>
    <col min="1809" max="1809" width="11" style="34" customWidth="1"/>
    <col min="1810" max="1810" width="11.42578125" style="34" customWidth="1"/>
    <col min="1811" max="1811" width="9.28515625" style="34" customWidth="1"/>
    <col min="1812" max="1812" width="10" style="34" customWidth="1"/>
    <col min="1813" max="1813" width="9.85546875" style="34" customWidth="1"/>
    <col min="1814" max="1814" width="11.7109375" style="34" customWidth="1"/>
    <col min="1815" max="1815" width="11" style="34" customWidth="1"/>
    <col min="1816" max="1816" width="10.42578125" style="34" bestFit="1" customWidth="1"/>
    <col min="1817" max="1818" width="11" style="34" customWidth="1"/>
    <col min="1819" max="1820" width="17" style="34" customWidth="1"/>
    <col min="1821" max="1821" width="12.28515625" style="34" customWidth="1"/>
    <col min="1822" max="1822" width="15.5703125" style="34" customWidth="1"/>
    <col min="1823" max="1823" width="15" style="34" customWidth="1"/>
    <col min="1824" max="1824" width="26.140625" style="34" customWidth="1"/>
    <col min="1825" max="1825" width="12.85546875" style="34" customWidth="1"/>
    <col min="1826" max="1826" width="13.42578125" style="34" customWidth="1"/>
    <col min="1827" max="1827" width="10.7109375" style="34" customWidth="1"/>
    <col min="1828" max="1828" width="10.140625" style="34" customWidth="1"/>
    <col min="1829" max="1829" width="11.7109375" style="34" customWidth="1"/>
    <col min="1830" max="1830" width="13.140625" style="34" customWidth="1"/>
    <col min="1831" max="1831" width="14.5703125" style="34" customWidth="1"/>
    <col min="1832" max="1832" width="9.5703125" style="34" bestFit="1" customWidth="1"/>
    <col min="1833" max="2059" width="8.85546875" style="34"/>
    <col min="2060" max="2060" width="5.28515625" style="34" customWidth="1"/>
    <col min="2061" max="2061" width="9" style="34" customWidth="1"/>
    <col min="2062" max="2062" width="14" style="34" customWidth="1"/>
    <col min="2063" max="2063" width="27" style="34" bestFit="1" customWidth="1"/>
    <col min="2064" max="2064" width="26.28515625" style="34" customWidth="1"/>
    <col min="2065" max="2065" width="11" style="34" customWidth="1"/>
    <col min="2066" max="2066" width="11.42578125" style="34" customWidth="1"/>
    <col min="2067" max="2067" width="9.28515625" style="34" customWidth="1"/>
    <col min="2068" max="2068" width="10" style="34" customWidth="1"/>
    <col min="2069" max="2069" width="9.85546875" style="34" customWidth="1"/>
    <col min="2070" max="2070" width="11.7109375" style="34" customWidth="1"/>
    <col min="2071" max="2071" width="11" style="34" customWidth="1"/>
    <col min="2072" max="2072" width="10.42578125" style="34" bestFit="1" customWidth="1"/>
    <col min="2073" max="2074" width="11" style="34" customWidth="1"/>
    <col min="2075" max="2076" width="17" style="34" customWidth="1"/>
    <col min="2077" max="2077" width="12.28515625" style="34" customWidth="1"/>
    <col min="2078" max="2078" width="15.5703125" style="34" customWidth="1"/>
    <col min="2079" max="2079" width="15" style="34" customWidth="1"/>
    <col min="2080" max="2080" width="26.140625" style="34" customWidth="1"/>
    <col min="2081" max="2081" width="12.85546875" style="34" customWidth="1"/>
    <col min="2082" max="2082" width="13.42578125" style="34" customWidth="1"/>
    <col min="2083" max="2083" width="10.7109375" style="34" customWidth="1"/>
    <col min="2084" max="2084" width="10.140625" style="34" customWidth="1"/>
    <col min="2085" max="2085" width="11.7109375" style="34" customWidth="1"/>
    <col min="2086" max="2086" width="13.140625" style="34" customWidth="1"/>
    <col min="2087" max="2087" width="14.5703125" style="34" customWidth="1"/>
    <col min="2088" max="2088" width="9.5703125" style="34" bestFit="1" customWidth="1"/>
    <col min="2089" max="2315" width="8.85546875" style="34"/>
    <col min="2316" max="2316" width="5.28515625" style="34" customWidth="1"/>
    <col min="2317" max="2317" width="9" style="34" customWidth="1"/>
    <col min="2318" max="2318" width="14" style="34" customWidth="1"/>
    <col min="2319" max="2319" width="27" style="34" bestFit="1" customWidth="1"/>
    <col min="2320" max="2320" width="26.28515625" style="34" customWidth="1"/>
    <col min="2321" max="2321" width="11" style="34" customWidth="1"/>
    <col min="2322" max="2322" width="11.42578125" style="34" customWidth="1"/>
    <col min="2323" max="2323" width="9.28515625" style="34" customWidth="1"/>
    <col min="2324" max="2324" width="10" style="34" customWidth="1"/>
    <col min="2325" max="2325" width="9.85546875" style="34" customWidth="1"/>
    <col min="2326" max="2326" width="11.7109375" style="34" customWidth="1"/>
    <col min="2327" max="2327" width="11" style="34" customWidth="1"/>
    <col min="2328" max="2328" width="10.42578125" style="34" bestFit="1" customWidth="1"/>
    <col min="2329" max="2330" width="11" style="34" customWidth="1"/>
    <col min="2331" max="2332" width="17" style="34" customWidth="1"/>
    <col min="2333" max="2333" width="12.28515625" style="34" customWidth="1"/>
    <col min="2334" max="2334" width="15.5703125" style="34" customWidth="1"/>
    <col min="2335" max="2335" width="15" style="34" customWidth="1"/>
    <col min="2336" max="2336" width="26.140625" style="34" customWidth="1"/>
    <col min="2337" max="2337" width="12.85546875" style="34" customWidth="1"/>
    <col min="2338" max="2338" width="13.42578125" style="34" customWidth="1"/>
    <col min="2339" max="2339" width="10.7109375" style="34" customWidth="1"/>
    <col min="2340" max="2340" width="10.140625" style="34" customWidth="1"/>
    <col min="2341" max="2341" width="11.7109375" style="34" customWidth="1"/>
    <col min="2342" max="2342" width="13.140625" style="34" customWidth="1"/>
    <col min="2343" max="2343" width="14.5703125" style="34" customWidth="1"/>
    <col min="2344" max="2344" width="9.5703125" style="34" bestFit="1" customWidth="1"/>
    <col min="2345" max="2571" width="8.85546875" style="34"/>
    <col min="2572" max="2572" width="5.28515625" style="34" customWidth="1"/>
    <col min="2573" max="2573" width="9" style="34" customWidth="1"/>
    <col min="2574" max="2574" width="14" style="34" customWidth="1"/>
    <col min="2575" max="2575" width="27" style="34" bestFit="1" customWidth="1"/>
    <col min="2576" max="2576" width="26.28515625" style="34" customWidth="1"/>
    <col min="2577" max="2577" width="11" style="34" customWidth="1"/>
    <col min="2578" max="2578" width="11.42578125" style="34" customWidth="1"/>
    <col min="2579" max="2579" width="9.28515625" style="34" customWidth="1"/>
    <col min="2580" max="2580" width="10" style="34" customWidth="1"/>
    <col min="2581" max="2581" width="9.85546875" style="34" customWidth="1"/>
    <col min="2582" max="2582" width="11.7109375" style="34" customWidth="1"/>
    <col min="2583" max="2583" width="11" style="34" customWidth="1"/>
    <col min="2584" max="2584" width="10.42578125" style="34" bestFit="1" customWidth="1"/>
    <col min="2585" max="2586" width="11" style="34" customWidth="1"/>
    <col min="2587" max="2588" width="17" style="34" customWidth="1"/>
    <col min="2589" max="2589" width="12.28515625" style="34" customWidth="1"/>
    <col min="2590" max="2590" width="15.5703125" style="34" customWidth="1"/>
    <col min="2591" max="2591" width="15" style="34" customWidth="1"/>
    <col min="2592" max="2592" width="26.140625" style="34" customWidth="1"/>
    <col min="2593" max="2593" width="12.85546875" style="34" customWidth="1"/>
    <col min="2594" max="2594" width="13.42578125" style="34" customWidth="1"/>
    <col min="2595" max="2595" width="10.7109375" style="34" customWidth="1"/>
    <col min="2596" max="2596" width="10.140625" style="34" customWidth="1"/>
    <col min="2597" max="2597" width="11.7109375" style="34" customWidth="1"/>
    <col min="2598" max="2598" width="13.140625" style="34" customWidth="1"/>
    <col min="2599" max="2599" width="14.5703125" style="34" customWidth="1"/>
    <col min="2600" max="2600" width="9.5703125" style="34" bestFit="1" customWidth="1"/>
    <col min="2601" max="2827" width="8.85546875" style="34"/>
    <col min="2828" max="2828" width="5.28515625" style="34" customWidth="1"/>
    <col min="2829" max="2829" width="9" style="34" customWidth="1"/>
    <col min="2830" max="2830" width="14" style="34" customWidth="1"/>
    <col min="2831" max="2831" width="27" style="34" bestFit="1" customWidth="1"/>
    <col min="2832" max="2832" width="26.28515625" style="34" customWidth="1"/>
    <col min="2833" max="2833" width="11" style="34" customWidth="1"/>
    <col min="2834" max="2834" width="11.42578125" style="34" customWidth="1"/>
    <col min="2835" max="2835" width="9.28515625" style="34" customWidth="1"/>
    <col min="2836" max="2836" width="10" style="34" customWidth="1"/>
    <col min="2837" max="2837" width="9.85546875" style="34" customWidth="1"/>
    <col min="2838" max="2838" width="11.7109375" style="34" customWidth="1"/>
    <col min="2839" max="2839" width="11" style="34" customWidth="1"/>
    <col min="2840" max="2840" width="10.42578125" style="34" bestFit="1" customWidth="1"/>
    <col min="2841" max="2842" width="11" style="34" customWidth="1"/>
    <col min="2843" max="2844" width="17" style="34" customWidth="1"/>
    <col min="2845" max="2845" width="12.28515625" style="34" customWidth="1"/>
    <col min="2846" max="2846" width="15.5703125" style="34" customWidth="1"/>
    <col min="2847" max="2847" width="15" style="34" customWidth="1"/>
    <col min="2848" max="2848" width="26.140625" style="34" customWidth="1"/>
    <col min="2849" max="2849" width="12.85546875" style="34" customWidth="1"/>
    <col min="2850" max="2850" width="13.42578125" style="34" customWidth="1"/>
    <col min="2851" max="2851" width="10.7109375" style="34" customWidth="1"/>
    <col min="2852" max="2852" width="10.140625" style="34" customWidth="1"/>
    <col min="2853" max="2853" width="11.7109375" style="34" customWidth="1"/>
    <col min="2854" max="2854" width="13.140625" style="34" customWidth="1"/>
    <col min="2855" max="2855" width="14.5703125" style="34" customWidth="1"/>
    <col min="2856" max="2856" width="9.5703125" style="34" bestFit="1" customWidth="1"/>
    <col min="2857" max="3083" width="8.85546875" style="34"/>
    <col min="3084" max="3084" width="5.28515625" style="34" customWidth="1"/>
    <col min="3085" max="3085" width="9" style="34" customWidth="1"/>
    <col min="3086" max="3086" width="14" style="34" customWidth="1"/>
    <col min="3087" max="3087" width="27" style="34" bestFit="1" customWidth="1"/>
    <col min="3088" max="3088" width="26.28515625" style="34" customWidth="1"/>
    <col min="3089" max="3089" width="11" style="34" customWidth="1"/>
    <col min="3090" max="3090" width="11.42578125" style="34" customWidth="1"/>
    <col min="3091" max="3091" width="9.28515625" style="34" customWidth="1"/>
    <col min="3092" max="3092" width="10" style="34" customWidth="1"/>
    <col min="3093" max="3093" width="9.85546875" style="34" customWidth="1"/>
    <col min="3094" max="3094" width="11.7109375" style="34" customWidth="1"/>
    <col min="3095" max="3095" width="11" style="34" customWidth="1"/>
    <col min="3096" max="3096" width="10.42578125" style="34" bestFit="1" customWidth="1"/>
    <col min="3097" max="3098" width="11" style="34" customWidth="1"/>
    <col min="3099" max="3100" width="17" style="34" customWidth="1"/>
    <col min="3101" max="3101" width="12.28515625" style="34" customWidth="1"/>
    <col min="3102" max="3102" width="15.5703125" style="34" customWidth="1"/>
    <col min="3103" max="3103" width="15" style="34" customWidth="1"/>
    <col min="3104" max="3104" width="26.140625" style="34" customWidth="1"/>
    <col min="3105" max="3105" width="12.85546875" style="34" customWidth="1"/>
    <col min="3106" max="3106" width="13.42578125" style="34" customWidth="1"/>
    <col min="3107" max="3107" width="10.7109375" style="34" customWidth="1"/>
    <col min="3108" max="3108" width="10.140625" style="34" customWidth="1"/>
    <col min="3109" max="3109" width="11.7109375" style="34" customWidth="1"/>
    <col min="3110" max="3110" width="13.140625" style="34" customWidth="1"/>
    <col min="3111" max="3111" width="14.5703125" style="34" customWidth="1"/>
    <col min="3112" max="3112" width="9.5703125" style="34" bestFit="1" customWidth="1"/>
    <col min="3113" max="3339" width="8.85546875" style="34"/>
    <col min="3340" max="3340" width="5.28515625" style="34" customWidth="1"/>
    <col min="3341" max="3341" width="9" style="34" customWidth="1"/>
    <col min="3342" max="3342" width="14" style="34" customWidth="1"/>
    <col min="3343" max="3343" width="27" style="34" bestFit="1" customWidth="1"/>
    <col min="3344" max="3344" width="26.28515625" style="34" customWidth="1"/>
    <col min="3345" max="3345" width="11" style="34" customWidth="1"/>
    <col min="3346" max="3346" width="11.42578125" style="34" customWidth="1"/>
    <col min="3347" max="3347" width="9.28515625" style="34" customWidth="1"/>
    <col min="3348" max="3348" width="10" style="34" customWidth="1"/>
    <col min="3349" max="3349" width="9.85546875" style="34" customWidth="1"/>
    <col min="3350" max="3350" width="11.7109375" style="34" customWidth="1"/>
    <col min="3351" max="3351" width="11" style="34" customWidth="1"/>
    <col min="3352" max="3352" width="10.42578125" style="34" bestFit="1" customWidth="1"/>
    <col min="3353" max="3354" width="11" style="34" customWidth="1"/>
    <col min="3355" max="3356" width="17" style="34" customWidth="1"/>
    <col min="3357" max="3357" width="12.28515625" style="34" customWidth="1"/>
    <col min="3358" max="3358" width="15.5703125" style="34" customWidth="1"/>
    <col min="3359" max="3359" width="15" style="34" customWidth="1"/>
    <col min="3360" max="3360" width="26.140625" style="34" customWidth="1"/>
    <col min="3361" max="3361" width="12.85546875" style="34" customWidth="1"/>
    <col min="3362" max="3362" width="13.42578125" style="34" customWidth="1"/>
    <col min="3363" max="3363" width="10.7109375" style="34" customWidth="1"/>
    <col min="3364" max="3364" width="10.140625" style="34" customWidth="1"/>
    <col min="3365" max="3365" width="11.7109375" style="34" customWidth="1"/>
    <col min="3366" max="3366" width="13.140625" style="34" customWidth="1"/>
    <col min="3367" max="3367" width="14.5703125" style="34" customWidth="1"/>
    <col min="3368" max="3368" width="9.5703125" style="34" bestFit="1" customWidth="1"/>
    <col min="3369" max="3595" width="8.85546875" style="34"/>
    <col min="3596" max="3596" width="5.28515625" style="34" customWidth="1"/>
    <col min="3597" max="3597" width="9" style="34" customWidth="1"/>
    <col min="3598" max="3598" width="14" style="34" customWidth="1"/>
    <col min="3599" max="3599" width="27" style="34" bestFit="1" customWidth="1"/>
    <col min="3600" max="3600" width="26.28515625" style="34" customWidth="1"/>
    <col min="3601" max="3601" width="11" style="34" customWidth="1"/>
    <col min="3602" max="3602" width="11.42578125" style="34" customWidth="1"/>
    <col min="3603" max="3603" width="9.28515625" style="34" customWidth="1"/>
    <col min="3604" max="3604" width="10" style="34" customWidth="1"/>
    <col min="3605" max="3605" width="9.85546875" style="34" customWidth="1"/>
    <col min="3606" max="3606" width="11.7109375" style="34" customWidth="1"/>
    <col min="3607" max="3607" width="11" style="34" customWidth="1"/>
    <col min="3608" max="3608" width="10.42578125" style="34" bestFit="1" customWidth="1"/>
    <col min="3609" max="3610" width="11" style="34" customWidth="1"/>
    <col min="3611" max="3612" width="17" style="34" customWidth="1"/>
    <col min="3613" max="3613" width="12.28515625" style="34" customWidth="1"/>
    <col min="3614" max="3614" width="15.5703125" style="34" customWidth="1"/>
    <col min="3615" max="3615" width="15" style="34" customWidth="1"/>
    <col min="3616" max="3616" width="26.140625" style="34" customWidth="1"/>
    <col min="3617" max="3617" width="12.85546875" style="34" customWidth="1"/>
    <col min="3618" max="3618" width="13.42578125" style="34" customWidth="1"/>
    <col min="3619" max="3619" width="10.7109375" style="34" customWidth="1"/>
    <col min="3620" max="3620" width="10.140625" style="34" customWidth="1"/>
    <col min="3621" max="3621" width="11.7109375" style="34" customWidth="1"/>
    <col min="3622" max="3622" width="13.140625" style="34" customWidth="1"/>
    <col min="3623" max="3623" width="14.5703125" style="34" customWidth="1"/>
    <col min="3624" max="3624" width="9.5703125" style="34" bestFit="1" customWidth="1"/>
    <col min="3625" max="3851" width="8.85546875" style="34"/>
    <col min="3852" max="3852" width="5.28515625" style="34" customWidth="1"/>
    <col min="3853" max="3853" width="9" style="34" customWidth="1"/>
    <col min="3854" max="3854" width="14" style="34" customWidth="1"/>
    <col min="3855" max="3855" width="27" style="34" bestFit="1" customWidth="1"/>
    <col min="3856" max="3856" width="26.28515625" style="34" customWidth="1"/>
    <col min="3857" max="3857" width="11" style="34" customWidth="1"/>
    <col min="3858" max="3858" width="11.42578125" style="34" customWidth="1"/>
    <col min="3859" max="3859" width="9.28515625" style="34" customWidth="1"/>
    <col min="3860" max="3860" width="10" style="34" customWidth="1"/>
    <col min="3861" max="3861" width="9.85546875" style="34" customWidth="1"/>
    <col min="3862" max="3862" width="11.7109375" style="34" customWidth="1"/>
    <col min="3863" max="3863" width="11" style="34" customWidth="1"/>
    <col min="3864" max="3864" width="10.42578125" style="34" bestFit="1" customWidth="1"/>
    <col min="3865" max="3866" width="11" style="34" customWidth="1"/>
    <col min="3867" max="3868" width="17" style="34" customWidth="1"/>
    <col min="3869" max="3869" width="12.28515625" style="34" customWidth="1"/>
    <col min="3870" max="3870" width="15.5703125" style="34" customWidth="1"/>
    <col min="3871" max="3871" width="15" style="34" customWidth="1"/>
    <col min="3872" max="3872" width="26.140625" style="34" customWidth="1"/>
    <col min="3873" max="3873" width="12.85546875" style="34" customWidth="1"/>
    <col min="3874" max="3874" width="13.42578125" style="34" customWidth="1"/>
    <col min="3875" max="3875" width="10.7109375" style="34" customWidth="1"/>
    <col min="3876" max="3876" width="10.140625" style="34" customWidth="1"/>
    <col min="3877" max="3877" width="11.7109375" style="34" customWidth="1"/>
    <col min="3878" max="3878" width="13.140625" style="34" customWidth="1"/>
    <col min="3879" max="3879" width="14.5703125" style="34" customWidth="1"/>
    <col min="3880" max="3880" width="9.5703125" style="34" bestFit="1" customWidth="1"/>
    <col min="3881" max="4107" width="8.85546875" style="34"/>
    <col min="4108" max="4108" width="5.28515625" style="34" customWidth="1"/>
    <col min="4109" max="4109" width="9" style="34" customWidth="1"/>
    <col min="4110" max="4110" width="14" style="34" customWidth="1"/>
    <col min="4111" max="4111" width="27" style="34" bestFit="1" customWidth="1"/>
    <col min="4112" max="4112" width="26.28515625" style="34" customWidth="1"/>
    <col min="4113" max="4113" width="11" style="34" customWidth="1"/>
    <col min="4114" max="4114" width="11.42578125" style="34" customWidth="1"/>
    <col min="4115" max="4115" width="9.28515625" style="34" customWidth="1"/>
    <col min="4116" max="4116" width="10" style="34" customWidth="1"/>
    <col min="4117" max="4117" width="9.85546875" style="34" customWidth="1"/>
    <col min="4118" max="4118" width="11.7109375" style="34" customWidth="1"/>
    <col min="4119" max="4119" width="11" style="34" customWidth="1"/>
    <col min="4120" max="4120" width="10.42578125" style="34" bestFit="1" customWidth="1"/>
    <col min="4121" max="4122" width="11" style="34" customWidth="1"/>
    <col min="4123" max="4124" width="17" style="34" customWidth="1"/>
    <col min="4125" max="4125" width="12.28515625" style="34" customWidth="1"/>
    <col min="4126" max="4126" width="15.5703125" style="34" customWidth="1"/>
    <col min="4127" max="4127" width="15" style="34" customWidth="1"/>
    <col min="4128" max="4128" width="26.140625" style="34" customWidth="1"/>
    <col min="4129" max="4129" width="12.85546875" style="34" customWidth="1"/>
    <col min="4130" max="4130" width="13.42578125" style="34" customWidth="1"/>
    <col min="4131" max="4131" width="10.7109375" style="34" customWidth="1"/>
    <col min="4132" max="4132" width="10.140625" style="34" customWidth="1"/>
    <col min="4133" max="4133" width="11.7109375" style="34" customWidth="1"/>
    <col min="4134" max="4134" width="13.140625" style="34" customWidth="1"/>
    <col min="4135" max="4135" width="14.5703125" style="34" customWidth="1"/>
    <col min="4136" max="4136" width="9.5703125" style="34" bestFit="1" customWidth="1"/>
    <col min="4137" max="4363" width="8.85546875" style="34"/>
    <col min="4364" max="4364" width="5.28515625" style="34" customWidth="1"/>
    <col min="4365" max="4365" width="9" style="34" customWidth="1"/>
    <col min="4366" max="4366" width="14" style="34" customWidth="1"/>
    <col min="4367" max="4367" width="27" style="34" bestFit="1" customWidth="1"/>
    <col min="4368" max="4368" width="26.28515625" style="34" customWidth="1"/>
    <col min="4369" max="4369" width="11" style="34" customWidth="1"/>
    <col min="4370" max="4370" width="11.42578125" style="34" customWidth="1"/>
    <col min="4371" max="4371" width="9.28515625" style="34" customWidth="1"/>
    <col min="4372" max="4372" width="10" style="34" customWidth="1"/>
    <col min="4373" max="4373" width="9.85546875" style="34" customWidth="1"/>
    <col min="4374" max="4374" width="11.7109375" style="34" customWidth="1"/>
    <col min="4375" max="4375" width="11" style="34" customWidth="1"/>
    <col min="4376" max="4376" width="10.42578125" style="34" bestFit="1" customWidth="1"/>
    <col min="4377" max="4378" width="11" style="34" customWidth="1"/>
    <col min="4379" max="4380" width="17" style="34" customWidth="1"/>
    <col min="4381" max="4381" width="12.28515625" style="34" customWidth="1"/>
    <col min="4382" max="4382" width="15.5703125" style="34" customWidth="1"/>
    <col min="4383" max="4383" width="15" style="34" customWidth="1"/>
    <col min="4384" max="4384" width="26.140625" style="34" customWidth="1"/>
    <col min="4385" max="4385" width="12.85546875" style="34" customWidth="1"/>
    <col min="4386" max="4386" width="13.42578125" style="34" customWidth="1"/>
    <col min="4387" max="4387" width="10.7109375" style="34" customWidth="1"/>
    <col min="4388" max="4388" width="10.140625" style="34" customWidth="1"/>
    <col min="4389" max="4389" width="11.7109375" style="34" customWidth="1"/>
    <col min="4390" max="4390" width="13.140625" style="34" customWidth="1"/>
    <col min="4391" max="4391" width="14.5703125" style="34" customWidth="1"/>
    <col min="4392" max="4392" width="9.5703125" style="34" bestFit="1" customWidth="1"/>
    <col min="4393" max="4619" width="8.85546875" style="34"/>
    <col min="4620" max="4620" width="5.28515625" style="34" customWidth="1"/>
    <col min="4621" max="4621" width="9" style="34" customWidth="1"/>
    <col min="4622" max="4622" width="14" style="34" customWidth="1"/>
    <col min="4623" max="4623" width="27" style="34" bestFit="1" customWidth="1"/>
    <col min="4624" max="4624" width="26.28515625" style="34" customWidth="1"/>
    <col min="4625" max="4625" width="11" style="34" customWidth="1"/>
    <col min="4626" max="4626" width="11.42578125" style="34" customWidth="1"/>
    <col min="4627" max="4627" width="9.28515625" style="34" customWidth="1"/>
    <col min="4628" max="4628" width="10" style="34" customWidth="1"/>
    <col min="4629" max="4629" width="9.85546875" style="34" customWidth="1"/>
    <col min="4630" max="4630" width="11.7109375" style="34" customWidth="1"/>
    <col min="4631" max="4631" width="11" style="34" customWidth="1"/>
    <col min="4632" max="4632" width="10.42578125" style="34" bestFit="1" customWidth="1"/>
    <col min="4633" max="4634" width="11" style="34" customWidth="1"/>
    <col min="4635" max="4636" width="17" style="34" customWidth="1"/>
    <col min="4637" max="4637" width="12.28515625" style="34" customWidth="1"/>
    <col min="4638" max="4638" width="15.5703125" style="34" customWidth="1"/>
    <col min="4639" max="4639" width="15" style="34" customWidth="1"/>
    <col min="4640" max="4640" width="26.140625" style="34" customWidth="1"/>
    <col min="4641" max="4641" width="12.85546875" style="34" customWidth="1"/>
    <col min="4642" max="4642" width="13.42578125" style="34" customWidth="1"/>
    <col min="4643" max="4643" width="10.7109375" style="34" customWidth="1"/>
    <col min="4644" max="4644" width="10.140625" style="34" customWidth="1"/>
    <col min="4645" max="4645" width="11.7109375" style="34" customWidth="1"/>
    <col min="4646" max="4646" width="13.140625" style="34" customWidth="1"/>
    <col min="4647" max="4647" width="14.5703125" style="34" customWidth="1"/>
    <col min="4648" max="4648" width="9.5703125" style="34" bestFit="1" customWidth="1"/>
    <col min="4649" max="4875" width="8.85546875" style="34"/>
    <col min="4876" max="4876" width="5.28515625" style="34" customWidth="1"/>
    <col min="4877" max="4877" width="9" style="34" customWidth="1"/>
    <col min="4878" max="4878" width="14" style="34" customWidth="1"/>
    <col min="4879" max="4879" width="27" style="34" bestFit="1" customWidth="1"/>
    <col min="4880" max="4880" width="26.28515625" style="34" customWidth="1"/>
    <col min="4881" max="4881" width="11" style="34" customWidth="1"/>
    <col min="4882" max="4882" width="11.42578125" style="34" customWidth="1"/>
    <col min="4883" max="4883" width="9.28515625" style="34" customWidth="1"/>
    <col min="4884" max="4884" width="10" style="34" customWidth="1"/>
    <col min="4885" max="4885" width="9.85546875" style="34" customWidth="1"/>
    <col min="4886" max="4886" width="11.7109375" style="34" customWidth="1"/>
    <col min="4887" max="4887" width="11" style="34" customWidth="1"/>
    <col min="4888" max="4888" width="10.42578125" style="34" bestFit="1" customWidth="1"/>
    <col min="4889" max="4890" width="11" style="34" customWidth="1"/>
    <col min="4891" max="4892" width="17" style="34" customWidth="1"/>
    <col min="4893" max="4893" width="12.28515625" style="34" customWidth="1"/>
    <col min="4894" max="4894" width="15.5703125" style="34" customWidth="1"/>
    <col min="4895" max="4895" width="15" style="34" customWidth="1"/>
    <col min="4896" max="4896" width="26.140625" style="34" customWidth="1"/>
    <col min="4897" max="4897" width="12.85546875" style="34" customWidth="1"/>
    <col min="4898" max="4898" width="13.42578125" style="34" customWidth="1"/>
    <col min="4899" max="4899" width="10.7109375" style="34" customWidth="1"/>
    <col min="4900" max="4900" width="10.140625" style="34" customWidth="1"/>
    <col min="4901" max="4901" width="11.7109375" style="34" customWidth="1"/>
    <col min="4902" max="4902" width="13.140625" style="34" customWidth="1"/>
    <col min="4903" max="4903" width="14.5703125" style="34" customWidth="1"/>
    <col min="4904" max="4904" width="9.5703125" style="34" bestFit="1" customWidth="1"/>
    <col min="4905" max="5131" width="8.85546875" style="34"/>
    <col min="5132" max="5132" width="5.28515625" style="34" customWidth="1"/>
    <col min="5133" max="5133" width="9" style="34" customWidth="1"/>
    <col min="5134" max="5134" width="14" style="34" customWidth="1"/>
    <col min="5135" max="5135" width="27" style="34" bestFit="1" customWidth="1"/>
    <col min="5136" max="5136" width="26.28515625" style="34" customWidth="1"/>
    <col min="5137" max="5137" width="11" style="34" customWidth="1"/>
    <col min="5138" max="5138" width="11.42578125" style="34" customWidth="1"/>
    <col min="5139" max="5139" width="9.28515625" style="34" customWidth="1"/>
    <col min="5140" max="5140" width="10" style="34" customWidth="1"/>
    <col min="5141" max="5141" width="9.85546875" style="34" customWidth="1"/>
    <col min="5142" max="5142" width="11.7109375" style="34" customWidth="1"/>
    <col min="5143" max="5143" width="11" style="34" customWidth="1"/>
    <col min="5144" max="5144" width="10.42578125" style="34" bestFit="1" customWidth="1"/>
    <col min="5145" max="5146" width="11" style="34" customWidth="1"/>
    <col min="5147" max="5148" width="17" style="34" customWidth="1"/>
    <col min="5149" max="5149" width="12.28515625" style="34" customWidth="1"/>
    <col min="5150" max="5150" width="15.5703125" style="34" customWidth="1"/>
    <col min="5151" max="5151" width="15" style="34" customWidth="1"/>
    <col min="5152" max="5152" width="26.140625" style="34" customWidth="1"/>
    <col min="5153" max="5153" width="12.85546875" style="34" customWidth="1"/>
    <col min="5154" max="5154" width="13.42578125" style="34" customWidth="1"/>
    <col min="5155" max="5155" width="10.7109375" style="34" customWidth="1"/>
    <col min="5156" max="5156" width="10.140625" style="34" customWidth="1"/>
    <col min="5157" max="5157" width="11.7109375" style="34" customWidth="1"/>
    <col min="5158" max="5158" width="13.140625" style="34" customWidth="1"/>
    <col min="5159" max="5159" width="14.5703125" style="34" customWidth="1"/>
    <col min="5160" max="5160" width="9.5703125" style="34" bestFit="1" customWidth="1"/>
    <col min="5161" max="5387" width="8.85546875" style="34"/>
    <col min="5388" max="5388" width="5.28515625" style="34" customWidth="1"/>
    <col min="5389" max="5389" width="9" style="34" customWidth="1"/>
    <col min="5390" max="5390" width="14" style="34" customWidth="1"/>
    <col min="5391" max="5391" width="27" style="34" bestFit="1" customWidth="1"/>
    <col min="5392" max="5392" width="26.28515625" style="34" customWidth="1"/>
    <col min="5393" max="5393" width="11" style="34" customWidth="1"/>
    <col min="5394" max="5394" width="11.42578125" style="34" customWidth="1"/>
    <col min="5395" max="5395" width="9.28515625" style="34" customWidth="1"/>
    <col min="5396" max="5396" width="10" style="34" customWidth="1"/>
    <col min="5397" max="5397" width="9.85546875" style="34" customWidth="1"/>
    <col min="5398" max="5398" width="11.7109375" style="34" customWidth="1"/>
    <col min="5399" max="5399" width="11" style="34" customWidth="1"/>
    <col min="5400" max="5400" width="10.42578125" style="34" bestFit="1" customWidth="1"/>
    <col min="5401" max="5402" width="11" style="34" customWidth="1"/>
    <col min="5403" max="5404" width="17" style="34" customWidth="1"/>
    <col min="5405" max="5405" width="12.28515625" style="34" customWidth="1"/>
    <col min="5406" max="5406" width="15.5703125" style="34" customWidth="1"/>
    <col min="5407" max="5407" width="15" style="34" customWidth="1"/>
    <col min="5408" max="5408" width="26.140625" style="34" customWidth="1"/>
    <col min="5409" max="5409" width="12.85546875" style="34" customWidth="1"/>
    <col min="5410" max="5410" width="13.42578125" style="34" customWidth="1"/>
    <col min="5411" max="5411" width="10.7109375" style="34" customWidth="1"/>
    <col min="5412" max="5412" width="10.140625" style="34" customWidth="1"/>
    <col min="5413" max="5413" width="11.7109375" style="34" customWidth="1"/>
    <col min="5414" max="5414" width="13.140625" style="34" customWidth="1"/>
    <col min="5415" max="5415" width="14.5703125" style="34" customWidth="1"/>
    <col min="5416" max="5416" width="9.5703125" style="34" bestFit="1" customWidth="1"/>
    <col min="5417" max="5643" width="8.85546875" style="34"/>
    <col min="5644" max="5644" width="5.28515625" style="34" customWidth="1"/>
    <col min="5645" max="5645" width="9" style="34" customWidth="1"/>
    <col min="5646" max="5646" width="14" style="34" customWidth="1"/>
    <col min="5647" max="5647" width="27" style="34" bestFit="1" customWidth="1"/>
    <col min="5648" max="5648" width="26.28515625" style="34" customWidth="1"/>
    <col min="5649" max="5649" width="11" style="34" customWidth="1"/>
    <col min="5650" max="5650" width="11.42578125" style="34" customWidth="1"/>
    <col min="5651" max="5651" width="9.28515625" style="34" customWidth="1"/>
    <col min="5652" max="5652" width="10" style="34" customWidth="1"/>
    <col min="5653" max="5653" width="9.85546875" style="34" customWidth="1"/>
    <col min="5654" max="5654" width="11.7109375" style="34" customWidth="1"/>
    <col min="5655" max="5655" width="11" style="34" customWidth="1"/>
    <col min="5656" max="5656" width="10.42578125" style="34" bestFit="1" customWidth="1"/>
    <col min="5657" max="5658" width="11" style="34" customWidth="1"/>
    <col min="5659" max="5660" width="17" style="34" customWidth="1"/>
    <col min="5661" max="5661" width="12.28515625" style="34" customWidth="1"/>
    <col min="5662" max="5662" width="15.5703125" style="34" customWidth="1"/>
    <col min="5663" max="5663" width="15" style="34" customWidth="1"/>
    <col min="5664" max="5664" width="26.140625" style="34" customWidth="1"/>
    <col min="5665" max="5665" width="12.85546875" style="34" customWidth="1"/>
    <col min="5666" max="5666" width="13.42578125" style="34" customWidth="1"/>
    <col min="5667" max="5667" width="10.7109375" style="34" customWidth="1"/>
    <col min="5668" max="5668" width="10.140625" style="34" customWidth="1"/>
    <col min="5669" max="5669" width="11.7109375" style="34" customWidth="1"/>
    <col min="5670" max="5670" width="13.140625" style="34" customWidth="1"/>
    <col min="5671" max="5671" width="14.5703125" style="34" customWidth="1"/>
    <col min="5672" max="5672" width="9.5703125" style="34" bestFit="1" customWidth="1"/>
    <col min="5673" max="5899" width="8.85546875" style="34"/>
    <col min="5900" max="5900" width="5.28515625" style="34" customWidth="1"/>
    <col min="5901" max="5901" width="9" style="34" customWidth="1"/>
    <col min="5902" max="5902" width="14" style="34" customWidth="1"/>
    <col min="5903" max="5903" width="27" style="34" bestFit="1" customWidth="1"/>
    <col min="5904" max="5904" width="26.28515625" style="34" customWidth="1"/>
    <col min="5905" max="5905" width="11" style="34" customWidth="1"/>
    <col min="5906" max="5906" width="11.42578125" style="34" customWidth="1"/>
    <col min="5907" max="5907" width="9.28515625" style="34" customWidth="1"/>
    <col min="5908" max="5908" width="10" style="34" customWidth="1"/>
    <col min="5909" max="5909" width="9.85546875" style="34" customWidth="1"/>
    <col min="5910" max="5910" width="11.7109375" style="34" customWidth="1"/>
    <col min="5911" max="5911" width="11" style="34" customWidth="1"/>
    <col min="5912" max="5912" width="10.42578125" style="34" bestFit="1" customWidth="1"/>
    <col min="5913" max="5914" width="11" style="34" customWidth="1"/>
    <col min="5915" max="5916" width="17" style="34" customWidth="1"/>
    <col min="5917" max="5917" width="12.28515625" style="34" customWidth="1"/>
    <col min="5918" max="5918" width="15.5703125" style="34" customWidth="1"/>
    <col min="5919" max="5919" width="15" style="34" customWidth="1"/>
    <col min="5920" max="5920" width="26.140625" style="34" customWidth="1"/>
    <col min="5921" max="5921" width="12.85546875" style="34" customWidth="1"/>
    <col min="5922" max="5922" width="13.42578125" style="34" customWidth="1"/>
    <col min="5923" max="5923" width="10.7109375" style="34" customWidth="1"/>
    <col min="5924" max="5924" width="10.140625" style="34" customWidth="1"/>
    <col min="5925" max="5925" width="11.7109375" style="34" customWidth="1"/>
    <col min="5926" max="5926" width="13.140625" style="34" customWidth="1"/>
    <col min="5927" max="5927" width="14.5703125" style="34" customWidth="1"/>
    <col min="5928" max="5928" width="9.5703125" style="34" bestFit="1" customWidth="1"/>
    <col min="5929" max="6155" width="8.85546875" style="34"/>
    <col min="6156" max="6156" width="5.28515625" style="34" customWidth="1"/>
    <col min="6157" max="6157" width="9" style="34" customWidth="1"/>
    <col min="6158" max="6158" width="14" style="34" customWidth="1"/>
    <col min="6159" max="6159" width="27" style="34" bestFit="1" customWidth="1"/>
    <col min="6160" max="6160" width="26.28515625" style="34" customWidth="1"/>
    <col min="6161" max="6161" width="11" style="34" customWidth="1"/>
    <col min="6162" max="6162" width="11.42578125" style="34" customWidth="1"/>
    <col min="6163" max="6163" width="9.28515625" style="34" customWidth="1"/>
    <col min="6164" max="6164" width="10" style="34" customWidth="1"/>
    <col min="6165" max="6165" width="9.85546875" style="34" customWidth="1"/>
    <col min="6166" max="6166" width="11.7109375" style="34" customWidth="1"/>
    <col min="6167" max="6167" width="11" style="34" customWidth="1"/>
    <col min="6168" max="6168" width="10.42578125" style="34" bestFit="1" customWidth="1"/>
    <col min="6169" max="6170" width="11" style="34" customWidth="1"/>
    <col min="6171" max="6172" width="17" style="34" customWidth="1"/>
    <col min="6173" max="6173" width="12.28515625" style="34" customWidth="1"/>
    <col min="6174" max="6174" width="15.5703125" style="34" customWidth="1"/>
    <col min="6175" max="6175" width="15" style="34" customWidth="1"/>
    <col min="6176" max="6176" width="26.140625" style="34" customWidth="1"/>
    <col min="6177" max="6177" width="12.85546875" style="34" customWidth="1"/>
    <col min="6178" max="6178" width="13.42578125" style="34" customWidth="1"/>
    <col min="6179" max="6179" width="10.7109375" style="34" customWidth="1"/>
    <col min="6180" max="6180" width="10.140625" style="34" customWidth="1"/>
    <col min="6181" max="6181" width="11.7109375" style="34" customWidth="1"/>
    <col min="6182" max="6182" width="13.140625" style="34" customWidth="1"/>
    <col min="6183" max="6183" width="14.5703125" style="34" customWidth="1"/>
    <col min="6184" max="6184" width="9.5703125" style="34" bestFit="1" customWidth="1"/>
    <col min="6185" max="6411" width="8.85546875" style="34"/>
    <col min="6412" max="6412" width="5.28515625" style="34" customWidth="1"/>
    <col min="6413" max="6413" width="9" style="34" customWidth="1"/>
    <col min="6414" max="6414" width="14" style="34" customWidth="1"/>
    <col min="6415" max="6415" width="27" style="34" bestFit="1" customWidth="1"/>
    <col min="6416" max="6416" width="26.28515625" style="34" customWidth="1"/>
    <col min="6417" max="6417" width="11" style="34" customWidth="1"/>
    <col min="6418" max="6418" width="11.42578125" style="34" customWidth="1"/>
    <col min="6419" max="6419" width="9.28515625" style="34" customWidth="1"/>
    <col min="6420" max="6420" width="10" style="34" customWidth="1"/>
    <col min="6421" max="6421" width="9.85546875" style="34" customWidth="1"/>
    <col min="6422" max="6422" width="11.7109375" style="34" customWidth="1"/>
    <col min="6423" max="6423" width="11" style="34" customWidth="1"/>
    <col min="6424" max="6424" width="10.42578125" style="34" bestFit="1" customWidth="1"/>
    <col min="6425" max="6426" width="11" style="34" customWidth="1"/>
    <col min="6427" max="6428" width="17" style="34" customWidth="1"/>
    <col min="6429" max="6429" width="12.28515625" style="34" customWidth="1"/>
    <col min="6430" max="6430" width="15.5703125" style="34" customWidth="1"/>
    <col min="6431" max="6431" width="15" style="34" customWidth="1"/>
    <col min="6432" max="6432" width="26.140625" style="34" customWidth="1"/>
    <col min="6433" max="6433" width="12.85546875" style="34" customWidth="1"/>
    <col min="6434" max="6434" width="13.42578125" style="34" customWidth="1"/>
    <col min="6435" max="6435" width="10.7109375" style="34" customWidth="1"/>
    <col min="6436" max="6436" width="10.140625" style="34" customWidth="1"/>
    <col min="6437" max="6437" width="11.7109375" style="34" customWidth="1"/>
    <col min="6438" max="6438" width="13.140625" style="34" customWidth="1"/>
    <col min="6439" max="6439" width="14.5703125" style="34" customWidth="1"/>
    <col min="6440" max="6440" width="9.5703125" style="34" bestFit="1" customWidth="1"/>
    <col min="6441" max="6667" width="8.85546875" style="34"/>
    <col min="6668" max="6668" width="5.28515625" style="34" customWidth="1"/>
    <col min="6669" max="6669" width="9" style="34" customWidth="1"/>
    <col min="6670" max="6670" width="14" style="34" customWidth="1"/>
    <col min="6671" max="6671" width="27" style="34" bestFit="1" customWidth="1"/>
    <col min="6672" max="6672" width="26.28515625" style="34" customWidth="1"/>
    <col min="6673" max="6673" width="11" style="34" customWidth="1"/>
    <col min="6674" max="6674" width="11.42578125" style="34" customWidth="1"/>
    <col min="6675" max="6675" width="9.28515625" style="34" customWidth="1"/>
    <col min="6676" max="6676" width="10" style="34" customWidth="1"/>
    <col min="6677" max="6677" width="9.85546875" style="34" customWidth="1"/>
    <col min="6678" max="6678" width="11.7109375" style="34" customWidth="1"/>
    <col min="6679" max="6679" width="11" style="34" customWidth="1"/>
    <col min="6680" max="6680" width="10.42578125" style="34" bestFit="1" customWidth="1"/>
    <col min="6681" max="6682" width="11" style="34" customWidth="1"/>
    <col min="6683" max="6684" width="17" style="34" customWidth="1"/>
    <col min="6685" max="6685" width="12.28515625" style="34" customWidth="1"/>
    <col min="6686" max="6686" width="15.5703125" style="34" customWidth="1"/>
    <col min="6687" max="6687" width="15" style="34" customWidth="1"/>
    <col min="6688" max="6688" width="26.140625" style="34" customWidth="1"/>
    <col min="6689" max="6689" width="12.85546875" style="34" customWidth="1"/>
    <col min="6690" max="6690" width="13.42578125" style="34" customWidth="1"/>
    <col min="6691" max="6691" width="10.7109375" style="34" customWidth="1"/>
    <col min="6692" max="6692" width="10.140625" style="34" customWidth="1"/>
    <col min="6693" max="6693" width="11.7109375" style="34" customWidth="1"/>
    <col min="6694" max="6694" width="13.140625" style="34" customWidth="1"/>
    <col min="6695" max="6695" width="14.5703125" style="34" customWidth="1"/>
    <col min="6696" max="6696" width="9.5703125" style="34" bestFit="1" customWidth="1"/>
    <col min="6697" max="6923" width="8.85546875" style="34"/>
    <col min="6924" max="6924" width="5.28515625" style="34" customWidth="1"/>
    <col min="6925" max="6925" width="9" style="34" customWidth="1"/>
    <col min="6926" max="6926" width="14" style="34" customWidth="1"/>
    <col min="6927" max="6927" width="27" style="34" bestFit="1" customWidth="1"/>
    <col min="6928" max="6928" width="26.28515625" style="34" customWidth="1"/>
    <col min="6929" max="6929" width="11" style="34" customWidth="1"/>
    <col min="6930" max="6930" width="11.42578125" style="34" customWidth="1"/>
    <col min="6931" max="6931" width="9.28515625" style="34" customWidth="1"/>
    <col min="6932" max="6932" width="10" style="34" customWidth="1"/>
    <col min="6933" max="6933" width="9.85546875" style="34" customWidth="1"/>
    <col min="6934" max="6934" width="11.7109375" style="34" customWidth="1"/>
    <col min="6935" max="6935" width="11" style="34" customWidth="1"/>
    <col min="6936" max="6936" width="10.42578125" style="34" bestFit="1" customWidth="1"/>
    <col min="6937" max="6938" width="11" style="34" customWidth="1"/>
    <col min="6939" max="6940" width="17" style="34" customWidth="1"/>
    <col min="6941" max="6941" width="12.28515625" style="34" customWidth="1"/>
    <col min="6942" max="6942" width="15.5703125" style="34" customWidth="1"/>
    <col min="6943" max="6943" width="15" style="34" customWidth="1"/>
    <col min="6944" max="6944" width="26.140625" style="34" customWidth="1"/>
    <col min="6945" max="6945" width="12.85546875" style="34" customWidth="1"/>
    <col min="6946" max="6946" width="13.42578125" style="34" customWidth="1"/>
    <col min="6947" max="6947" width="10.7109375" style="34" customWidth="1"/>
    <col min="6948" max="6948" width="10.140625" style="34" customWidth="1"/>
    <col min="6949" max="6949" width="11.7109375" style="34" customWidth="1"/>
    <col min="6950" max="6950" width="13.140625" style="34" customWidth="1"/>
    <col min="6951" max="6951" width="14.5703125" style="34" customWidth="1"/>
    <col min="6952" max="6952" width="9.5703125" style="34" bestFit="1" customWidth="1"/>
    <col min="6953" max="7179" width="8.85546875" style="34"/>
    <col min="7180" max="7180" width="5.28515625" style="34" customWidth="1"/>
    <col min="7181" max="7181" width="9" style="34" customWidth="1"/>
    <col min="7182" max="7182" width="14" style="34" customWidth="1"/>
    <col min="7183" max="7183" width="27" style="34" bestFit="1" customWidth="1"/>
    <col min="7184" max="7184" width="26.28515625" style="34" customWidth="1"/>
    <col min="7185" max="7185" width="11" style="34" customWidth="1"/>
    <col min="7186" max="7186" width="11.42578125" style="34" customWidth="1"/>
    <col min="7187" max="7187" width="9.28515625" style="34" customWidth="1"/>
    <col min="7188" max="7188" width="10" style="34" customWidth="1"/>
    <col min="7189" max="7189" width="9.85546875" style="34" customWidth="1"/>
    <col min="7190" max="7190" width="11.7109375" style="34" customWidth="1"/>
    <col min="7191" max="7191" width="11" style="34" customWidth="1"/>
    <col min="7192" max="7192" width="10.42578125" style="34" bestFit="1" customWidth="1"/>
    <col min="7193" max="7194" width="11" style="34" customWidth="1"/>
    <col min="7195" max="7196" width="17" style="34" customWidth="1"/>
    <col min="7197" max="7197" width="12.28515625" style="34" customWidth="1"/>
    <col min="7198" max="7198" width="15.5703125" style="34" customWidth="1"/>
    <col min="7199" max="7199" width="15" style="34" customWidth="1"/>
    <col min="7200" max="7200" width="26.140625" style="34" customWidth="1"/>
    <col min="7201" max="7201" width="12.85546875" style="34" customWidth="1"/>
    <col min="7202" max="7202" width="13.42578125" style="34" customWidth="1"/>
    <col min="7203" max="7203" width="10.7109375" style="34" customWidth="1"/>
    <col min="7204" max="7204" width="10.140625" style="34" customWidth="1"/>
    <col min="7205" max="7205" width="11.7109375" style="34" customWidth="1"/>
    <col min="7206" max="7206" width="13.140625" style="34" customWidth="1"/>
    <col min="7207" max="7207" width="14.5703125" style="34" customWidth="1"/>
    <col min="7208" max="7208" width="9.5703125" style="34" bestFit="1" customWidth="1"/>
    <col min="7209" max="7435" width="8.85546875" style="34"/>
    <col min="7436" max="7436" width="5.28515625" style="34" customWidth="1"/>
    <col min="7437" max="7437" width="9" style="34" customWidth="1"/>
    <col min="7438" max="7438" width="14" style="34" customWidth="1"/>
    <col min="7439" max="7439" width="27" style="34" bestFit="1" customWidth="1"/>
    <col min="7440" max="7440" width="26.28515625" style="34" customWidth="1"/>
    <col min="7441" max="7441" width="11" style="34" customWidth="1"/>
    <col min="7442" max="7442" width="11.42578125" style="34" customWidth="1"/>
    <col min="7443" max="7443" width="9.28515625" style="34" customWidth="1"/>
    <col min="7444" max="7444" width="10" style="34" customWidth="1"/>
    <col min="7445" max="7445" width="9.85546875" style="34" customWidth="1"/>
    <col min="7446" max="7446" width="11.7109375" style="34" customWidth="1"/>
    <col min="7447" max="7447" width="11" style="34" customWidth="1"/>
    <col min="7448" max="7448" width="10.42578125" style="34" bestFit="1" customWidth="1"/>
    <col min="7449" max="7450" width="11" style="34" customWidth="1"/>
    <col min="7451" max="7452" width="17" style="34" customWidth="1"/>
    <col min="7453" max="7453" width="12.28515625" style="34" customWidth="1"/>
    <col min="7454" max="7454" width="15.5703125" style="34" customWidth="1"/>
    <col min="7455" max="7455" width="15" style="34" customWidth="1"/>
    <col min="7456" max="7456" width="26.140625" style="34" customWidth="1"/>
    <col min="7457" max="7457" width="12.85546875" style="34" customWidth="1"/>
    <col min="7458" max="7458" width="13.42578125" style="34" customWidth="1"/>
    <col min="7459" max="7459" width="10.7109375" style="34" customWidth="1"/>
    <col min="7460" max="7460" width="10.140625" style="34" customWidth="1"/>
    <col min="7461" max="7461" width="11.7109375" style="34" customWidth="1"/>
    <col min="7462" max="7462" width="13.140625" style="34" customWidth="1"/>
    <col min="7463" max="7463" width="14.5703125" style="34" customWidth="1"/>
    <col min="7464" max="7464" width="9.5703125" style="34" bestFit="1" customWidth="1"/>
    <col min="7465" max="7691" width="8.85546875" style="34"/>
    <col min="7692" max="7692" width="5.28515625" style="34" customWidth="1"/>
    <col min="7693" max="7693" width="9" style="34" customWidth="1"/>
    <col min="7694" max="7694" width="14" style="34" customWidth="1"/>
    <col min="7695" max="7695" width="27" style="34" bestFit="1" customWidth="1"/>
    <col min="7696" max="7696" width="26.28515625" style="34" customWidth="1"/>
    <col min="7697" max="7697" width="11" style="34" customWidth="1"/>
    <col min="7698" max="7698" width="11.42578125" style="34" customWidth="1"/>
    <col min="7699" max="7699" width="9.28515625" style="34" customWidth="1"/>
    <col min="7700" max="7700" width="10" style="34" customWidth="1"/>
    <col min="7701" max="7701" width="9.85546875" style="34" customWidth="1"/>
    <col min="7702" max="7702" width="11.7109375" style="34" customWidth="1"/>
    <col min="7703" max="7703" width="11" style="34" customWidth="1"/>
    <col min="7704" max="7704" width="10.42578125" style="34" bestFit="1" customWidth="1"/>
    <col min="7705" max="7706" width="11" style="34" customWidth="1"/>
    <col min="7707" max="7708" width="17" style="34" customWidth="1"/>
    <col min="7709" max="7709" width="12.28515625" style="34" customWidth="1"/>
    <col min="7710" max="7710" width="15.5703125" style="34" customWidth="1"/>
    <col min="7711" max="7711" width="15" style="34" customWidth="1"/>
    <col min="7712" max="7712" width="26.140625" style="34" customWidth="1"/>
    <col min="7713" max="7713" width="12.85546875" style="34" customWidth="1"/>
    <col min="7714" max="7714" width="13.42578125" style="34" customWidth="1"/>
    <col min="7715" max="7715" width="10.7109375" style="34" customWidth="1"/>
    <col min="7716" max="7716" width="10.140625" style="34" customWidth="1"/>
    <col min="7717" max="7717" width="11.7109375" style="34" customWidth="1"/>
    <col min="7718" max="7718" width="13.140625" style="34" customWidth="1"/>
    <col min="7719" max="7719" width="14.5703125" style="34" customWidth="1"/>
    <col min="7720" max="7720" width="9.5703125" style="34" bestFit="1" customWidth="1"/>
    <col min="7721" max="7947" width="8.85546875" style="34"/>
    <col min="7948" max="7948" width="5.28515625" style="34" customWidth="1"/>
    <col min="7949" max="7949" width="9" style="34" customWidth="1"/>
    <col min="7950" max="7950" width="14" style="34" customWidth="1"/>
    <col min="7951" max="7951" width="27" style="34" bestFit="1" customWidth="1"/>
    <col min="7952" max="7952" width="26.28515625" style="34" customWidth="1"/>
    <col min="7953" max="7953" width="11" style="34" customWidth="1"/>
    <col min="7954" max="7954" width="11.42578125" style="34" customWidth="1"/>
    <col min="7955" max="7955" width="9.28515625" style="34" customWidth="1"/>
    <col min="7956" max="7956" width="10" style="34" customWidth="1"/>
    <col min="7957" max="7957" width="9.85546875" style="34" customWidth="1"/>
    <col min="7958" max="7958" width="11.7109375" style="34" customWidth="1"/>
    <col min="7959" max="7959" width="11" style="34" customWidth="1"/>
    <col min="7960" max="7960" width="10.42578125" style="34" bestFit="1" customWidth="1"/>
    <col min="7961" max="7962" width="11" style="34" customWidth="1"/>
    <col min="7963" max="7964" width="17" style="34" customWidth="1"/>
    <col min="7965" max="7965" width="12.28515625" style="34" customWidth="1"/>
    <col min="7966" max="7966" width="15.5703125" style="34" customWidth="1"/>
    <col min="7967" max="7967" width="15" style="34" customWidth="1"/>
    <col min="7968" max="7968" width="26.140625" style="34" customWidth="1"/>
    <col min="7969" max="7969" width="12.85546875" style="34" customWidth="1"/>
    <col min="7970" max="7970" width="13.42578125" style="34" customWidth="1"/>
    <col min="7971" max="7971" width="10.7109375" style="34" customWidth="1"/>
    <col min="7972" max="7972" width="10.140625" style="34" customWidth="1"/>
    <col min="7973" max="7973" width="11.7109375" style="34" customWidth="1"/>
    <col min="7974" max="7974" width="13.140625" style="34" customWidth="1"/>
    <col min="7975" max="7975" width="14.5703125" style="34" customWidth="1"/>
    <col min="7976" max="7976" width="9.5703125" style="34" bestFit="1" customWidth="1"/>
    <col min="7977" max="8203" width="8.85546875" style="34"/>
    <col min="8204" max="8204" width="5.28515625" style="34" customWidth="1"/>
    <col min="8205" max="8205" width="9" style="34" customWidth="1"/>
    <col min="8206" max="8206" width="14" style="34" customWidth="1"/>
    <col min="8207" max="8207" width="27" style="34" bestFit="1" customWidth="1"/>
    <col min="8208" max="8208" width="26.28515625" style="34" customWidth="1"/>
    <col min="8209" max="8209" width="11" style="34" customWidth="1"/>
    <col min="8210" max="8210" width="11.42578125" style="34" customWidth="1"/>
    <col min="8211" max="8211" width="9.28515625" style="34" customWidth="1"/>
    <col min="8212" max="8212" width="10" style="34" customWidth="1"/>
    <col min="8213" max="8213" width="9.85546875" style="34" customWidth="1"/>
    <col min="8214" max="8214" width="11.7109375" style="34" customWidth="1"/>
    <col min="8215" max="8215" width="11" style="34" customWidth="1"/>
    <col min="8216" max="8216" width="10.42578125" style="34" bestFit="1" customWidth="1"/>
    <col min="8217" max="8218" width="11" style="34" customWidth="1"/>
    <col min="8219" max="8220" width="17" style="34" customWidth="1"/>
    <col min="8221" max="8221" width="12.28515625" style="34" customWidth="1"/>
    <col min="8222" max="8222" width="15.5703125" style="34" customWidth="1"/>
    <col min="8223" max="8223" width="15" style="34" customWidth="1"/>
    <col min="8224" max="8224" width="26.140625" style="34" customWidth="1"/>
    <col min="8225" max="8225" width="12.85546875" style="34" customWidth="1"/>
    <col min="8226" max="8226" width="13.42578125" style="34" customWidth="1"/>
    <col min="8227" max="8227" width="10.7109375" style="34" customWidth="1"/>
    <col min="8228" max="8228" width="10.140625" style="34" customWidth="1"/>
    <col min="8229" max="8229" width="11.7109375" style="34" customWidth="1"/>
    <col min="8230" max="8230" width="13.140625" style="34" customWidth="1"/>
    <col min="8231" max="8231" width="14.5703125" style="34" customWidth="1"/>
    <col min="8232" max="8232" width="9.5703125" style="34" bestFit="1" customWidth="1"/>
    <col min="8233" max="8459" width="8.85546875" style="34"/>
    <col min="8460" max="8460" width="5.28515625" style="34" customWidth="1"/>
    <col min="8461" max="8461" width="9" style="34" customWidth="1"/>
    <col min="8462" max="8462" width="14" style="34" customWidth="1"/>
    <col min="8463" max="8463" width="27" style="34" bestFit="1" customWidth="1"/>
    <col min="8464" max="8464" width="26.28515625" style="34" customWidth="1"/>
    <col min="8465" max="8465" width="11" style="34" customWidth="1"/>
    <col min="8466" max="8466" width="11.42578125" style="34" customWidth="1"/>
    <col min="8467" max="8467" width="9.28515625" style="34" customWidth="1"/>
    <col min="8468" max="8468" width="10" style="34" customWidth="1"/>
    <col min="8469" max="8469" width="9.85546875" style="34" customWidth="1"/>
    <col min="8470" max="8470" width="11.7109375" style="34" customWidth="1"/>
    <col min="8471" max="8471" width="11" style="34" customWidth="1"/>
    <col min="8472" max="8472" width="10.42578125" style="34" bestFit="1" customWidth="1"/>
    <col min="8473" max="8474" width="11" style="34" customWidth="1"/>
    <col min="8475" max="8476" width="17" style="34" customWidth="1"/>
    <col min="8477" max="8477" width="12.28515625" style="34" customWidth="1"/>
    <col min="8478" max="8478" width="15.5703125" style="34" customWidth="1"/>
    <col min="8479" max="8479" width="15" style="34" customWidth="1"/>
    <col min="8480" max="8480" width="26.140625" style="34" customWidth="1"/>
    <col min="8481" max="8481" width="12.85546875" style="34" customWidth="1"/>
    <col min="8482" max="8482" width="13.42578125" style="34" customWidth="1"/>
    <col min="8483" max="8483" width="10.7109375" style="34" customWidth="1"/>
    <col min="8484" max="8484" width="10.140625" style="34" customWidth="1"/>
    <col min="8485" max="8485" width="11.7109375" style="34" customWidth="1"/>
    <col min="8486" max="8486" width="13.140625" style="34" customWidth="1"/>
    <col min="8487" max="8487" width="14.5703125" style="34" customWidth="1"/>
    <col min="8488" max="8488" width="9.5703125" style="34" bestFit="1" customWidth="1"/>
    <col min="8489" max="8715" width="8.85546875" style="34"/>
    <col min="8716" max="8716" width="5.28515625" style="34" customWidth="1"/>
    <col min="8717" max="8717" width="9" style="34" customWidth="1"/>
    <col min="8718" max="8718" width="14" style="34" customWidth="1"/>
    <col min="8719" max="8719" width="27" style="34" bestFit="1" customWidth="1"/>
    <col min="8720" max="8720" width="26.28515625" style="34" customWidth="1"/>
    <col min="8721" max="8721" width="11" style="34" customWidth="1"/>
    <col min="8722" max="8722" width="11.42578125" style="34" customWidth="1"/>
    <col min="8723" max="8723" width="9.28515625" style="34" customWidth="1"/>
    <col min="8724" max="8724" width="10" style="34" customWidth="1"/>
    <col min="8725" max="8725" width="9.85546875" style="34" customWidth="1"/>
    <col min="8726" max="8726" width="11.7109375" style="34" customWidth="1"/>
    <col min="8727" max="8727" width="11" style="34" customWidth="1"/>
    <col min="8728" max="8728" width="10.42578125" style="34" bestFit="1" customWidth="1"/>
    <col min="8729" max="8730" width="11" style="34" customWidth="1"/>
    <col min="8731" max="8732" width="17" style="34" customWidth="1"/>
    <col min="8733" max="8733" width="12.28515625" style="34" customWidth="1"/>
    <col min="8734" max="8734" width="15.5703125" style="34" customWidth="1"/>
    <col min="8735" max="8735" width="15" style="34" customWidth="1"/>
    <col min="8736" max="8736" width="26.140625" style="34" customWidth="1"/>
    <col min="8737" max="8737" width="12.85546875" style="34" customWidth="1"/>
    <col min="8738" max="8738" width="13.42578125" style="34" customWidth="1"/>
    <col min="8739" max="8739" width="10.7109375" style="34" customWidth="1"/>
    <col min="8740" max="8740" width="10.140625" style="34" customWidth="1"/>
    <col min="8741" max="8741" width="11.7109375" style="34" customWidth="1"/>
    <col min="8742" max="8742" width="13.140625" style="34" customWidth="1"/>
    <col min="8743" max="8743" width="14.5703125" style="34" customWidth="1"/>
    <col min="8744" max="8744" width="9.5703125" style="34" bestFit="1" customWidth="1"/>
    <col min="8745" max="8971" width="8.85546875" style="34"/>
    <col min="8972" max="8972" width="5.28515625" style="34" customWidth="1"/>
    <col min="8973" max="8973" width="9" style="34" customWidth="1"/>
    <col min="8974" max="8974" width="14" style="34" customWidth="1"/>
    <col min="8975" max="8975" width="27" style="34" bestFit="1" customWidth="1"/>
    <col min="8976" max="8976" width="26.28515625" style="34" customWidth="1"/>
    <col min="8977" max="8977" width="11" style="34" customWidth="1"/>
    <col min="8978" max="8978" width="11.42578125" style="34" customWidth="1"/>
    <col min="8979" max="8979" width="9.28515625" style="34" customWidth="1"/>
    <col min="8980" max="8980" width="10" style="34" customWidth="1"/>
    <col min="8981" max="8981" width="9.85546875" style="34" customWidth="1"/>
    <col min="8982" max="8982" width="11.7109375" style="34" customWidth="1"/>
    <col min="8983" max="8983" width="11" style="34" customWidth="1"/>
    <col min="8984" max="8984" width="10.42578125" style="34" bestFit="1" customWidth="1"/>
    <col min="8985" max="8986" width="11" style="34" customWidth="1"/>
    <col min="8987" max="8988" width="17" style="34" customWidth="1"/>
    <col min="8989" max="8989" width="12.28515625" style="34" customWidth="1"/>
    <col min="8990" max="8990" width="15.5703125" style="34" customWidth="1"/>
    <col min="8991" max="8991" width="15" style="34" customWidth="1"/>
    <col min="8992" max="8992" width="26.140625" style="34" customWidth="1"/>
    <col min="8993" max="8993" width="12.85546875" style="34" customWidth="1"/>
    <col min="8994" max="8994" width="13.42578125" style="34" customWidth="1"/>
    <col min="8995" max="8995" width="10.7109375" style="34" customWidth="1"/>
    <col min="8996" max="8996" width="10.140625" style="34" customWidth="1"/>
    <col min="8997" max="8997" width="11.7109375" style="34" customWidth="1"/>
    <col min="8998" max="8998" width="13.140625" style="34" customWidth="1"/>
    <col min="8999" max="8999" width="14.5703125" style="34" customWidth="1"/>
    <col min="9000" max="9000" width="9.5703125" style="34" bestFit="1" customWidth="1"/>
    <col min="9001" max="9227" width="8.85546875" style="34"/>
    <col min="9228" max="9228" width="5.28515625" style="34" customWidth="1"/>
    <col min="9229" max="9229" width="9" style="34" customWidth="1"/>
    <col min="9230" max="9230" width="14" style="34" customWidth="1"/>
    <col min="9231" max="9231" width="27" style="34" bestFit="1" customWidth="1"/>
    <col min="9232" max="9232" width="26.28515625" style="34" customWidth="1"/>
    <col min="9233" max="9233" width="11" style="34" customWidth="1"/>
    <col min="9234" max="9234" width="11.42578125" style="34" customWidth="1"/>
    <col min="9235" max="9235" width="9.28515625" style="34" customWidth="1"/>
    <col min="9236" max="9236" width="10" style="34" customWidth="1"/>
    <col min="9237" max="9237" width="9.85546875" style="34" customWidth="1"/>
    <col min="9238" max="9238" width="11.7109375" style="34" customWidth="1"/>
    <col min="9239" max="9239" width="11" style="34" customWidth="1"/>
    <col min="9240" max="9240" width="10.42578125" style="34" bestFit="1" customWidth="1"/>
    <col min="9241" max="9242" width="11" style="34" customWidth="1"/>
    <col min="9243" max="9244" width="17" style="34" customWidth="1"/>
    <col min="9245" max="9245" width="12.28515625" style="34" customWidth="1"/>
    <col min="9246" max="9246" width="15.5703125" style="34" customWidth="1"/>
    <col min="9247" max="9247" width="15" style="34" customWidth="1"/>
    <col min="9248" max="9248" width="26.140625" style="34" customWidth="1"/>
    <col min="9249" max="9249" width="12.85546875" style="34" customWidth="1"/>
    <col min="9250" max="9250" width="13.42578125" style="34" customWidth="1"/>
    <col min="9251" max="9251" width="10.7109375" style="34" customWidth="1"/>
    <col min="9252" max="9252" width="10.140625" style="34" customWidth="1"/>
    <col min="9253" max="9253" width="11.7109375" style="34" customWidth="1"/>
    <col min="9254" max="9254" width="13.140625" style="34" customWidth="1"/>
    <col min="9255" max="9255" width="14.5703125" style="34" customWidth="1"/>
    <col min="9256" max="9256" width="9.5703125" style="34" bestFit="1" customWidth="1"/>
    <col min="9257" max="9483" width="8.85546875" style="34"/>
    <col min="9484" max="9484" width="5.28515625" style="34" customWidth="1"/>
    <col min="9485" max="9485" width="9" style="34" customWidth="1"/>
    <col min="9486" max="9486" width="14" style="34" customWidth="1"/>
    <col min="9487" max="9487" width="27" style="34" bestFit="1" customWidth="1"/>
    <col min="9488" max="9488" width="26.28515625" style="34" customWidth="1"/>
    <col min="9489" max="9489" width="11" style="34" customWidth="1"/>
    <col min="9490" max="9490" width="11.42578125" style="34" customWidth="1"/>
    <col min="9491" max="9491" width="9.28515625" style="34" customWidth="1"/>
    <col min="9492" max="9492" width="10" style="34" customWidth="1"/>
    <col min="9493" max="9493" width="9.85546875" style="34" customWidth="1"/>
    <col min="9494" max="9494" width="11.7109375" style="34" customWidth="1"/>
    <col min="9495" max="9495" width="11" style="34" customWidth="1"/>
    <col min="9496" max="9496" width="10.42578125" style="34" bestFit="1" customWidth="1"/>
    <col min="9497" max="9498" width="11" style="34" customWidth="1"/>
    <col min="9499" max="9500" width="17" style="34" customWidth="1"/>
    <col min="9501" max="9501" width="12.28515625" style="34" customWidth="1"/>
    <col min="9502" max="9502" width="15.5703125" style="34" customWidth="1"/>
    <col min="9503" max="9503" width="15" style="34" customWidth="1"/>
    <col min="9504" max="9504" width="26.140625" style="34" customWidth="1"/>
    <col min="9505" max="9505" width="12.85546875" style="34" customWidth="1"/>
    <col min="9506" max="9506" width="13.42578125" style="34" customWidth="1"/>
    <col min="9507" max="9507" width="10.7109375" style="34" customWidth="1"/>
    <col min="9508" max="9508" width="10.140625" style="34" customWidth="1"/>
    <col min="9509" max="9509" width="11.7109375" style="34" customWidth="1"/>
    <col min="9510" max="9510" width="13.140625" style="34" customWidth="1"/>
    <col min="9511" max="9511" width="14.5703125" style="34" customWidth="1"/>
    <col min="9512" max="9512" width="9.5703125" style="34" bestFit="1" customWidth="1"/>
    <col min="9513" max="9739" width="8.85546875" style="34"/>
    <col min="9740" max="9740" width="5.28515625" style="34" customWidth="1"/>
    <col min="9741" max="9741" width="9" style="34" customWidth="1"/>
    <col min="9742" max="9742" width="14" style="34" customWidth="1"/>
    <col min="9743" max="9743" width="27" style="34" bestFit="1" customWidth="1"/>
    <col min="9744" max="9744" width="26.28515625" style="34" customWidth="1"/>
    <col min="9745" max="9745" width="11" style="34" customWidth="1"/>
    <col min="9746" max="9746" width="11.42578125" style="34" customWidth="1"/>
    <col min="9747" max="9747" width="9.28515625" style="34" customWidth="1"/>
    <col min="9748" max="9748" width="10" style="34" customWidth="1"/>
    <col min="9749" max="9749" width="9.85546875" style="34" customWidth="1"/>
    <col min="9750" max="9750" width="11.7109375" style="34" customWidth="1"/>
    <col min="9751" max="9751" width="11" style="34" customWidth="1"/>
    <col min="9752" max="9752" width="10.42578125" style="34" bestFit="1" customWidth="1"/>
    <col min="9753" max="9754" width="11" style="34" customWidth="1"/>
    <col min="9755" max="9756" width="17" style="34" customWidth="1"/>
    <col min="9757" max="9757" width="12.28515625" style="34" customWidth="1"/>
    <col min="9758" max="9758" width="15.5703125" style="34" customWidth="1"/>
    <col min="9759" max="9759" width="15" style="34" customWidth="1"/>
    <col min="9760" max="9760" width="26.140625" style="34" customWidth="1"/>
    <col min="9761" max="9761" width="12.85546875" style="34" customWidth="1"/>
    <col min="9762" max="9762" width="13.42578125" style="34" customWidth="1"/>
    <col min="9763" max="9763" width="10.7109375" style="34" customWidth="1"/>
    <col min="9764" max="9764" width="10.140625" style="34" customWidth="1"/>
    <col min="9765" max="9765" width="11.7109375" style="34" customWidth="1"/>
    <col min="9766" max="9766" width="13.140625" style="34" customWidth="1"/>
    <col min="9767" max="9767" width="14.5703125" style="34" customWidth="1"/>
    <col min="9768" max="9768" width="9.5703125" style="34" bestFit="1" customWidth="1"/>
    <col min="9769" max="9995" width="8.85546875" style="34"/>
    <col min="9996" max="9996" width="5.28515625" style="34" customWidth="1"/>
    <col min="9997" max="9997" width="9" style="34" customWidth="1"/>
    <col min="9998" max="9998" width="14" style="34" customWidth="1"/>
    <col min="9999" max="9999" width="27" style="34" bestFit="1" customWidth="1"/>
    <col min="10000" max="10000" width="26.28515625" style="34" customWidth="1"/>
    <col min="10001" max="10001" width="11" style="34" customWidth="1"/>
    <col min="10002" max="10002" width="11.42578125" style="34" customWidth="1"/>
    <col min="10003" max="10003" width="9.28515625" style="34" customWidth="1"/>
    <col min="10004" max="10004" width="10" style="34" customWidth="1"/>
    <col min="10005" max="10005" width="9.85546875" style="34" customWidth="1"/>
    <col min="10006" max="10006" width="11.7109375" style="34" customWidth="1"/>
    <col min="10007" max="10007" width="11" style="34" customWidth="1"/>
    <col min="10008" max="10008" width="10.42578125" style="34" bestFit="1" customWidth="1"/>
    <col min="10009" max="10010" width="11" style="34" customWidth="1"/>
    <col min="10011" max="10012" width="17" style="34" customWidth="1"/>
    <col min="10013" max="10013" width="12.28515625" style="34" customWidth="1"/>
    <col min="10014" max="10014" width="15.5703125" style="34" customWidth="1"/>
    <col min="10015" max="10015" width="15" style="34" customWidth="1"/>
    <col min="10016" max="10016" width="26.140625" style="34" customWidth="1"/>
    <col min="10017" max="10017" width="12.85546875" style="34" customWidth="1"/>
    <col min="10018" max="10018" width="13.42578125" style="34" customWidth="1"/>
    <col min="10019" max="10019" width="10.7109375" style="34" customWidth="1"/>
    <col min="10020" max="10020" width="10.140625" style="34" customWidth="1"/>
    <col min="10021" max="10021" width="11.7109375" style="34" customWidth="1"/>
    <col min="10022" max="10022" width="13.140625" style="34" customWidth="1"/>
    <col min="10023" max="10023" width="14.5703125" style="34" customWidth="1"/>
    <col min="10024" max="10024" width="9.5703125" style="34" bestFit="1" customWidth="1"/>
    <col min="10025" max="10251" width="8.85546875" style="34"/>
    <col min="10252" max="10252" width="5.28515625" style="34" customWidth="1"/>
    <col min="10253" max="10253" width="9" style="34" customWidth="1"/>
    <col min="10254" max="10254" width="14" style="34" customWidth="1"/>
    <col min="10255" max="10255" width="27" style="34" bestFit="1" customWidth="1"/>
    <col min="10256" max="10256" width="26.28515625" style="34" customWidth="1"/>
    <col min="10257" max="10257" width="11" style="34" customWidth="1"/>
    <col min="10258" max="10258" width="11.42578125" style="34" customWidth="1"/>
    <col min="10259" max="10259" width="9.28515625" style="34" customWidth="1"/>
    <col min="10260" max="10260" width="10" style="34" customWidth="1"/>
    <col min="10261" max="10261" width="9.85546875" style="34" customWidth="1"/>
    <col min="10262" max="10262" width="11.7109375" style="34" customWidth="1"/>
    <col min="10263" max="10263" width="11" style="34" customWidth="1"/>
    <col min="10264" max="10264" width="10.42578125" style="34" bestFit="1" customWidth="1"/>
    <col min="10265" max="10266" width="11" style="34" customWidth="1"/>
    <col min="10267" max="10268" width="17" style="34" customWidth="1"/>
    <col min="10269" max="10269" width="12.28515625" style="34" customWidth="1"/>
    <col min="10270" max="10270" width="15.5703125" style="34" customWidth="1"/>
    <col min="10271" max="10271" width="15" style="34" customWidth="1"/>
    <col min="10272" max="10272" width="26.140625" style="34" customWidth="1"/>
    <col min="10273" max="10273" width="12.85546875" style="34" customWidth="1"/>
    <col min="10274" max="10274" width="13.42578125" style="34" customWidth="1"/>
    <col min="10275" max="10275" width="10.7109375" style="34" customWidth="1"/>
    <col min="10276" max="10276" width="10.140625" style="34" customWidth="1"/>
    <col min="10277" max="10277" width="11.7109375" style="34" customWidth="1"/>
    <col min="10278" max="10278" width="13.140625" style="34" customWidth="1"/>
    <col min="10279" max="10279" width="14.5703125" style="34" customWidth="1"/>
    <col min="10280" max="10280" width="9.5703125" style="34" bestFit="1" customWidth="1"/>
    <col min="10281" max="10507" width="8.85546875" style="34"/>
    <col min="10508" max="10508" width="5.28515625" style="34" customWidth="1"/>
    <col min="10509" max="10509" width="9" style="34" customWidth="1"/>
    <col min="10510" max="10510" width="14" style="34" customWidth="1"/>
    <col min="10511" max="10511" width="27" style="34" bestFit="1" customWidth="1"/>
    <col min="10512" max="10512" width="26.28515625" style="34" customWidth="1"/>
    <col min="10513" max="10513" width="11" style="34" customWidth="1"/>
    <col min="10514" max="10514" width="11.42578125" style="34" customWidth="1"/>
    <col min="10515" max="10515" width="9.28515625" style="34" customWidth="1"/>
    <col min="10516" max="10516" width="10" style="34" customWidth="1"/>
    <col min="10517" max="10517" width="9.85546875" style="34" customWidth="1"/>
    <col min="10518" max="10518" width="11.7109375" style="34" customWidth="1"/>
    <col min="10519" max="10519" width="11" style="34" customWidth="1"/>
    <col min="10520" max="10520" width="10.42578125" style="34" bestFit="1" customWidth="1"/>
    <col min="10521" max="10522" width="11" style="34" customWidth="1"/>
    <col min="10523" max="10524" width="17" style="34" customWidth="1"/>
    <col min="10525" max="10525" width="12.28515625" style="34" customWidth="1"/>
    <col min="10526" max="10526" width="15.5703125" style="34" customWidth="1"/>
    <col min="10527" max="10527" width="15" style="34" customWidth="1"/>
    <col min="10528" max="10528" width="26.140625" style="34" customWidth="1"/>
    <col min="10529" max="10529" width="12.85546875" style="34" customWidth="1"/>
    <col min="10530" max="10530" width="13.42578125" style="34" customWidth="1"/>
    <col min="10531" max="10531" width="10.7109375" style="34" customWidth="1"/>
    <col min="10532" max="10532" width="10.140625" style="34" customWidth="1"/>
    <col min="10533" max="10533" width="11.7109375" style="34" customWidth="1"/>
    <col min="10534" max="10534" width="13.140625" style="34" customWidth="1"/>
    <col min="10535" max="10535" width="14.5703125" style="34" customWidth="1"/>
    <col min="10536" max="10536" width="9.5703125" style="34" bestFit="1" customWidth="1"/>
    <col min="10537" max="10763" width="8.85546875" style="34"/>
    <col min="10764" max="10764" width="5.28515625" style="34" customWidth="1"/>
    <col min="10765" max="10765" width="9" style="34" customWidth="1"/>
    <col min="10766" max="10766" width="14" style="34" customWidth="1"/>
    <col min="10767" max="10767" width="27" style="34" bestFit="1" customWidth="1"/>
    <col min="10768" max="10768" width="26.28515625" style="34" customWidth="1"/>
    <col min="10769" max="10769" width="11" style="34" customWidth="1"/>
    <col min="10770" max="10770" width="11.42578125" style="34" customWidth="1"/>
    <col min="10771" max="10771" width="9.28515625" style="34" customWidth="1"/>
    <col min="10772" max="10772" width="10" style="34" customWidth="1"/>
    <col min="10773" max="10773" width="9.85546875" style="34" customWidth="1"/>
    <col min="10774" max="10774" width="11.7109375" style="34" customWidth="1"/>
    <col min="10775" max="10775" width="11" style="34" customWidth="1"/>
    <col min="10776" max="10776" width="10.42578125" style="34" bestFit="1" customWidth="1"/>
    <col min="10777" max="10778" width="11" style="34" customWidth="1"/>
    <col min="10779" max="10780" width="17" style="34" customWidth="1"/>
    <col min="10781" max="10781" width="12.28515625" style="34" customWidth="1"/>
    <col min="10782" max="10782" width="15.5703125" style="34" customWidth="1"/>
    <col min="10783" max="10783" width="15" style="34" customWidth="1"/>
    <col min="10784" max="10784" width="26.140625" style="34" customWidth="1"/>
    <col min="10785" max="10785" width="12.85546875" style="34" customWidth="1"/>
    <col min="10786" max="10786" width="13.42578125" style="34" customWidth="1"/>
    <col min="10787" max="10787" width="10.7109375" style="34" customWidth="1"/>
    <col min="10788" max="10788" width="10.140625" style="34" customWidth="1"/>
    <col min="10789" max="10789" width="11.7109375" style="34" customWidth="1"/>
    <col min="10790" max="10790" width="13.140625" style="34" customWidth="1"/>
    <col min="10791" max="10791" width="14.5703125" style="34" customWidth="1"/>
    <col min="10792" max="10792" width="9.5703125" style="34" bestFit="1" customWidth="1"/>
    <col min="10793" max="11019" width="8.85546875" style="34"/>
    <col min="11020" max="11020" width="5.28515625" style="34" customWidth="1"/>
    <col min="11021" max="11021" width="9" style="34" customWidth="1"/>
    <col min="11022" max="11022" width="14" style="34" customWidth="1"/>
    <col min="11023" max="11023" width="27" style="34" bestFit="1" customWidth="1"/>
    <col min="11024" max="11024" width="26.28515625" style="34" customWidth="1"/>
    <col min="11025" max="11025" width="11" style="34" customWidth="1"/>
    <col min="11026" max="11026" width="11.42578125" style="34" customWidth="1"/>
    <col min="11027" max="11027" width="9.28515625" style="34" customWidth="1"/>
    <col min="11028" max="11028" width="10" style="34" customWidth="1"/>
    <col min="11029" max="11029" width="9.85546875" style="34" customWidth="1"/>
    <col min="11030" max="11030" width="11.7109375" style="34" customWidth="1"/>
    <col min="11031" max="11031" width="11" style="34" customWidth="1"/>
    <col min="11032" max="11032" width="10.42578125" style="34" bestFit="1" customWidth="1"/>
    <col min="11033" max="11034" width="11" style="34" customWidth="1"/>
    <col min="11035" max="11036" width="17" style="34" customWidth="1"/>
    <col min="11037" max="11037" width="12.28515625" style="34" customWidth="1"/>
    <col min="11038" max="11038" width="15.5703125" style="34" customWidth="1"/>
    <col min="11039" max="11039" width="15" style="34" customWidth="1"/>
    <col min="11040" max="11040" width="26.140625" style="34" customWidth="1"/>
    <col min="11041" max="11041" width="12.85546875" style="34" customWidth="1"/>
    <col min="11042" max="11042" width="13.42578125" style="34" customWidth="1"/>
    <col min="11043" max="11043" width="10.7109375" style="34" customWidth="1"/>
    <col min="11044" max="11044" width="10.140625" style="34" customWidth="1"/>
    <col min="11045" max="11045" width="11.7109375" style="34" customWidth="1"/>
    <col min="11046" max="11046" width="13.140625" style="34" customWidth="1"/>
    <col min="11047" max="11047" width="14.5703125" style="34" customWidth="1"/>
    <col min="11048" max="11048" width="9.5703125" style="34" bestFit="1" customWidth="1"/>
    <col min="11049" max="11275" width="8.85546875" style="34"/>
    <col min="11276" max="11276" width="5.28515625" style="34" customWidth="1"/>
    <col min="11277" max="11277" width="9" style="34" customWidth="1"/>
    <col min="11278" max="11278" width="14" style="34" customWidth="1"/>
    <col min="11279" max="11279" width="27" style="34" bestFit="1" customWidth="1"/>
    <col min="11280" max="11280" width="26.28515625" style="34" customWidth="1"/>
    <col min="11281" max="11281" width="11" style="34" customWidth="1"/>
    <col min="11282" max="11282" width="11.42578125" style="34" customWidth="1"/>
    <col min="11283" max="11283" width="9.28515625" style="34" customWidth="1"/>
    <col min="11284" max="11284" width="10" style="34" customWidth="1"/>
    <col min="11285" max="11285" width="9.85546875" style="34" customWidth="1"/>
    <col min="11286" max="11286" width="11.7109375" style="34" customWidth="1"/>
    <col min="11287" max="11287" width="11" style="34" customWidth="1"/>
    <col min="11288" max="11288" width="10.42578125" style="34" bestFit="1" customWidth="1"/>
    <col min="11289" max="11290" width="11" style="34" customWidth="1"/>
    <col min="11291" max="11292" width="17" style="34" customWidth="1"/>
    <col min="11293" max="11293" width="12.28515625" style="34" customWidth="1"/>
    <col min="11294" max="11294" width="15.5703125" style="34" customWidth="1"/>
    <col min="11295" max="11295" width="15" style="34" customWidth="1"/>
    <col min="11296" max="11296" width="26.140625" style="34" customWidth="1"/>
    <col min="11297" max="11297" width="12.85546875" style="34" customWidth="1"/>
    <col min="11298" max="11298" width="13.42578125" style="34" customWidth="1"/>
    <col min="11299" max="11299" width="10.7109375" style="34" customWidth="1"/>
    <col min="11300" max="11300" width="10.140625" style="34" customWidth="1"/>
    <col min="11301" max="11301" width="11.7109375" style="34" customWidth="1"/>
    <col min="11302" max="11302" width="13.140625" style="34" customWidth="1"/>
    <col min="11303" max="11303" width="14.5703125" style="34" customWidth="1"/>
    <col min="11304" max="11304" width="9.5703125" style="34" bestFit="1" customWidth="1"/>
    <col min="11305" max="11531" width="8.85546875" style="34"/>
    <col min="11532" max="11532" width="5.28515625" style="34" customWidth="1"/>
    <col min="11533" max="11533" width="9" style="34" customWidth="1"/>
    <col min="11534" max="11534" width="14" style="34" customWidth="1"/>
    <col min="11535" max="11535" width="27" style="34" bestFit="1" customWidth="1"/>
    <col min="11536" max="11536" width="26.28515625" style="34" customWidth="1"/>
    <col min="11537" max="11537" width="11" style="34" customWidth="1"/>
    <col min="11538" max="11538" width="11.42578125" style="34" customWidth="1"/>
    <col min="11539" max="11539" width="9.28515625" style="34" customWidth="1"/>
    <col min="11540" max="11540" width="10" style="34" customWidth="1"/>
    <col min="11541" max="11541" width="9.85546875" style="34" customWidth="1"/>
    <col min="11542" max="11542" width="11.7109375" style="34" customWidth="1"/>
    <col min="11543" max="11543" width="11" style="34" customWidth="1"/>
    <col min="11544" max="11544" width="10.42578125" style="34" bestFit="1" customWidth="1"/>
    <col min="11545" max="11546" width="11" style="34" customWidth="1"/>
    <col min="11547" max="11548" width="17" style="34" customWidth="1"/>
    <col min="11549" max="11549" width="12.28515625" style="34" customWidth="1"/>
    <col min="11550" max="11550" width="15.5703125" style="34" customWidth="1"/>
    <col min="11551" max="11551" width="15" style="34" customWidth="1"/>
    <col min="11552" max="11552" width="26.140625" style="34" customWidth="1"/>
    <col min="11553" max="11553" width="12.85546875" style="34" customWidth="1"/>
    <col min="11554" max="11554" width="13.42578125" style="34" customWidth="1"/>
    <col min="11555" max="11555" width="10.7109375" style="34" customWidth="1"/>
    <col min="11556" max="11556" width="10.140625" style="34" customWidth="1"/>
    <col min="11557" max="11557" width="11.7109375" style="34" customWidth="1"/>
    <col min="11558" max="11558" width="13.140625" style="34" customWidth="1"/>
    <col min="11559" max="11559" width="14.5703125" style="34" customWidth="1"/>
    <col min="11560" max="11560" width="9.5703125" style="34" bestFit="1" customWidth="1"/>
    <col min="11561" max="11787" width="8.85546875" style="34"/>
    <col min="11788" max="11788" width="5.28515625" style="34" customWidth="1"/>
    <col min="11789" max="11789" width="9" style="34" customWidth="1"/>
    <col min="11790" max="11790" width="14" style="34" customWidth="1"/>
    <col min="11791" max="11791" width="27" style="34" bestFit="1" customWidth="1"/>
    <col min="11792" max="11792" width="26.28515625" style="34" customWidth="1"/>
    <col min="11793" max="11793" width="11" style="34" customWidth="1"/>
    <col min="11794" max="11794" width="11.42578125" style="34" customWidth="1"/>
    <col min="11795" max="11795" width="9.28515625" style="34" customWidth="1"/>
    <col min="11796" max="11796" width="10" style="34" customWidth="1"/>
    <col min="11797" max="11797" width="9.85546875" style="34" customWidth="1"/>
    <col min="11798" max="11798" width="11.7109375" style="34" customWidth="1"/>
    <col min="11799" max="11799" width="11" style="34" customWidth="1"/>
    <col min="11800" max="11800" width="10.42578125" style="34" bestFit="1" customWidth="1"/>
    <col min="11801" max="11802" width="11" style="34" customWidth="1"/>
    <col min="11803" max="11804" width="17" style="34" customWidth="1"/>
    <col min="11805" max="11805" width="12.28515625" style="34" customWidth="1"/>
    <col min="11806" max="11806" width="15.5703125" style="34" customWidth="1"/>
    <col min="11807" max="11807" width="15" style="34" customWidth="1"/>
    <col min="11808" max="11808" width="26.140625" style="34" customWidth="1"/>
    <col min="11809" max="11809" width="12.85546875" style="34" customWidth="1"/>
    <col min="11810" max="11810" width="13.42578125" style="34" customWidth="1"/>
    <col min="11811" max="11811" width="10.7109375" style="34" customWidth="1"/>
    <col min="11812" max="11812" width="10.140625" style="34" customWidth="1"/>
    <col min="11813" max="11813" width="11.7109375" style="34" customWidth="1"/>
    <col min="11814" max="11814" width="13.140625" style="34" customWidth="1"/>
    <col min="11815" max="11815" width="14.5703125" style="34" customWidth="1"/>
    <col min="11816" max="11816" width="9.5703125" style="34" bestFit="1" customWidth="1"/>
    <col min="11817" max="12043" width="8.85546875" style="34"/>
    <col min="12044" max="12044" width="5.28515625" style="34" customWidth="1"/>
    <col min="12045" max="12045" width="9" style="34" customWidth="1"/>
    <col min="12046" max="12046" width="14" style="34" customWidth="1"/>
    <col min="12047" max="12047" width="27" style="34" bestFit="1" customWidth="1"/>
    <col min="12048" max="12048" width="26.28515625" style="34" customWidth="1"/>
    <col min="12049" max="12049" width="11" style="34" customWidth="1"/>
    <col min="12050" max="12050" width="11.42578125" style="34" customWidth="1"/>
    <col min="12051" max="12051" width="9.28515625" style="34" customWidth="1"/>
    <col min="12052" max="12052" width="10" style="34" customWidth="1"/>
    <col min="12053" max="12053" width="9.85546875" style="34" customWidth="1"/>
    <col min="12054" max="12054" width="11.7109375" style="34" customWidth="1"/>
    <col min="12055" max="12055" width="11" style="34" customWidth="1"/>
    <col min="12056" max="12056" width="10.42578125" style="34" bestFit="1" customWidth="1"/>
    <col min="12057" max="12058" width="11" style="34" customWidth="1"/>
    <col min="12059" max="12060" width="17" style="34" customWidth="1"/>
    <col min="12061" max="12061" width="12.28515625" style="34" customWidth="1"/>
    <col min="12062" max="12062" width="15.5703125" style="34" customWidth="1"/>
    <col min="12063" max="12063" width="15" style="34" customWidth="1"/>
    <col min="12064" max="12064" width="26.140625" style="34" customWidth="1"/>
    <col min="12065" max="12065" width="12.85546875" style="34" customWidth="1"/>
    <col min="12066" max="12066" width="13.42578125" style="34" customWidth="1"/>
    <col min="12067" max="12067" width="10.7109375" style="34" customWidth="1"/>
    <col min="12068" max="12068" width="10.140625" style="34" customWidth="1"/>
    <col min="12069" max="12069" width="11.7109375" style="34" customWidth="1"/>
    <col min="12070" max="12070" width="13.140625" style="34" customWidth="1"/>
    <col min="12071" max="12071" width="14.5703125" style="34" customWidth="1"/>
    <col min="12072" max="12072" width="9.5703125" style="34" bestFit="1" customWidth="1"/>
    <col min="12073" max="12299" width="8.85546875" style="34"/>
    <col min="12300" max="12300" width="5.28515625" style="34" customWidth="1"/>
    <col min="12301" max="12301" width="9" style="34" customWidth="1"/>
    <col min="12302" max="12302" width="14" style="34" customWidth="1"/>
    <col min="12303" max="12303" width="27" style="34" bestFit="1" customWidth="1"/>
    <col min="12304" max="12304" width="26.28515625" style="34" customWidth="1"/>
    <col min="12305" max="12305" width="11" style="34" customWidth="1"/>
    <col min="12306" max="12306" width="11.42578125" style="34" customWidth="1"/>
    <col min="12307" max="12307" width="9.28515625" style="34" customWidth="1"/>
    <col min="12308" max="12308" width="10" style="34" customWidth="1"/>
    <col min="12309" max="12309" width="9.85546875" style="34" customWidth="1"/>
    <col min="12310" max="12310" width="11.7109375" style="34" customWidth="1"/>
    <col min="12311" max="12311" width="11" style="34" customWidth="1"/>
    <col min="12312" max="12312" width="10.42578125" style="34" bestFit="1" customWidth="1"/>
    <col min="12313" max="12314" width="11" style="34" customWidth="1"/>
    <col min="12315" max="12316" width="17" style="34" customWidth="1"/>
    <col min="12317" max="12317" width="12.28515625" style="34" customWidth="1"/>
    <col min="12318" max="12318" width="15.5703125" style="34" customWidth="1"/>
    <col min="12319" max="12319" width="15" style="34" customWidth="1"/>
    <col min="12320" max="12320" width="26.140625" style="34" customWidth="1"/>
    <col min="12321" max="12321" width="12.85546875" style="34" customWidth="1"/>
    <col min="12322" max="12322" width="13.42578125" style="34" customWidth="1"/>
    <col min="12323" max="12323" width="10.7109375" style="34" customWidth="1"/>
    <col min="12324" max="12324" width="10.140625" style="34" customWidth="1"/>
    <col min="12325" max="12325" width="11.7109375" style="34" customWidth="1"/>
    <col min="12326" max="12326" width="13.140625" style="34" customWidth="1"/>
    <col min="12327" max="12327" width="14.5703125" style="34" customWidth="1"/>
    <col min="12328" max="12328" width="9.5703125" style="34" bestFit="1" customWidth="1"/>
    <col min="12329" max="12555" width="8.85546875" style="34"/>
    <col min="12556" max="12556" width="5.28515625" style="34" customWidth="1"/>
    <col min="12557" max="12557" width="9" style="34" customWidth="1"/>
    <col min="12558" max="12558" width="14" style="34" customWidth="1"/>
    <col min="12559" max="12559" width="27" style="34" bestFit="1" customWidth="1"/>
    <col min="12560" max="12560" width="26.28515625" style="34" customWidth="1"/>
    <col min="12561" max="12561" width="11" style="34" customWidth="1"/>
    <col min="12562" max="12562" width="11.42578125" style="34" customWidth="1"/>
    <col min="12563" max="12563" width="9.28515625" style="34" customWidth="1"/>
    <col min="12564" max="12564" width="10" style="34" customWidth="1"/>
    <col min="12565" max="12565" width="9.85546875" style="34" customWidth="1"/>
    <col min="12566" max="12566" width="11.7109375" style="34" customWidth="1"/>
    <col min="12567" max="12567" width="11" style="34" customWidth="1"/>
    <col min="12568" max="12568" width="10.42578125" style="34" bestFit="1" customWidth="1"/>
    <col min="12569" max="12570" width="11" style="34" customWidth="1"/>
    <col min="12571" max="12572" width="17" style="34" customWidth="1"/>
    <col min="12573" max="12573" width="12.28515625" style="34" customWidth="1"/>
    <col min="12574" max="12574" width="15.5703125" style="34" customWidth="1"/>
    <col min="12575" max="12575" width="15" style="34" customWidth="1"/>
    <col min="12576" max="12576" width="26.140625" style="34" customWidth="1"/>
    <col min="12577" max="12577" width="12.85546875" style="34" customWidth="1"/>
    <col min="12578" max="12578" width="13.42578125" style="34" customWidth="1"/>
    <col min="12579" max="12579" width="10.7109375" style="34" customWidth="1"/>
    <col min="12580" max="12580" width="10.140625" style="34" customWidth="1"/>
    <col min="12581" max="12581" width="11.7109375" style="34" customWidth="1"/>
    <col min="12582" max="12582" width="13.140625" style="34" customWidth="1"/>
    <col min="12583" max="12583" width="14.5703125" style="34" customWidth="1"/>
    <col min="12584" max="12584" width="9.5703125" style="34" bestFit="1" customWidth="1"/>
    <col min="12585" max="12811" width="8.85546875" style="34"/>
    <col min="12812" max="12812" width="5.28515625" style="34" customWidth="1"/>
    <col min="12813" max="12813" width="9" style="34" customWidth="1"/>
    <col min="12814" max="12814" width="14" style="34" customWidth="1"/>
    <col min="12815" max="12815" width="27" style="34" bestFit="1" customWidth="1"/>
    <col min="12816" max="12816" width="26.28515625" style="34" customWidth="1"/>
    <col min="12817" max="12817" width="11" style="34" customWidth="1"/>
    <col min="12818" max="12818" width="11.42578125" style="34" customWidth="1"/>
    <col min="12819" max="12819" width="9.28515625" style="34" customWidth="1"/>
    <col min="12820" max="12820" width="10" style="34" customWidth="1"/>
    <col min="12821" max="12821" width="9.85546875" style="34" customWidth="1"/>
    <col min="12822" max="12822" width="11.7109375" style="34" customWidth="1"/>
    <col min="12823" max="12823" width="11" style="34" customWidth="1"/>
    <col min="12824" max="12824" width="10.42578125" style="34" bestFit="1" customWidth="1"/>
    <col min="12825" max="12826" width="11" style="34" customWidth="1"/>
    <col min="12827" max="12828" width="17" style="34" customWidth="1"/>
    <col min="12829" max="12829" width="12.28515625" style="34" customWidth="1"/>
    <col min="12830" max="12830" width="15.5703125" style="34" customWidth="1"/>
    <col min="12831" max="12831" width="15" style="34" customWidth="1"/>
    <col min="12832" max="12832" width="26.140625" style="34" customWidth="1"/>
    <col min="12833" max="12833" width="12.85546875" style="34" customWidth="1"/>
    <col min="12834" max="12834" width="13.42578125" style="34" customWidth="1"/>
    <col min="12835" max="12835" width="10.7109375" style="34" customWidth="1"/>
    <col min="12836" max="12836" width="10.140625" style="34" customWidth="1"/>
    <col min="12837" max="12837" width="11.7109375" style="34" customWidth="1"/>
    <col min="12838" max="12838" width="13.140625" style="34" customWidth="1"/>
    <col min="12839" max="12839" width="14.5703125" style="34" customWidth="1"/>
    <col min="12840" max="12840" width="9.5703125" style="34" bestFit="1" customWidth="1"/>
    <col min="12841" max="13067" width="8.85546875" style="34"/>
    <col min="13068" max="13068" width="5.28515625" style="34" customWidth="1"/>
    <col min="13069" max="13069" width="9" style="34" customWidth="1"/>
    <col min="13070" max="13070" width="14" style="34" customWidth="1"/>
    <col min="13071" max="13071" width="27" style="34" bestFit="1" customWidth="1"/>
    <col min="13072" max="13072" width="26.28515625" style="34" customWidth="1"/>
    <col min="13073" max="13073" width="11" style="34" customWidth="1"/>
    <col min="13074" max="13074" width="11.42578125" style="34" customWidth="1"/>
    <col min="13075" max="13075" width="9.28515625" style="34" customWidth="1"/>
    <col min="13076" max="13076" width="10" style="34" customWidth="1"/>
    <col min="13077" max="13077" width="9.85546875" style="34" customWidth="1"/>
    <col min="13078" max="13078" width="11.7109375" style="34" customWidth="1"/>
    <col min="13079" max="13079" width="11" style="34" customWidth="1"/>
    <col min="13080" max="13080" width="10.42578125" style="34" bestFit="1" customWidth="1"/>
    <col min="13081" max="13082" width="11" style="34" customWidth="1"/>
    <col min="13083" max="13084" width="17" style="34" customWidth="1"/>
    <col min="13085" max="13085" width="12.28515625" style="34" customWidth="1"/>
    <col min="13086" max="13086" width="15.5703125" style="34" customWidth="1"/>
    <col min="13087" max="13087" width="15" style="34" customWidth="1"/>
    <col min="13088" max="13088" width="26.140625" style="34" customWidth="1"/>
    <col min="13089" max="13089" width="12.85546875" style="34" customWidth="1"/>
    <col min="13090" max="13090" width="13.42578125" style="34" customWidth="1"/>
    <col min="13091" max="13091" width="10.7109375" style="34" customWidth="1"/>
    <col min="13092" max="13092" width="10.140625" style="34" customWidth="1"/>
    <col min="13093" max="13093" width="11.7109375" style="34" customWidth="1"/>
    <col min="13094" max="13094" width="13.140625" style="34" customWidth="1"/>
    <col min="13095" max="13095" width="14.5703125" style="34" customWidth="1"/>
    <col min="13096" max="13096" width="9.5703125" style="34" bestFit="1" customWidth="1"/>
    <col min="13097" max="13323" width="8.85546875" style="34"/>
    <col min="13324" max="13324" width="5.28515625" style="34" customWidth="1"/>
    <col min="13325" max="13325" width="9" style="34" customWidth="1"/>
    <col min="13326" max="13326" width="14" style="34" customWidth="1"/>
    <col min="13327" max="13327" width="27" style="34" bestFit="1" customWidth="1"/>
    <col min="13328" max="13328" width="26.28515625" style="34" customWidth="1"/>
    <col min="13329" max="13329" width="11" style="34" customWidth="1"/>
    <col min="13330" max="13330" width="11.42578125" style="34" customWidth="1"/>
    <col min="13331" max="13331" width="9.28515625" style="34" customWidth="1"/>
    <col min="13332" max="13332" width="10" style="34" customWidth="1"/>
    <col min="13333" max="13333" width="9.85546875" style="34" customWidth="1"/>
    <col min="13334" max="13334" width="11.7109375" style="34" customWidth="1"/>
    <col min="13335" max="13335" width="11" style="34" customWidth="1"/>
    <col min="13336" max="13336" width="10.42578125" style="34" bestFit="1" customWidth="1"/>
    <col min="13337" max="13338" width="11" style="34" customWidth="1"/>
    <col min="13339" max="13340" width="17" style="34" customWidth="1"/>
    <col min="13341" max="13341" width="12.28515625" style="34" customWidth="1"/>
    <col min="13342" max="13342" width="15.5703125" style="34" customWidth="1"/>
    <col min="13343" max="13343" width="15" style="34" customWidth="1"/>
    <col min="13344" max="13344" width="26.140625" style="34" customWidth="1"/>
    <col min="13345" max="13345" width="12.85546875" style="34" customWidth="1"/>
    <col min="13346" max="13346" width="13.42578125" style="34" customWidth="1"/>
    <col min="13347" max="13347" width="10.7109375" style="34" customWidth="1"/>
    <col min="13348" max="13348" width="10.140625" style="34" customWidth="1"/>
    <col min="13349" max="13349" width="11.7109375" style="34" customWidth="1"/>
    <col min="13350" max="13350" width="13.140625" style="34" customWidth="1"/>
    <col min="13351" max="13351" width="14.5703125" style="34" customWidth="1"/>
    <col min="13352" max="13352" width="9.5703125" style="34" bestFit="1" customWidth="1"/>
    <col min="13353" max="13579" width="8.85546875" style="34"/>
    <col min="13580" max="13580" width="5.28515625" style="34" customWidth="1"/>
    <col min="13581" max="13581" width="9" style="34" customWidth="1"/>
    <col min="13582" max="13582" width="14" style="34" customWidth="1"/>
    <col min="13583" max="13583" width="27" style="34" bestFit="1" customWidth="1"/>
    <col min="13584" max="13584" width="26.28515625" style="34" customWidth="1"/>
    <col min="13585" max="13585" width="11" style="34" customWidth="1"/>
    <col min="13586" max="13586" width="11.42578125" style="34" customWidth="1"/>
    <col min="13587" max="13587" width="9.28515625" style="34" customWidth="1"/>
    <col min="13588" max="13588" width="10" style="34" customWidth="1"/>
    <col min="13589" max="13589" width="9.85546875" style="34" customWidth="1"/>
    <col min="13590" max="13590" width="11.7109375" style="34" customWidth="1"/>
    <col min="13591" max="13591" width="11" style="34" customWidth="1"/>
    <col min="13592" max="13592" width="10.42578125" style="34" bestFit="1" customWidth="1"/>
    <col min="13593" max="13594" width="11" style="34" customWidth="1"/>
    <col min="13595" max="13596" width="17" style="34" customWidth="1"/>
    <col min="13597" max="13597" width="12.28515625" style="34" customWidth="1"/>
    <col min="13598" max="13598" width="15.5703125" style="34" customWidth="1"/>
    <col min="13599" max="13599" width="15" style="34" customWidth="1"/>
    <col min="13600" max="13600" width="26.140625" style="34" customWidth="1"/>
    <col min="13601" max="13601" width="12.85546875" style="34" customWidth="1"/>
    <col min="13602" max="13602" width="13.42578125" style="34" customWidth="1"/>
    <col min="13603" max="13603" width="10.7109375" style="34" customWidth="1"/>
    <col min="13604" max="13604" width="10.140625" style="34" customWidth="1"/>
    <col min="13605" max="13605" width="11.7109375" style="34" customWidth="1"/>
    <col min="13606" max="13606" width="13.140625" style="34" customWidth="1"/>
    <col min="13607" max="13607" width="14.5703125" style="34" customWidth="1"/>
    <col min="13608" max="13608" width="9.5703125" style="34" bestFit="1" customWidth="1"/>
    <col min="13609" max="13835" width="8.85546875" style="34"/>
    <col min="13836" max="13836" width="5.28515625" style="34" customWidth="1"/>
    <col min="13837" max="13837" width="9" style="34" customWidth="1"/>
    <col min="13838" max="13838" width="14" style="34" customWidth="1"/>
    <col min="13839" max="13839" width="27" style="34" bestFit="1" customWidth="1"/>
    <col min="13840" max="13840" width="26.28515625" style="34" customWidth="1"/>
    <col min="13841" max="13841" width="11" style="34" customWidth="1"/>
    <col min="13842" max="13842" width="11.42578125" style="34" customWidth="1"/>
    <col min="13843" max="13843" width="9.28515625" style="34" customWidth="1"/>
    <col min="13844" max="13844" width="10" style="34" customWidth="1"/>
    <col min="13845" max="13845" width="9.85546875" style="34" customWidth="1"/>
    <col min="13846" max="13846" width="11.7109375" style="34" customWidth="1"/>
    <col min="13847" max="13847" width="11" style="34" customWidth="1"/>
    <col min="13848" max="13848" width="10.42578125" style="34" bestFit="1" customWidth="1"/>
    <col min="13849" max="13850" width="11" style="34" customWidth="1"/>
    <col min="13851" max="13852" width="17" style="34" customWidth="1"/>
    <col min="13853" max="13853" width="12.28515625" style="34" customWidth="1"/>
    <col min="13854" max="13854" width="15.5703125" style="34" customWidth="1"/>
    <col min="13855" max="13855" width="15" style="34" customWidth="1"/>
    <col min="13856" max="13856" width="26.140625" style="34" customWidth="1"/>
    <col min="13857" max="13857" width="12.85546875" style="34" customWidth="1"/>
    <col min="13858" max="13858" width="13.42578125" style="34" customWidth="1"/>
    <col min="13859" max="13859" width="10.7109375" style="34" customWidth="1"/>
    <col min="13860" max="13860" width="10.140625" style="34" customWidth="1"/>
    <col min="13861" max="13861" width="11.7109375" style="34" customWidth="1"/>
    <col min="13862" max="13862" width="13.140625" style="34" customWidth="1"/>
    <col min="13863" max="13863" width="14.5703125" style="34" customWidth="1"/>
    <col min="13864" max="13864" width="9.5703125" style="34" bestFit="1" customWidth="1"/>
    <col min="13865" max="14091" width="8.85546875" style="34"/>
    <col min="14092" max="14092" width="5.28515625" style="34" customWidth="1"/>
    <col min="14093" max="14093" width="9" style="34" customWidth="1"/>
    <col min="14094" max="14094" width="14" style="34" customWidth="1"/>
    <col min="14095" max="14095" width="27" style="34" bestFit="1" customWidth="1"/>
    <col min="14096" max="14096" width="26.28515625" style="34" customWidth="1"/>
    <col min="14097" max="14097" width="11" style="34" customWidth="1"/>
    <col min="14098" max="14098" width="11.42578125" style="34" customWidth="1"/>
    <col min="14099" max="14099" width="9.28515625" style="34" customWidth="1"/>
    <col min="14100" max="14100" width="10" style="34" customWidth="1"/>
    <col min="14101" max="14101" width="9.85546875" style="34" customWidth="1"/>
    <col min="14102" max="14102" width="11.7109375" style="34" customWidth="1"/>
    <col min="14103" max="14103" width="11" style="34" customWidth="1"/>
    <col min="14104" max="14104" width="10.42578125" style="34" bestFit="1" customWidth="1"/>
    <col min="14105" max="14106" width="11" style="34" customWidth="1"/>
    <col min="14107" max="14108" width="17" style="34" customWidth="1"/>
    <col min="14109" max="14109" width="12.28515625" style="34" customWidth="1"/>
    <col min="14110" max="14110" width="15.5703125" style="34" customWidth="1"/>
    <col min="14111" max="14111" width="15" style="34" customWidth="1"/>
    <col min="14112" max="14112" width="26.140625" style="34" customWidth="1"/>
    <col min="14113" max="14113" width="12.85546875" style="34" customWidth="1"/>
    <col min="14114" max="14114" width="13.42578125" style="34" customWidth="1"/>
    <col min="14115" max="14115" width="10.7109375" style="34" customWidth="1"/>
    <col min="14116" max="14116" width="10.140625" style="34" customWidth="1"/>
    <col min="14117" max="14117" width="11.7109375" style="34" customWidth="1"/>
    <col min="14118" max="14118" width="13.140625" style="34" customWidth="1"/>
    <col min="14119" max="14119" width="14.5703125" style="34" customWidth="1"/>
    <col min="14120" max="14120" width="9.5703125" style="34" bestFit="1" customWidth="1"/>
    <col min="14121" max="14347" width="8.85546875" style="34"/>
    <col min="14348" max="14348" width="5.28515625" style="34" customWidth="1"/>
    <col min="14349" max="14349" width="9" style="34" customWidth="1"/>
    <col min="14350" max="14350" width="14" style="34" customWidth="1"/>
    <col min="14351" max="14351" width="27" style="34" bestFit="1" customWidth="1"/>
    <col min="14352" max="14352" width="26.28515625" style="34" customWidth="1"/>
    <col min="14353" max="14353" width="11" style="34" customWidth="1"/>
    <col min="14354" max="14354" width="11.42578125" style="34" customWidth="1"/>
    <col min="14355" max="14355" width="9.28515625" style="34" customWidth="1"/>
    <col min="14356" max="14356" width="10" style="34" customWidth="1"/>
    <col min="14357" max="14357" width="9.85546875" style="34" customWidth="1"/>
    <col min="14358" max="14358" width="11.7109375" style="34" customWidth="1"/>
    <col min="14359" max="14359" width="11" style="34" customWidth="1"/>
    <col min="14360" max="14360" width="10.42578125" style="34" bestFit="1" customWidth="1"/>
    <col min="14361" max="14362" width="11" style="34" customWidth="1"/>
    <col min="14363" max="14364" width="17" style="34" customWidth="1"/>
    <col min="14365" max="14365" width="12.28515625" style="34" customWidth="1"/>
    <col min="14366" max="14366" width="15.5703125" style="34" customWidth="1"/>
    <col min="14367" max="14367" width="15" style="34" customWidth="1"/>
    <col min="14368" max="14368" width="26.140625" style="34" customWidth="1"/>
    <col min="14369" max="14369" width="12.85546875" style="34" customWidth="1"/>
    <col min="14370" max="14370" width="13.42578125" style="34" customWidth="1"/>
    <col min="14371" max="14371" width="10.7109375" style="34" customWidth="1"/>
    <col min="14372" max="14372" width="10.140625" style="34" customWidth="1"/>
    <col min="14373" max="14373" width="11.7109375" style="34" customWidth="1"/>
    <col min="14374" max="14374" width="13.140625" style="34" customWidth="1"/>
    <col min="14375" max="14375" width="14.5703125" style="34" customWidth="1"/>
    <col min="14376" max="14376" width="9.5703125" style="34" bestFit="1" customWidth="1"/>
    <col min="14377" max="14603" width="8.85546875" style="34"/>
    <col min="14604" max="14604" width="5.28515625" style="34" customWidth="1"/>
    <col min="14605" max="14605" width="9" style="34" customWidth="1"/>
    <col min="14606" max="14606" width="14" style="34" customWidth="1"/>
    <col min="14607" max="14607" width="27" style="34" bestFit="1" customWidth="1"/>
    <col min="14608" max="14608" width="26.28515625" style="34" customWidth="1"/>
    <col min="14609" max="14609" width="11" style="34" customWidth="1"/>
    <col min="14610" max="14610" width="11.42578125" style="34" customWidth="1"/>
    <col min="14611" max="14611" width="9.28515625" style="34" customWidth="1"/>
    <col min="14612" max="14612" width="10" style="34" customWidth="1"/>
    <col min="14613" max="14613" width="9.85546875" style="34" customWidth="1"/>
    <col min="14614" max="14614" width="11.7109375" style="34" customWidth="1"/>
    <col min="14615" max="14615" width="11" style="34" customWidth="1"/>
    <col min="14616" max="14616" width="10.42578125" style="34" bestFit="1" customWidth="1"/>
    <col min="14617" max="14618" width="11" style="34" customWidth="1"/>
    <col min="14619" max="14620" width="17" style="34" customWidth="1"/>
    <col min="14621" max="14621" width="12.28515625" style="34" customWidth="1"/>
    <col min="14622" max="14622" width="15.5703125" style="34" customWidth="1"/>
    <col min="14623" max="14623" width="15" style="34" customWidth="1"/>
    <col min="14624" max="14624" width="26.140625" style="34" customWidth="1"/>
    <col min="14625" max="14625" width="12.85546875" style="34" customWidth="1"/>
    <col min="14626" max="14626" width="13.42578125" style="34" customWidth="1"/>
    <col min="14627" max="14627" width="10.7109375" style="34" customWidth="1"/>
    <col min="14628" max="14628" width="10.140625" style="34" customWidth="1"/>
    <col min="14629" max="14629" width="11.7109375" style="34" customWidth="1"/>
    <col min="14630" max="14630" width="13.140625" style="34" customWidth="1"/>
    <col min="14631" max="14631" width="14.5703125" style="34" customWidth="1"/>
    <col min="14632" max="14632" width="9.5703125" style="34" bestFit="1" customWidth="1"/>
    <col min="14633" max="14859" width="8.85546875" style="34"/>
    <col min="14860" max="14860" width="5.28515625" style="34" customWidth="1"/>
    <col min="14861" max="14861" width="9" style="34" customWidth="1"/>
    <col min="14862" max="14862" width="14" style="34" customWidth="1"/>
    <col min="14863" max="14863" width="27" style="34" bestFit="1" customWidth="1"/>
    <col min="14864" max="14864" width="26.28515625" style="34" customWidth="1"/>
    <col min="14865" max="14865" width="11" style="34" customWidth="1"/>
    <col min="14866" max="14866" width="11.42578125" style="34" customWidth="1"/>
    <col min="14867" max="14867" width="9.28515625" style="34" customWidth="1"/>
    <col min="14868" max="14868" width="10" style="34" customWidth="1"/>
    <col min="14869" max="14869" width="9.85546875" style="34" customWidth="1"/>
    <col min="14870" max="14870" width="11.7109375" style="34" customWidth="1"/>
    <col min="14871" max="14871" width="11" style="34" customWidth="1"/>
    <col min="14872" max="14872" width="10.42578125" style="34" bestFit="1" customWidth="1"/>
    <col min="14873" max="14874" width="11" style="34" customWidth="1"/>
    <col min="14875" max="14876" width="17" style="34" customWidth="1"/>
    <col min="14877" max="14877" width="12.28515625" style="34" customWidth="1"/>
    <col min="14878" max="14878" width="15.5703125" style="34" customWidth="1"/>
    <col min="14879" max="14879" width="15" style="34" customWidth="1"/>
    <col min="14880" max="14880" width="26.140625" style="34" customWidth="1"/>
    <col min="14881" max="14881" width="12.85546875" style="34" customWidth="1"/>
    <col min="14882" max="14882" width="13.42578125" style="34" customWidth="1"/>
    <col min="14883" max="14883" width="10.7109375" style="34" customWidth="1"/>
    <col min="14884" max="14884" width="10.140625" style="34" customWidth="1"/>
    <col min="14885" max="14885" width="11.7109375" style="34" customWidth="1"/>
    <col min="14886" max="14886" width="13.140625" style="34" customWidth="1"/>
    <col min="14887" max="14887" width="14.5703125" style="34" customWidth="1"/>
    <col min="14888" max="14888" width="9.5703125" style="34" bestFit="1" customWidth="1"/>
    <col min="14889" max="15115" width="8.85546875" style="34"/>
    <col min="15116" max="15116" width="5.28515625" style="34" customWidth="1"/>
    <col min="15117" max="15117" width="9" style="34" customWidth="1"/>
    <col min="15118" max="15118" width="14" style="34" customWidth="1"/>
    <col min="15119" max="15119" width="27" style="34" bestFit="1" customWidth="1"/>
    <col min="15120" max="15120" width="26.28515625" style="34" customWidth="1"/>
    <col min="15121" max="15121" width="11" style="34" customWidth="1"/>
    <col min="15122" max="15122" width="11.42578125" style="34" customWidth="1"/>
    <col min="15123" max="15123" width="9.28515625" style="34" customWidth="1"/>
    <col min="15124" max="15124" width="10" style="34" customWidth="1"/>
    <col min="15125" max="15125" width="9.85546875" style="34" customWidth="1"/>
    <col min="15126" max="15126" width="11.7109375" style="34" customWidth="1"/>
    <col min="15127" max="15127" width="11" style="34" customWidth="1"/>
    <col min="15128" max="15128" width="10.42578125" style="34" bestFit="1" customWidth="1"/>
    <col min="15129" max="15130" width="11" style="34" customWidth="1"/>
    <col min="15131" max="15132" width="17" style="34" customWidth="1"/>
    <col min="15133" max="15133" width="12.28515625" style="34" customWidth="1"/>
    <col min="15134" max="15134" width="15.5703125" style="34" customWidth="1"/>
    <col min="15135" max="15135" width="15" style="34" customWidth="1"/>
    <col min="15136" max="15136" width="26.140625" style="34" customWidth="1"/>
    <col min="15137" max="15137" width="12.85546875" style="34" customWidth="1"/>
    <col min="15138" max="15138" width="13.42578125" style="34" customWidth="1"/>
    <col min="15139" max="15139" width="10.7109375" style="34" customWidth="1"/>
    <col min="15140" max="15140" width="10.140625" style="34" customWidth="1"/>
    <col min="15141" max="15141" width="11.7109375" style="34" customWidth="1"/>
    <col min="15142" max="15142" width="13.140625" style="34" customWidth="1"/>
    <col min="15143" max="15143" width="14.5703125" style="34" customWidth="1"/>
    <col min="15144" max="15144" width="9.5703125" style="34" bestFit="1" customWidth="1"/>
    <col min="15145" max="15371" width="8.85546875" style="34"/>
    <col min="15372" max="15372" width="5.28515625" style="34" customWidth="1"/>
    <col min="15373" max="15373" width="9" style="34" customWidth="1"/>
    <col min="15374" max="15374" width="14" style="34" customWidth="1"/>
    <col min="15375" max="15375" width="27" style="34" bestFit="1" customWidth="1"/>
    <col min="15376" max="15376" width="26.28515625" style="34" customWidth="1"/>
    <col min="15377" max="15377" width="11" style="34" customWidth="1"/>
    <col min="15378" max="15378" width="11.42578125" style="34" customWidth="1"/>
    <col min="15379" max="15379" width="9.28515625" style="34" customWidth="1"/>
    <col min="15380" max="15380" width="10" style="34" customWidth="1"/>
    <col min="15381" max="15381" width="9.85546875" style="34" customWidth="1"/>
    <col min="15382" max="15382" width="11.7109375" style="34" customWidth="1"/>
    <col min="15383" max="15383" width="11" style="34" customWidth="1"/>
    <col min="15384" max="15384" width="10.42578125" style="34" bestFit="1" customWidth="1"/>
    <col min="15385" max="15386" width="11" style="34" customWidth="1"/>
    <col min="15387" max="15388" width="17" style="34" customWidth="1"/>
    <col min="15389" max="15389" width="12.28515625" style="34" customWidth="1"/>
    <col min="15390" max="15390" width="15.5703125" style="34" customWidth="1"/>
    <col min="15391" max="15391" width="15" style="34" customWidth="1"/>
    <col min="15392" max="15392" width="26.140625" style="34" customWidth="1"/>
    <col min="15393" max="15393" width="12.85546875" style="34" customWidth="1"/>
    <col min="15394" max="15394" width="13.42578125" style="34" customWidth="1"/>
    <col min="15395" max="15395" width="10.7109375" style="34" customWidth="1"/>
    <col min="15396" max="15396" width="10.140625" style="34" customWidth="1"/>
    <col min="15397" max="15397" width="11.7109375" style="34" customWidth="1"/>
    <col min="15398" max="15398" width="13.140625" style="34" customWidth="1"/>
    <col min="15399" max="15399" width="14.5703125" style="34" customWidth="1"/>
    <col min="15400" max="15400" width="9.5703125" style="34" bestFit="1" customWidth="1"/>
    <col min="15401" max="15627" width="8.85546875" style="34"/>
    <col min="15628" max="15628" width="5.28515625" style="34" customWidth="1"/>
    <col min="15629" max="15629" width="9" style="34" customWidth="1"/>
    <col min="15630" max="15630" width="14" style="34" customWidth="1"/>
    <col min="15631" max="15631" width="27" style="34" bestFit="1" customWidth="1"/>
    <col min="15632" max="15632" width="26.28515625" style="34" customWidth="1"/>
    <col min="15633" max="15633" width="11" style="34" customWidth="1"/>
    <col min="15634" max="15634" width="11.42578125" style="34" customWidth="1"/>
    <col min="15635" max="15635" width="9.28515625" style="34" customWidth="1"/>
    <col min="15636" max="15636" width="10" style="34" customWidth="1"/>
    <col min="15637" max="15637" width="9.85546875" style="34" customWidth="1"/>
    <col min="15638" max="15638" width="11.7109375" style="34" customWidth="1"/>
    <col min="15639" max="15639" width="11" style="34" customWidth="1"/>
    <col min="15640" max="15640" width="10.42578125" style="34" bestFit="1" customWidth="1"/>
    <col min="15641" max="15642" width="11" style="34" customWidth="1"/>
    <col min="15643" max="15644" width="17" style="34" customWidth="1"/>
    <col min="15645" max="15645" width="12.28515625" style="34" customWidth="1"/>
    <col min="15646" max="15646" width="15.5703125" style="34" customWidth="1"/>
    <col min="15647" max="15647" width="15" style="34" customWidth="1"/>
    <col min="15648" max="15648" width="26.140625" style="34" customWidth="1"/>
    <col min="15649" max="15649" width="12.85546875" style="34" customWidth="1"/>
    <col min="15650" max="15650" width="13.42578125" style="34" customWidth="1"/>
    <col min="15651" max="15651" width="10.7109375" style="34" customWidth="1"/>
    <col min="15652" max="15652" width="10.140625" style="34" customWidth="1"/>
    <col min="15653" max="15653" width="11.7109375" style="34" customWidth="1"/>
    <col min="15654" max="15654" width="13.140625" style="34" customWidth="1"/>
    <col min="15655" max="15655" width="14.5703125" style="34" customWidth="1"/>
    <col min="15656" max="15656" width="9.5703125" style="34" bestFit="1" customWidth="1"/>
    <col min="15657" max="15883" width="8.85546875" style="34"/>
    <col min="15884" max="15884" width="5.28515625" style="34" customWidth="1"/>
    <col min="15885" max="15885" width="9" style="34" customWidth="1"/>
    <col min="15886" max="15886" width="14" style="34" customWidth="1"/>
    <col min="15887" max="15887" width="27" style="34" bestFit="1" customWidth="1"/>
    <col min="15888" max="15888" width="26.28515625" style="34" customWidth="1"/>
    <col min="15889" max="15889" width="11" style="34" customWidth="1"/>
    <col min="15890" max="15890" width="11.42578125" style="34" customWidth="1"/>
    <col min="15891" max="15891" width="9.28515625" style="34" customWidth="1"/>
    <col min="15892" max="15892" width="10" style="34" customWidth="1"/>
    <col min="15893" max="15893" width="9.85546875" style="34" customWidth="1"/>
    <col min="15894" max="15894" width="11.7109375" style="34" customWidth="1"/>
    <col min="15895" max="15895" width="11" style="34" customWidth="1"/>
    <col min="15896" max="15896" width="10.42578125" style="34" bestFit="1" customWidth="1"/>
    <col min="15897" max="15898" width="11" style="34" customWidth="1"/>
    <col min="15899" max="15900" width="17" style="34" customWidth="1"/>
    <col min="15901" max="15901" width="12.28515625" style="34" customWidth="1"/>
    <col min="15902" max="15902" width="15.5703125" style="34" customWidth="1"/>
    <col min="15903" max="15903" width="15" style="34" customWidth="1"/>
    <col min="15904" max="15904" width="26.140625" style="34" customWidth="1"/>
    <col min="15905" max="15905" width="12.85546875" style="34" customWidth="1"/>
    <col min="15906" max="15906" width="13.42578125" style="34" customWidth="1"/>
    <col min="15907" max="15907" width="10.7109375" style="34" customWidth="1"/>
    <col min="15908" max="15908" width="10.140625" style="34" customWidth="1"/>
    <col min="15909" max="15909" width="11.7109375" style="34" customWidth="1"/>
    <col min="15910" max="15910" width="13.140625" style="34" customWidth="1"/>
    <col min="15911" max="15911" width="14.5703125" style="34" customWidth="1"/>
    <col min="15912" max="15912" width="9.5703125" style="34" bestFit="1" customWidth="1"/>
    <col min="15913" max="16139" width="8.85546875" style="34"/>
    <col min="16140" max="16140" width="5.28515625" style="34" customWidth="1"/>
    <col min="16141" max="16141" width="9" style="34" customWidth="1"/>
    <col min="16142" max="16142" width="14" style="34" customWidth="1"/>
    <col min="16143" max="16143" width="27" style="34" bestFit="1" customWidth="1"/>
    <col min="16144" max="16144" width="26.28515625" style="34" customWidth="1"/>
    <col min="16145" max="16145" width="11" style="34" customWidth="1"/>
    <col min="16146" max="16146" width="11.42578125" style="34" customWidth="1"/>
    <col min="16147" max="16147" width="9.28515625" style="34" customWidth="1"/>
    <col min="16148" max="16148" width="10" style="34" customWidth="1"/>
    <col min="16149" max="16149" width="9.85546875" style="34" customWidth="1"/>
    <col min="16150" max="16150" width="11.7109375" style="34" customWidth="1"/>
    <col min="16151" max="16151" width="11" style="34" customWidth="1"/>
    <col min="16152" max="16152" width="10.42578125" style="34" bestFit="1" customWidth="1"/>
    <col min="16153" max="16154" width="11" style="34" customWidth="1"/>
    <col min="16155" max="16156" width="17" style="34" customWidth="1"/>
    <col min="16157" max="16157" width="12.28515625" style="34" customWidth="1"/>
    <col min="16158" max="16158" width="15.5703125" style="34" customWidth="1"/>
    <col min="16159" max="16159" width="15" style="34" customWidth="1"/>
    <col min="16160" max="16160" width="26.140625" style="34" customWidth="1"/>
    <col min="16161" max="16161" width="12.85546875" style="34" customWidth="1"/>
    <col min="16162" max="16162" width="13.42578125" style="34" customWidth="1"/>
    <col min="16163" max="16163" width="10.7109375" style="34" customWidth="1"/>
    <col min="16164" max="16164" width="10.140625" style="34" customWidth="1"/>
    <col min="16165" max="16165" width="11.7109375" style="34" customWidth="1"/>
    <col min="16166" max="16166" width="13.140625" style="34" customWidth="1"/>
    <col min="16167" max="16167" width="14.5703125" style="34" customWidth="1"/>
    <col min="16168" max="16168" width="9.5703125" style="34" bestFit="1" customWidth="1"/>
    <col min="16169" max="16384" width="8.85546875" style="34"/>
  </cols>
  <sheetData>
    <row r="1" spans="1:44" ht="12.2" customHeight="1"/>
    <row r="2" spans="1:44" ht="11.65" customHeight="1"/>
    <row r="3" spans="1:44" ht="11.65" customHeight="1">
      <c r="A3" s="29"/>
      <c r="B3" s="29"/>
      <c r="C3" s="29"/>
      <c r="D3" s="29"/>
      <c r="E3" s="29"/>
      <c r="F3" s="29"/>
      <c r="G3" s="29"/>
      <c r="H3" s="29"/>
      <c r="I3" s="30"/>
      <c r="J3" s="31"/>
      <c r="O3" s="29"/>
      <c r="P3" s="29"/>
      <c r="Q3" s="29"/>
      <c r="R3" s="69"/>
      <c r="S3" s="29"/>
      <c r="T3" s="29"/>
      <c r="AA3" s="33"/>
      <c r="AB3" s="29"/>
    </row>
    <row r="4" spans="1:44" s="35" customFormat="1" ht="36.75" customHeight="1">
      <c r="A4" s="253" t="s">
        <v>168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Q4" s="35" t="s">
        <v>0</v>
      </c>
      <c r="AR4" s="35" t="s">
        <v>0</v>
      </c>
    </row>
    <row r="5" spans="1:44" s="41" customFormat="1" ht="70.7" customHeight="1" thickBot="1">
      <c r="A5" s="112"/>
      <c r="B5" s="254" t="s">
        <v>1</v>
      </c>
      <c r="C5" s="254"/>
      <c r="D5" s="254" t="s">
        <v>2</v>
      </c>
      <c r="E5" s="254"/>
      <c r="F5" s="39" t="s">
        <v>138</v>
      </c>
      <c r="G5" s="255" t="s">
        <v>144</v>
      </c>
      <c r="H5" s="232"/>
      <c r="I5" s="230" t="s">
        <v>197</v>
      </c>
      <c r="J5" s="264"/>
      <c r="K5" s="39" t="s">
        <v>184</v>
      </c>
      <c r="L5" s="265" t="s">
        <v>185</v>
      </c>
      <c r="M5" s="264"/>
      <c r="N5" s="266" t="s">
        <v>218</v>
      </c>
      <c r="O5" s="267"/>
      <c r="P5" s="264"/>
      <c r="Q5" s="108" t="s">
        <v>93</v>
      </c>
      <c r="R5" s="111" t="s">
        <v>3</v>
      </c>
      <c r="S5" s="236" t="s">
        <v>4</v>
      </c>
      <c r="T5" s="249"/>
      <c r="U5" s="260" t="s">
        <v>203</v>
      </c>
      <c r="V5" s="260"/>
      <c r="W5" s="260"/>
      <c r="X5" s="260"/>
      <c r="Y5" s="260"/>
      <c r="Z5" s="260"/>
      <c r="AA5" s="248" t="s">
        <v>5</v>
      </c>
      <c r="AB5" s="248"/>
      <c r="AC5" s="261" t="s">
        <v>186</v>
      </c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3"/>
      <c r="AO5" s="40"/>
    </row>
    <row r="6" spans="1:44" s="45" customFormat="1" ht="110.85" customHeight="1" thickBot="1">
      <c r="A6" s="28" t="s">
        <v>179</v>
      </c>
      <c r="B6" s="42" t="s">
        <v>7</v>
      </c>
      <c r="C6" s="42" t="s">
        <v>8</v>
      </c>
      <c r="D6" s="42" t="s">
        <v>66</v>
      </c>
      <c r="E6" s="42" t="s">
        <v>75</v>
      </c>
      <c r="F6" s="43" t="s">
        <v>153</v>
      </c>
      <c r="G6" s="43" t="s">
        <v>272</v>
      </c>
      <c r="H6" s="43" t="s">
        <v>143</v>
      </c>
      <c r="I6" s="70" t="s">
        <v>198</v>
      </c>
      <c r="J6" s="70" t="s">
        <v>199</v>
      </c>
      <c r="K6" s="177" t="s">
        <v>273</v>
      </c>
      <c r="L6" s="178" t="s">
        <v>274</v>
      </c>
      <c r="M6" s="178" t="s">
        <v>200</v>
      </c>
      <c r="N6" s="43" t="s">
        <v>187</v>
      </c>
      <c r="O6" s="28" t="s">
        <v>353</v>
      </c>
      <c r="P6" s="117" t="s">
        <v>166</v>
      </c>
      <c r="Q6" s="104" t="s">
        <v>92</v>
      </c>
      <c r="R6" s="42" t="s">
        <v>346</v>
      </c>
      <c r="S6" s="109" t="s">
        <v>76</v>
      </c>
      <c r="T6" s="109" t="s">
        <v>201</v>
      </c>
      <c r="U6" s="179" t="s">
        <v>202</v>
      </c>
      <c r="V6" s="179" t="s">
        <v>204</v>
      </c>
      <c r="W6" s="220" t="s">
        <v>347</v>
      </c>
      <c r="X6" s="220" t="s">
        <v>205</v>
      </c>
      <c r="Y6" s="220" t="s">
        <v>275</v>
      </c>
      <c r="Z6" s="173" t="s">
        <v>171</v>
      </c>
      <c r="AA6" s="110" t="s">
        <v>11</v>
      </c>
      <c r="AB6" s="110" t="s">
        <v>12</v>
      </c>
      <c r="AC6" s="180" t="s">
        <v>188</v>
      </c>
      <c r="AD6" s="181" t="s">
        <v>189</v>
      </c>
      <c r="AE6" s="182" t="s">
        <v>190</v>
      </c>
      <c r="AF6" s="181" t="s">
        <v>191</v>
      </c>
      <c r="AG6" s="183" t="s">
        <v>348</v>
      </c>
      <c r="AH6" s="206" t="s">
        <v>192</v>
      </c>
      <c r="AI6" s="182" t="s">
        <v>193</v>
      </c>
      <c r="AJ6" s="207" t="s">
        <v>194</v>
      </c>
      <c r="AK6" s="205" t="s">
        <v>195</v>
      </c>
      <c r="AL6" s="183" t="s">
        <v>351</v>
      </c>
      <c r="AM6" s="184" t="s">
        <v>196</v>
      </c>
      <c r="AN6" s="173" t="s">
        <v>173</v>
      </c>
    </row>
    <row r="7" spans="1:44" ht="16.5">
      <c r="A7" s="46"/>
      <c r="B7" s="47"/>
      <c r="C7" s="47"/>
      <c r="D7" s="48"/>
      <c r="E7" s="49"/>
      <c r="F7" s="49"/>
      <c r="G7" s="50"/>
      <c r="H7" s="50"/>
      <c r="I7" s="51"/>
      <c r="J7" s="51"/>
      <c r="K7" s="51"/>
      <c r="L7" s="51"/>
      <c r="M7" s="51"/>
      <c r="N7" s="222">
        <f>J7+K7+L7+M7</f>
        <v>0</v>
      </c>
      <c r="O7" s="52">
        <f>I7+J7+K7+L7+M7</f>
        <v>0</v>
      </c>
      <c r="P7" s="72" t="str">
        <f>IF(O7&gt;0,IF(O7&gt;Q7,"Errore n. giorni! MAX 304",IF(NETWORKDAYS.INTL(G7,H7,11,'MENU TENDINA'!I$30:I$41)=O7,"ok","")),"")</f>
        <v/>
      </c>
      <c r="Q7" s="54" t="str">
        <f>IF(O7&gt;0,NETWORKDAYS.INTL(G7,H7,11,'MENU TENDINA'!$I$30:$I$41),"")</f>
        <v/>
      </c>
      <c r="R7" s="71"/>
      <c r="S7" s="56">
        <f t="shared" ref="S7" si="0">IF(I7&gt;0,18.73,0)</f>
        <v>0</v>
      </c>
      <c r="T7" s="185">
        <f>IF(J7&gt;0,8.24,IF(K7&gt;0,8.24,IF(L7&gt;0,8.24,IF(M7&gt;0,8.24,0))))</f>
        <v>0</v>
      </c>
      <c r="U7" s="185">
        <f>ROUND(I7*S7,2)</f>
        <v>0</v>
      </c>
      <c r="V7" s="185">
        <f>ROUND(J7*T7,2)</f>
        <v>0</v>
      </c>
      <c r="W7" s="185">
        <f>ROUND((K7*T7)-(K7*AG7),2)</f>
        <v>0</v>
      </c>
      <c r="X7" s="185">
        <f>ROUND(L7*T7,2)</f>
        <v>0</v>
      </c>
      <c r="Y7" s="185">
        <f>ROUND(M7*T7,2)</f>
        <v>0</v>
      </c>
      <c r="Z7" s="186">
        <f>ROUND(U7+V7+W7+X7+Y7,2)</f>
        <v>0</v>
      </c>
      <c r="AA7" s="59">
        <f t="shared" ref="AA7:AA38" si="1">IF(R7=0,0,IF((R7&lt;5000),5000,R7))</f>
        <v>0</v>
      </c>
      <c r="AB7" s="60">
        <f>IF(AA7=0,0,ROUND((AA7-5000)/(20000-5000),2))</f>
        <v>0</v>
      </c>
      <c r="AC7" s="187">
        <f>IF(I7&gt;0,ROUND((AB7*S7),2),0)</f>
        <v>0</v>
      </c>
      <c r="AD7" s="188">
        <f>IF(I7&gt;0,ROUND(S7-AC7,2),0)</f>
        <v>0</v>
      </c>
      <c r="AE7" s="187">
        <f>IF(J7&gt;0,(ROUND((AB7*T7),2)),0)</f>
        <v>0</v>
      </c>
      <c r="AF7" s="188">
        <f>IF(J7&gt;0,ROUND(T7-AE7,2),0)</f>
        <v>0</v>
      </c>
      <c r="AG7" s="187">
        <f>IF(K7&gt;0,(ROUND((AB7*T7),2)),0)</f>
        <v>0</v>
      </c>
      <c r="AH7" s="188">
        <f>IF(K7&gt;0,ROUND(T7-AG7,2),0)</f>
        <v>0</v>
      </c>
      <c r="AI7" s="187">
        <f>IF(L7&gt;0,(ROUND((AB7*T7),2)),0)</f>
        <v>0</v>
      </c>
      <c r="AJ7" s="188">
        <f>IF(L7&gt;0,ROUND(T7-AI7,2),0)</f>
        <v>0</v>
      </c>
      <c r="AK7" s="188">
        <f>IF(M7&gt;0,T7,0)</f>
        <v>0</v>
      </c>
      <c r="AL7" s="188">
        <f>ROUND((AG7*K7),2)</f>
        <v>0</v>
      </c>
      <c r="AM7" s="62">
        <f>ROUND((AC7*I7)+(AE7*J7)+(AI7*L7),2)</f>
        <v>0</v>
      </c>
      <c r="AN7" s="116">
        <f>IF(O7&gt;0,IF(R7="","inserire Isee in colonna R",ROUND((AD7*I7)+(AF7*J7)+(AH7*K7)+(AJ7*L7)+(AK7*M7),2)),0)</f>
        <v>0</v>
      </c>
    </row>
    <row r="8" spans="1:44" ht="17.25" thickBot="1">
      <c r="A8" s="46"/>
      <c r="B8" s="47"/>
      <c r="C8" s="47"/>
      <c r="D8" s="48"/>
      <c r="E8" s="49"/>
      <c r="F8" s="49"/>
      <c r="G8" s="50"/>
      <c r="H8" s="50"/>
      <c r="I8" s="51"/>
      <c r="J8" s="51"/>
      <c r="K8" s="51"/>
      <c r="L8" s="51"/>
      <c r="M8" s="51"/>
      <c r="N8" s="222">
        <f t="shared" ref="N8:N71" si="2">J8+K8+L8+M8</f>
        <v>0</v>
      </c>
      <c r="O8" s="52">
        <f t="shared" ref="O8:O71" si="3">I8+J8+K8+L8+M8</f>
        <v>0</v>
      </c>
      <c r="P8" s="72" t="str">
        <f>IF(O8&gt;0,IF(O8&gt;Q8,"Errore n. giorni! MAX 304",IF(NETWORKDAYS.INTL(G8,H8,11,'MENU TENDINA'!I$30:I$41)=O8,"ok","")),"")</f>
        <v/>
      </c>
      <c r="Q8" s="54" t="str">
        <f>IF(O8&gt;0,NETWORKDAYS.INTL(G8,H8,11,'MENU TENDINA'!$I$30:$I$41),"")</f>
        <v/>
      </c>
      <c r="R8" s="71"/>
      <c r="S8" s="56">
        <f t="shared" ref="S8:S71" si="4">IF(I8&gt;0,18.73,0)</f>
        <v>0</v>
      </c>
      <c r="T8" s="185">
        <f t="shared" ref="T8:T71" si="5">IF(J8&gt;0,8.24,IF(K8&gt;0,8.24,IF(L8&gt;0,8.24,IF(M8&gt;0,8.24,0))))</f>
        <v>0</v>
      </c>
      <c r="U8" s="185">
        <f t="shared" ref="U8:U71" si="6">ROUND(I8*S8,2)</f>
        <v>0</v>
      </c>
      <c r="V8" s="185">
        <f t="shared" ref="V8:V71" si="7">ROUND(J8*T8,2)</f>
        <v>0</v>
      </c>
      <c r="W8" s="185">
        <f t="shared" ref="W8:W71" si="8">ROUND((K8*T8)-(K8*AG8),2)</f>
        <v>0</v>
      </c>
      <c r="X8" s="185">
        <f t="shared" ref="X8:X71" si="9">ROUND(L8*T8,2)</f>
        <v>0</v>
      </c>
      <c r="Y8" s="185">
        <f t="shared" ref="Y8:Y71" si="10">ROUND(M8*T8,2)</f>
        <v>0</v>
      </c>
      <c r="Z8" s="186">
        <f t="shared" ref="Z8:Z71" si="11">ROUND(U8+V8+W8+X8+Y8,2)</f>
        <v>0</v>
      </c>
      <c r="AA8" s="59">
        <f t="shared" si="1"/>
        <v>0</v>
      </c>
      <c r="AB8" s="60">
        <f>IF(AA8=0,0,ROUND((AA8-5000)/(20000-5000),2))</f>
        <v>0</v>
      </c>
      <c r="AC8" s="187">
        <f t="shared" ref="AC8:AC71" si="12">IF(I8&gt;0,ROUND((AB8*S8),2),0)</f>
        <v>0</v>
      </c>
      <c r="AD8" s="188">
        <f t="shared" ref="AD8:AD71" si="13">IF(I8&gt;0,ROUND(S8-AC8,2),0)</f>
        <v>0</v>
      </c>
      <c r="AE8" s="187">
        <f t="shared" ref="AE8:AE71" si="14">IF(J8&gt;0,(ROUND((AB8*T8),2)),0)</f>
        <v>0</v>
      </c>
      <c r="AF8" s="188">
        <f t="shared" ref="AF8:AF71" si="15">IF(J8&gt;0,ROUND(T8-AE8,2),0)</f>
        <v>0</v>
      </c>
      <c r="AG8" s="187">
        <f t="shared" ref="AG8:AG71" si="16">IF(K8&gt;0,(ROUND((AB8*T8),2)),0)</f>
        <v>0</v>
      </c>
      <c r="AH8" s="188">
        <f t="shared" ref="AH8:AH71" si="17">IF(K8&gt;0,ROUND(T8-AG8,2),0)</f>
        <v>0</v>
      </c>
      <c r="AI8" s="187">
        <f t="shared" ref="AI8:AI71" si="18">IF(L8&gt;0,(ROUND((AB8*T8),2)),0)</f>
        <v>0</v>
      </c>
      <c r="AJ8" s="188">
        <f t="shared" ref="AJ8:AJ71" si="19">IF(L8&gt;0,ROUND(T8-AI8,2),0)</f>
        <v>0</v>
      </c>
      <c r="AK8" s="188">
        <f t="shared" ref="AK8:AK71" si="20">IF(M8&gt;0,T8,0)</f>
        <v>0</v>
      </c>
      <c r="AL8" s="188">
        <f t="shared" ref="AL8:AL71" si="21">ROUND((AG8*K8),2)</f>
        <v>0</v>
      </c>
      <c r="AM8" s="62">
        <f t="shared" ref="AM8:AM71" si="22">ROUND((AC8*I8)+(AE8*J8)+(AI8*L8),2)</f>
        <v>0</v>
      </c>
      <c r="AN8" s="116">
        <f>IF(O8&gt;0,IF(R8="","inserire Isee in colonna R",ROUND((AD8*I8)+(AF8*J8)+(AH8*K8)+(AJ8*L8)+(AK8*M8),2)),0)</f>
        <v>0</v>
      </c>
    </row>
    <row r="9" spans="1:44" ht="16.5">
      <c r="A9" s="46"/>
      <c r="B9" s="47"/>
      <c r="C9" s="47"/>
      <c r="D9" s="48"/>
      <c r="E9" s="49"/>
      <c r="F9" s="49"/>
      <c r="G9" s="50"/>
      <c r="H9" s="50"/>
      <c r="I9" s="51"/>
      <c r="J9" s="51"/>
      <c r="K9" s="51"/>
      <c r="L9" s="51"/>
      <c r="M9" s="51"/>
      <c r="N9" s="222">
        <f t="shared" si="2"/>
        <v>0</v>
      </c>
      <c r="O9" s="52">
        <f t="shared" si="3"/>
        <v>0</v>
      </c>
      <c r="P9" s="72" t="str">
        <f>IF(O9&gt;0,IF(O9&gt;Q9,"Errore n. giorni! MAX 304",IF(NETWORKDAYS.INTL(G9,H9,11,'MENU TENDINA'!I$30:I$41)=O9,"ok","")),"")</f>
        <v/>
      </c>
      <c r="Q9" s="54" t="str">
        <f>IF(O9&gt;0,NETWORKDAYS.INTL(G9,H9,11,'MENU TENDINA'!$I$30:$I$41),"")</f>
        <v/>
      </c>
      <c r="R9" s="71"/>
      <c r="S9" s="56">
        <f t="shared" si="4"/>
        <v>0</v>
      </c>
      <c r="T9" s="185">
        <f t="shared" si="5"/>
        <v>0</v>
      </c>
      <c r="U9" s="185">
        <f t="shared" si="6"/>
        <v>0</v>
      </c>
      <c r="V9" s="185">
        <f t="shared" si="7"/>
        <v>0</v>
      </c>
      <c r="W9" s="185">
        <f t="shared" si="8"/>
        <v>0</v>
      </c>
      <c r="X9" s="185">
        <f t="shared" si="9"/>
        <v>0</v>
      </c>
      <c r="Y9" s="185">
        <f t="shared" si="10"/>
        <v>0</v>
      </c>
      <c r="Z9" s="186">
        <f t="shared" si="11"/>
        <v>0</v>
      </c>
      <c r="AA9" s="59">
        <f t="shared" si="1"/>
        <v>0</v>
      </c>
      <c r="AB9" s="60">
        <f t="shared" ref="AB9:AB72" si="23">IF(AA9=0,0,ROUND((AA9-5000)/(20000-5000),2))</f>
        <v>0</v>
      </c>
      <c r="AC9" s="187">
        <f t="shared" si="12"/>
        <v>0</v>
      </c>
      <c r="AD9" s="188">
        <f t="shared" si="13"/>
        <v>0</v>
      </c>
      <c r="AE9" s="187">
        <f t="shared" si="14"/>
        <v>0</v>
      </c>
      <c r="AF9" s="188">
        <f t="shared" si="15"/>
        <v>0</v>
      </c>
      <c r="AG9" s="187">
        <f t="shared" si="16"/>
        <v>0</v>
      </c>
      <c r="AH9" s="188">
        <f t="shared" si="17"/>
        <v>0</v>
      </c>
      <c r="AI9" s="187">
        <f t="shared" si="18"/>
        <v>0</v>
      </c>
      <c r="AJ9" s="188">
        <f t="shared" si="19"/>
        <v>0</v>
      </c>
      <c r="AK9" s="188">
        <f t="shared" si="20"/>
        <v>0</v>
      </c>
      <c r="AL9" s="188">
        <f t="shared" si="21"/>
        <v>0</v>
      </c>
      <c r="AM9" s="62">
        <f t="shared" si="22"/>
        <v>0</v>
      </c>
      <c r="AN9" s="116">
        <f t="shared" ref="AN9:AN71" si="24">IF(O9&gt;0,IF(R9="","inserire Isee in colonna R",ROUND((AD9*I9)+(AF9*J9)+(AH9*K9)+(AJ9*L9)+(AK9*M9),2)),0)</f>
        <v>0</v>
      </c>
    </row>
    <row r="10" spans="1:44" ht="16.5">
      <c r="A10" s="46"/>
      <c r="B10" s="47"/>
      <c r="C10" s="47"/>
      <c r="D10" s="48"/>
      <c r="E10" s="49"/>
      <c r="F10" s="49"/>
      <c r="G10" s="50"/>
      <c r="H10" s="50"/>
      <c r="I10" s="51"/>
      <c r="J10" s="51"/>
      <c r="K10" s="51"/>
      <c r="L10" s="51"/>
      <c r="M10" s="51"/>
      <c r="N10" s="222">
        <f t="shared" si="2"/>
        <v>0</v>
      </c>
      <c r="O10" s="52">
        <f t="shared" si="3"/>
        <v>0</v>
      </c>
      <c r="P10" s="72" t="str">
        <f>IF(O10&gt;0,IF(O10&gt;Q10,"Errore n. giorni! MAX 304",IF(NETWORKDAYS.INTL(G10,H10,11,'MENU TENDINA'!I$30:I$41)=O10,"ok","")),"")</f>
        <v/>
      </c>
      <c r="Q10" s="54" t="str">
        <f>IF(O10&gt;0,NETWORKDAYS.INTL(G10,H10,11,'MENU TENDINA'!$I$30:$I$41),"")</f>
        <v/>
      </c>
      <c r="R10" s="71"/>
      <c r="S10" s="56">
        <f t="shared" si="4"/>
        <v>0</v>
      </c>
      <c r="T10" s="185">
        <f t="shared" si="5"/>
        <v>0</v>
      </c>
      <c r="U10" s="185">
        <f t="shared" si="6"/>
        <v>0</v>
      </c>
      <c r="V10" s="185">
        <f t="shared" si="7"/>
        <v>0</v>
      </c>
      <c r="W10" s="185">
        <f t="shared" si="8"/>
        <v>0</v>
      </c>
      <c r="X10" s="185">
        <f t="shared" si="9"/>
        <v>0</v>
      </c>
      <c r="Y10" s="185">
        <f t="shared" si="10"/>
        <v>0</v>
      </c>
      <c r="Z10" s="186">
        <f t="shared" si="11"/>
        <v>0</v>
      </c>
      <c r="AA10" s="59">
        <f t="shared" si="1"/>
        <v>0</v>
      </c>
      <c r="AB10" s="60">
        <f t="shared" si="23"/>
        <v>0</v>
      </c>
      <c r="AC10" s="187">
        <f t="shared" si="12"/>
        <v>0</v>
      </c>
      <c r="AD10" s="188">
        <f t="shared" si="13"/>
        <v>0</v>
      </c>
      <c r="AE10" s="187">
        <f t="shared" si="14"/>
        <v>0</v>
      </c>
      <c r="AF10" s="188">
        <f t="shared" si="15"/>
        <v>0</v>
      </c>
      <c r="AG10" s="187">
        <f t="shared" si="16"/>
        <v>0</v>
      </c>
      <c r="AH10" s="188">
        <f t="shared" si="17"/>
        <v>0</v>
      </c>
      <c r="AI10" s="187">
        <f t="shared" si="18"/>
        <v>0</v>
      </c>
      <c r="AJ10" s="188">
        <f t="shared" si="19"/>
        <v>0</v>
      </c>
      <c r="AK10" s="188">
        <f t="shared" si="20"/>
        <v>0</v>
      </c>
      <c r="AL10" s="188">
        <f t="shared" si="21"/>
        <v>0</v>
      </c>
      <c r="AM10" s="62">
        <f t="shared" si="22"/>
        <v>0</v>
      </c>
      <c r="AN10" s="116">
        <f t="shared" si="24"/>
        <v>0</v>
      </c>
    </row>
    <row r="11" spans="1:44" ht="16.5">
      <c r="A11" s="46"/>
      <c r="B11" s="47"/>
      <c r="C11" s="47"/>
      <c r="D11" s="48"/>
      <c r="E11" s="49"/>
      <c r="F11" s="49"/>
      <c r="G11" s="50"/>
      <c r="H11" s="50"/>
      <c r="I11" s="51"/>
      <c r="J11" s="51"/>
      <c r="K11" s="51"/>
      <c r="L11" s="51"/>
      <c r="M11" s="51"/>
      <c r="N11" s="222">
        <f t="shared" si="2"/>
        <v>0</v>
      </c>
      <c r="O11" s="52">
        <f t="shared" si="3"/>
        <v>0</v>
      </c>
      <c r="P11" s="72" t="str">
        <f>IF(O11&gt;0,IF(O11&gt;Q11,"Errore n. giorni! MAX 304",IF(NETWORKDAYS.INTL(G11,H11,11,'MENU TENDINA'!I$30:I$41)=O11,"ok","")),"")</f>
        <v/>
      </c>
      <c r="Q11" s="54" t="str">
        <f>IF(O11&gt;0,NETWORKDAYS.INTL(G11,H11,11,'MENU TENDINA'!$I$30:$I$41),"")</f>
        <v/>
      </c>
      <c r="R11" s="71"/>
      <c r="S11" s="56">
        <f t="shared" si="4"/>
        <v>0</v>
      </c>
      <c r="T11" s="185">
        <f t="shared" si="5"/>
        <v>0</v>
      </c>
      <c r="U11" s="185">
        <f t="shared" si="6"/>
        <v>0</v>
      </c>
      <c r="V11" s="185">
        <f t="shared" si="7"/>
        <v>0</v>
      </c>
      <c r="W11" s="185">
        <f t="shared" si="8"/>
        <v>0</v>
      </c>
      <c r="X11" s="185">
        <f t="shared" si="9"/>
        <v>0</v>
      </c>
      <c r="Y11" s="185">
        <f t="shared" si="10"/>
        <v>0</v>
      </c>
      <c r="Z11" s="186">
        <f t="shared" si="11"/>
        <v>0</v>
      </c>
      <c r="AA11" s="59">
        <f t="shared" si="1"/>
        <v>0</v>
      </c>
      <c r="AB11" s="60">
        <f t="shared" si="23"/>
        <v>0</v>
      </c>
      <c r="AC11" s="187">
        <f t="shared" si="12"/>
        <v>0</v>
      </c>
      <c r="AD11" s="188">
        <f t="shared" si="13"/>
        <v>0</v>
      </c>
      <c r="AE11" s="187">
        <f t="shared" si="14"/>
        <v>0</v>
      </c>
      <c r="AF11" s="188">
        <f t="shared" si="15"/>
        <v>0</v>
      </c>
      <c r="AG11" s="187">
        <f t="shared" si="16"/>
        <v>0</v>
      </c>
      <c r="AH11" s="188">
        <f t="shared" si="17"/>
        <v>0</v>
      </c>
      <c r="AI11" s="187">
        <f t="shared" si="18"/>
        <v>0</v>
      </c>
      <c r="AJ11" s="188">
        <f t="shared" si="19"/>
        <v>0</v>
      </c>
      <c r="AK11" s="188">
        <f t="shared" si="20"/>
        <v>0</v>
      </c>
      <c r="AL11" s="188">
        <f t="shared" si="21"/>
        <v>0</v>
      </c>
      <c r="AM11" s="62">
        <f t="shared" si="22"/>
        <v>0</v>
      </c>
      <c r="AN11" s="116">
        <f t="shared" si="24"/>
        <v>0</v>
      </c>
    </row>
    <row r="12" spans="1:44" ht="16.5">
      <c r="A12" s="46"/>
      <c r="B12" s="47"/>
      <c r="C12" s="47"/>
      <c r="D12" s="48"/>
      <c r="E12" s="49"/>
      <c r="F12" s="49"/>
      <c r="G12" s="50"/>
      <c r="H12" s="50"/>
      <c r="I12" s="51"/>
      <c r="J12" s="51"/>
      <c r="K12" s="51"/>
      <c r="L12" s="51"/>
      <c r="M12" s="51"/>
      <c r="N12" s="222">
        <f t="shared" si="2"/>
        <v>0</v>
      </c>
      <c r="O12" s="52">
        <f t="shared" si="3"/>
        <v>0</v>
      </c>
      <c r="P12" s="72" t="str">
        <f>IF(O12&gt;0,IF(O12&gt;Q12,"Errore n. giorni! MAX 304",IF(NETWORKDAYS.INTL(G12,H12,11,'MENU TENDINA'!I$30:I$41)=O12,"ok","")),"")</f>
        <v/>
      </c>
      <c r="Q12" s="54" t="str">
        <f>IF(O12&gt;0,NETWORKDAYS.INTL(G12,H12,11,'MENU TENDINA'!$I$30:$I$41),"")</f>
        <v/>
      </c>
      <c r="R12" s="71"/>
      <c r="S12" s="56">
        <f t="shared" si="4"/>
        <v>0</v>
      </c>
      <c r="T12" s="185">
        <f t="shared" si="5"/>
        <v>0</v>
      </c>
      <c r="U12" s="185">
        <f t="shared" si="6"/>
        <v>0</v>
      </c>
      <c r="V12" s="185">
        <f t="shared" si="7"/>
        <v>0</v>
      </c>
      <c r="W12" s="185">
        <f t="shared" si="8"/>
        <v>0</v>
      </c>
      <c r="X12" s="185">
        <f t="shared" si="9"/>
        <v>0</v>
      </c>
      <c r="Y12" s="185">
        <f t="shared" si="10"/>
        <v>0</v>
      </c>
      <c r="Z12" s="186">
        <f t="shared" si="11"/>
        <v>0</v>
      </c>
      <c r="AA12" s="59">
        <f t="shared" si="1"/>
        <v>0</v>
      </c>
      <c r="AB12" s="60">
        <f t="shared" si="23"/>
        <v>0</v>
      </c>
      <c r="AC12" s="187">
        <f t="shared" si="12"/>
        <v>0</v>
      </c>
      <c r="AD12" s="188">
        <f t="shared" si="13"/>
        <v>0</v>
      </c>
      <c r="AE12" s="187">
        <f t="shared" si="14"/>
        <v>0</v>
      </c>
      <c r="AF12" s="188">
        <f t="shared" si="15"/>
        <v>0</v>
      </c>
      <c r="AG12" s="187">
        <f t="shared" si="16"/>
        <v>0</v>
      </c>
      <c r="AH12" s="188">
        <f t="shared" si="17"/>
        <v>0</v>
      </c>
      <c r="AI12" s="187">
        <f t="shared" si="18"/>
        <v>0</v>
      </c>
      <c r="AJ12" s="188">
        <f t="shared" si="19"/>
        <v>0</v>
      </c>
      <c r="AK12" s="188">
        <f t="shared" si="20"/>
        <v>0</v>
      </c>
      <c r="AL12" s="188">
        <f t="shared" si="21"/>
        <v>0</v>
      </c>
      <c r="AM12" s="62">
        <f t="shared" si="22"/>
        <v>0</v>
      </c>
      <c r="AN12" s="116">
        <f t="shared" si="24"/>
        <v>0</v>
      </c>
    </row>
    <row r="13" spans="1:44" ht="16.5">
      <c r="A13" s="46"/>
      <c r="B13" s="47"/>
      <c r="C13" s="47"/>
      <c r="D13" s="48"/>
      <c r="E13" s="49"/>
      <c r="F13" s="49"/>
      <c r="G13" s="50"/>
      <c r="H13" s="50"/>
      <c r="I13" s="51"/>
      <c r="J13" s="51"/>
      <c r="K13" s="51"/>
      <c r="L13" s="51"/>
      <c r="M13" s="51"/>
      <c r="N13" s="222">
        <f t="shared" si="2"/>
        <v>0</v>
      </c>
      <c r="O13" s="52">
        <f t="shared" si="3"/>
        <v>0</v>
      </c>
      <c r="P13" s="72" t="str">
        <f>IF(O13&gt;0,IF(O13&gt;Q13,"Errore n. giorni! MAX 304",IF(NETWORKDAYS.INTL(G13,H13,11,'MENU TENDINA'!I$30:I$41)=O13,"ok","")),"")</f>
        <v/>
      </c>
      <c r="Q13" s="54" t="str">
        <f>IF(O13&gt;0,NETWORKDAYS.INTL(G13,H13,11,'MENU TENDINA'!$I$30:$I$41),"")</f>
        <v/>
      </c>
      <c r="R13" s="71"/>
      <c r="S13" s="56">
        <f t="shared" si="4"/>
        <v>0</v>
      </c>
      <c r="T13" s="185">
        <f t="shared" si="5"/>
        <v>0</v>
      </c>
      <c r="U13" s="185">
        <f t="shared" si="6"/>
        <v>0</v>
      </c>
      <c r="V13" s="185">
        <f t="shared" si="7"/>
        <v>0</v>
      </c>
      <c r="W13" s="185">
        <f t="shared" si="8"/>
        <v>0</v>
      </c>
      <c r="X13" s="185">
        <f t="shared" si="9"/>
        <v>0</v>
      </c>
      <c r="Y13" s="185">
        <f t="shared" si="10"/>
        <v>0</v>
      </c>
      <c r="Z13" s="186">
        <f t="shared" si="11"/>
        <v>0</v>
      </c>
      <c r="AA13" s="59">
        <f t="shared" si="1"/>
        <v>0</v>
      </c>
      <c r="AB13" s="60">
        <f t="shared" si="23"/>
        <v>0</v>
      </c>
      <c r="AC13" s="187">
        <f t="shared" si="12"/>
        <v>0</v>
      </c>
      <c r="AD13" s="188">
        <f t="shared" si="13"/>
        <v>0</v>
      </c>
      <c r="AE13" s="187">
        <f t="shared" si="14"/>
        <v>0</v>
      </c>
      <c r="AF13" s="188">
        <f t="shared" si="15"/>
        <v>0</v>
      </c>
      <c r="AG13" s="187">
        <f t="shared" si="16"/>
        <v>0</v>
      </c>
      <c r="AH13" s="188">
        <f t="shared" si="17"/>
        <v>0</v>
      </c>
      <c r="AI13" s="187">
        <f t="shared" si="18"/>
        <v>0</v>
      </c>
      <c r="AJ13" s="188">
        <f t="shared" si="19"/>
        <v>0</v>
      </c>
      <c r="AK13" s="188">
        <f t="shared" si="20"/>
        <v>0</v>
      </c>
      <c r="AL13" s="188">
        <f t="shared" si="21"/>
        <v>0</v>
      </c>
      <c r="AM13" s="62">
        <f t="shared" si="22"/>
        <v>0</v>
      </c>
      <c r="AN13" s="116">
        <f t="shared" si="24"/>
        <v>0</v>
      </c>
    </row>
    <row r="14" spans="1:44" ht="16.5">
      <c r="A14" s="46"/>
      <c r="B14" s="47"/>
      <c r="C14" s="47"/>
      <c r="D14" s="48"/>
      <c r="E14" s="49"/>
      <c r="F14" s="49"/>
      <c r="G14" s="50"/>
      <c r="H14" s="50"/>
      <c r="I14" s="51"/>
      <c r="J14" s="51"/>
      <c r="K14" s="51"/>
      <c r="L14" s="51"/>
      <c r="M14" s="51"/>
      <c r="N14" s="222">
        <f t="shared" si="2"/>
        <v>0</v>
      </c>
      <c r="O14" s="52">
        <f t="shared" si="3"/>
        <v>0</v>
      </c>
      <c r="P14" s="72" t="str">
        <f>IF(O14&gt;0,IF(O14&gt;Q14,"Errore n. giorni! MAX 304",IF(NETWORKDAYS.INTL(G14,H14,11,'MENU TENDINA'!I$30:I$41)=O14,"ok","")),"")</f>
        <v/>
      </c>
      <c r="Q14" s="54" t="str">
        <f>IF(O14&gt;0,NETWORKDAYS.INTL(G14,H14,11,'MENU TENDINA'!$I$30:$I$41),"")</f>
        <v/>
      </c>
      <c r="R14" s="71"/>
      <c r="S14" s="56">
        <f t="shared" si="4"/>
        <v>0</v>
      </c>
      <c r="T14" s="185">
        <f t="shared" si="5"/>
        <v>0</v>
      </c>
      <c r="U14" s="185">
        <f t="shared" si="6"/>
        <v>0</v>
      </c>
      <c r="V14" s="185">
        <f t="shared" si="7"/>
        <v>0</v>
      </c>
      <c r="W14" s="185">
        <f t="shared" si="8"/>
        <v>0</v>
      </c>
      <c r="X14" s="185">
        <f t="shared" si="9"/>
        <v>0</v>
      </c>
      <c r="Y14" s="185">
        <f t="shared" si="10"/>
        <v>0</v>
      </c>
      <c r="Z14" s="186">
        <f t="shared" si="11"/>
        <v>0</v>
      </c>
      <c r="AA14" s="59">
        <f t="shared" si="1"/>
        <v>0</v>
      </c>
      <c r="AB14" s="60">
        <f t="shared" si="23"/>
        <v>0</v>
      </c>
      <c r="AC14" s="187">
        <f t="shared" si="12"/>
        <v>0</v>
      </c>
      <c r="AD14" s="188">
        <f t="shared" si="13"/>
        <v>0</v>
      </c>
      <c r="AE14" s="187">
        <f t="shared" si="14"/>
        <v>0</v>
      </c>
      <c r="AF14" s="188">
        <f t="shared" si="15"/>
        <v>0</v>
      </c>
      <c r="AG14" s="187">
        <f t="shared" si="16"/>
        <v>0</v>
      </c>
      <c r="AH14" s="188">
        <f t="shared" si="17"/>
        <v>0</v>
      </c>
      <c r="AI14" s="187">
        <f t="shared" si="18"/>
        <v>0</v>
      </c>
      <c r="AJ14" s="188">
        <f t="shared" si="19"/>
        <v>0</v>
      </c>
      <c r="AK14" s="188">
        <f t="shared" si="20"/>
        <v>0</v>
      </c>
      <c r="AL14" s="188">
        <f t="shared" si="21"/>
        <v>0</v>
      </c>
      <c r="AM14" s="62">
        <f t="shared" si="22"/>
        <v>0</v>
      </c>
      <c r="AN14" s="116">
        <f t="shared" si="24"/>
        <v>0</v>
      </c>
    </row>
    <row r="15" spans="1:44" ht="16.5">
      <c r="A15" s="46"/>
      <c r="B15" s="47"/>
      <c r="C15" s="47"/>
      <c r="D15" s="48"/>
      <c r="E15" s="49"/>
      <c r="F15" s="49"/>
      <c r="G15" s="50"/>
      <c r="H15" s="50"/>
      <c r="I15" s="51"/>
      <c r="J15" s="51"/>
      <c r="K15" s="51"/>
      <c r="L15" s="51"/>
      <c r="M15" s="51"/>
      <c r="N15" s="222">
        <f t="shared" si="2"/>
        <v>0</v>
      </c>
      <c r="O15" s="52">
        <f t="shared" si="3"/>
        <v>0</v>
      </c>
      <c r="P15" s="72" t="str">
        <f>IF(O15&gt;0,IF(O15&gt;Q15,"Errore n. giorni! MAX 304",IF(NETWORKDAYS.INTL(G15,H15,11,'MENU TENDINA'!I$30:I$41)=O15,"ok","")),"")</f>
        <v/>
      </c>
      <c r="Q15" s="54" t="str">
        <f>IF(O15&gt;0,NETWORKDAYS.INTL(G15,H15,11,'MENU TENDINA'!$I$30:$I$41),"")</f>
        <v/>
      </c>
      <c r="R15" s="71"/>
      <c r="S15" s="56">
        <f t="shared" si="4"/>
        <v>0</v>
      </c>
      <c r="T15" s="185">
        <f t="shared" si="5"/>
        <v>0</v>
      </c>
      <c r="U15" s="185">
        <f t="shared" si="6"/>
        <v>0</v>
      </c>
      <c r="V15" s="185">
        <f t="shared" si="7"/>
        <v>0</v>
      </c>
      <c r="W15" s="185">
        <f t="shared" si="8"/>
        <v>0</v>
      </c>
      <c r="X15" s="185">
        <f t="shared" si="9"/>
        <v>0</v>
      </c>
      <c r="Y15" s="185">
        <f t="shared" si="10"/>
        <v>0</v>
      </c>
      <c r="Z15" s="186">
        <f t="shared" si="11"/>
        <v>0</v>
      </c>
      <c r="AA15" s="59">
        <f t="shared" si="1"/>
        <v>0</v>
      </c>
      <c r="AB15" s="60">
        <f t="shared" si="23"/>
        <v>0</v>
      </c>
      <c r="AC15" s="187">
        <f t="shared" si="12"/>
        <v>0</v>
      </c>
      <c r="AD15" s="188">
        <f t="shared" si="13"/>
        <v>0</v>
      </c>
      <c r="AE15" s="187">
        <f t="shared" si="14"/>
        <v>0</v>
      </c>
      <c r="AF15" s="188">
        <f t="shared" si="15"/>
        <v>0</v>
      </c>
      <c r="AG15" s="187">
        <f t="shared" si="16"/>
        <v>0</v>
      </c>
      <c r="AH15" s="188">
        <f t="shared" si="17"/>
        <v>0</v>
      </c>
      <c r="AI15" s="187">
        <f t="shared" si="18"/>
        <v>0</v>
      </c>
      <c r="AJ15" s="188">
        <f t="shared" si="19"/>
        <v>0</v>
      </c>
      <c r="AK15" s="188">
        <f t="shared" si="20"/>
        <v>0</v>
      </c>
      <c r="AL15" s="188">
        <f t="shared" si="21"/>
        <v>0</v>
      </c>
      <c r="AM15" s="62">
        <f t="shared" si="22"/>
        <v>0</v>
      </c>
      <c r="AN15" s="116">
        <f t="shared" si="24"/>
        <v>0</v>
      </c>
    </row>
    <row r="16" spans="1:44" ht="16.5">
      <c r="A16" s="46"/>
      <c r="B16" s="47"/>
      <c r="C16" s="47"/>
      <c r="D16" s="48"/>
      <c r="E16" s="49"/>
      <c r="F16" s="49"/>
      <c r="G16" s="50"/>
      <c r="H16" s="50"/>
      <c r="I16" s="51"/>
      <c r="J16" s="51"/>
      <c r="K16" s="51"/>
      <c r="L16" s="51"/>
      <c r="M16" s="51"/>
      <c r="N16" s="222">
        <f t="shared" si="2"/>
        <v>0</v>
      </c>
      <c r="O16" s="52">
        <f t="shared" si="3"/>
        <v>0</v>
      </c>
      <c r="P16" s="72" t="str">
        <f>IF(O16&gt;0,IF(O16&gt;Q16,"Errore n. giorni! MAX 304",IF(NETWORKDAYS.INTL(G16,H16,11,'MENU TENDINA'!I$30:I$41)=O16,"ok","")),"")</f>
        <v/>
      </c>
      <c r="Q16" s="54" t="str">
        <f>IF(O16&gt;0,NETWORKDAYS.INTL(G16,H16,11,'MENU TENDINA'!$I$30:$I$41),"")</f>
        <v/>
      </c>
      <c r="R16" s="71"/>
      <c r="S16" s="56">
        <f t="shared" si="4"/>
        <v>0</v>
      </c>
      <c r="T16" s="185">
        <f t="shared" si="5"/>
        <v>0</v>
      </c>
      <c r="U16" s="185">
        <f t="shared" si="6"/>
        <v>0</v>
      </c>
      <c r="V16" s="185">
        <f t="shared" si="7"/>
        <v>0</v>
      </c>
      <c r="W16" s="185">
        <f t="shared" si="8"/>
        <v>0</v>
      </c>
      <c r="X16" s="185">
        <f t="shared" si="9"/>
        <v>0</v>
      </c>
      <c r="Y16" s="185">
        <f t="shared" si="10"/>
        <v>0</v>
      </c>
      <c r="Z16" s="186">
        <f t="shared" si="11"/>
        <v>0</v>
      </c>
      <c r="AA16" s="59">
        <f t="shared" si="1"/>
        <v>0</v>
      </c>
      <c r="AB16" s="60">
        <f t="shared" si="23"/>
        <v>0</v>
      </c>
      <c r="AC16" s="187">
        <f t="shared" si="12"/>
        <v>0</v>
      </c>
      <c r="AD16" s="188">
        <f t="shared" si="13"/>
        <v>0</v>
      </c>
      <c r="AE16" s="187">
        <f t="shared" si="14"/>
        <v>0</v>
      </c>
      <c r="AF16" s="188">
        <f t="shared" si="15"/>
        <v>0</v>
      </c>
      <c r="AG16" s="187">
        <f t="shared" si="16"/>
        <v>0</v>
      </c>
      <c r="AH16" s="188">
        <f t="shared" si="17"/>
        <v>0</v>
      </c>
      <c r="AI16" s="187">
        <f t="shared" si="18"/>
        <v>0</v>
      </c>
      <c r="AJ16" s="188">
        <f t="shared" si="19"/>
        <v>0</v>
      </c>
      <c r="AK16" s="188">
        <f t="shared" si="20"/>
        <v>0</v>
      </c>
      <c r="AL16" s="188">
        <f t="shared" si="21"/>
        <v>0</v>
      </c>
      <c r="AM16" s="62">
        <f t="shared" si="22"/>
        <v>0</v>
      </c>
      <c r="AN16" s="116">
        <f t="shared" si="24"/>
        <v>0</v>
      </c>
    </row>
    <row r="17" spans="1:40" ht="16.5">
      <c r="A17" s="46"/>
      <c r="B17" s="47"/>
      <c r="C17" s="47"/>
      <c r="D17" s="48"/>
      <c r="E17" s="49"/>
      <c r="F17" s="49"/>
      <c r="G17" s="50"/>
      <c r="H17" s="50"/>
      <c r="I17" s="51"/>
      <c r="J17" s="51"/>
      <c r="K17" s="51"/>
      <c r="L17" s="51"/>
      <c r="M17" s="51"/>
      <c r="N17" s="222">
        <f t="shared" si="2"/>
        <v>0</v>
      </c>
      <c r="O17" s="52">
        <f t="shared" si="3"/>
        <v>0</v>
      </c>
      <c r="P17" s="72" t="str">
        <f>IF(O17&gt;0,IF(O17&gt;Q17,"Errore n. giorni! MAX 304",IF(NETWORKDAYS.INTL(G17,H17,11,'MENU TENDINA'!I$30:I$41)=O17,"ok","")),"")</f>
        <v/>
      </c>
      <c r="Q17" s="54" t="str">
        <f>IF(O17&gt;0,NETWORKDAYS.INTL(G17,H17,11,'MENU TENDINA'!$I$30:$I$41),"")</f>
        <v/>
      </c>
      <c r="R17" s="71"/>
      <c r="S17" s="56">
        <f t="shared" si="4"/>
        <v>0</v>
      </c>
      <c r="T17" s="185">
        <f t="shared" si="5"/>
        <v>0</v>
      </c>
      <c r="U17" s="185">
        <f t="shared" si="6"/>
        <v>0</v>
      </c>
      <c r="V17" s="185">
        <f t="shared" si="7"/>
        <v>0</v>
      </c>
      <c r="W17" s="185">
        <f t="shared" si="8"/>
        <v>0</v>
      </c>
      <c r="X17" s="185">
        <f t="shared" si="9"/>
        <v>0</v>
      </c>
      <c r="Y17" s="185">
        <f t="shared" si="10"/>
        <v>0</v>
      </c>
      <c r="Z17" s="186">
        <f t="shared" si="11"/>
        <v>0</v>
      </c>
      <c r="AA17" s="59">
        <f t="shared" si="1"/>
        <v>0</v>
      </c>
      <c r="AB17" s="60">
        <f t="shared" si="23"/>
        <v>0</v>
      </c>
      <c r="AC17" s="187">
        <f t="shared" si="12"/>
        <v>0</v>
      </c>
      <c r="AD17" s="188">
        <f t="shared" si="13"/>
        <v>0</v>
      </c>
      <c r="AE17" s="187">
        <f t="shared" si="14"/>
        <v>0</v>
      </c>
      <c r="AF17" s="188">
        <f t="shared" si="15"/>
        <v>0</v>
      </c>
      <c r="AG17" s="187">
        <f t="shared" si="16"/>
        <v>0</v>
      </c>
      <c r="AH17" s="188">
        <f t="shared" si="17"/>
        <v>0</v>
      </c>
      <c r="AI17" s="187">
        <f t="shared" si="18"/>
        <v>0</v>
      </c>
      <c r="AJ17" s="188">
        <f t="shared" si="19"/>
        <v>0</v>
      </c>
      <c r="AK17" s="188">
        <f t="shared" si="20"/>
        <v>0</v>
      </c>
      <c r="AL17" s="188">
        <f t="shared" si="21"/>
        <v>0</v>
      </c>
      <c r="AM17" s="62">
        <f t="shared" si="22"/>
        <v>0</v>
      </c>
      <c r="AN17" s="116">
        <f t="shared" si="24"/>
        <v>0</v>
      </c>
    </row>
    <row r="18" spans="1:40" ht="16.5">
      <c r="A18" s="46"/>
      <c r="B18" s="47"/>
      <c r="C18" s="47"/>
      <c r="D18" s="48"/>
      <c r="E18" s="49"/>
      <c r="F18" s="49"/>
      <c r="G18" s="50"/>
      <c r="H18" s="50"/>
      <c r="I18" s="51"/>
      <c r="J18" s="51"/>
      <c r="K18" s="51"/>
      <c r="L18" s="51"/>
      <c r="M18" s="51"/>
      <c r="N18" s="222">
        <f t="shared" si="2"/>
        <v>0</v>
      </c>
      <c r="O18" s="52">
        <f t="shared" si="3"/>
        <v>0</v>
      </c>
      <c r="P18" s="72" t="str">
        <f>IF(O18&gt;0,IF(O18&gt;Q18,"Errore n. giorni! MAX 304",IF(NETWORKDAYS.INTL(G18,H18,11,'MENU TENDINA'!I$30:I$41)=O18,"ok","")),"")</f>
        <v/>
      </c>
      <c r="Q18" s="54" t="str">
        <f>IF(O18&gt;0,NETWORKDAYS.INTL(G18,H18,11,'MENU TENDINA'!$I$30:$I$41),"")</f>
        <v/>
      </c>
      <c r="R18" s="71"/>
      <c r="S18" s="56">
        <f t="shared" si="4"/>
        <v>0</v>
      </c>
      <c r="T18" s="185">
        <f t="shared" si="5"/>
        <v>0</v>
      </c>
      <c r="U18" s="185">
        <f t="shared" si="6"/>
        <v>0</v>
      </c>
      <c r="V18" s="185">
        <f t="shared" si="7"/>
        <v>0</v>
      </c>
      <c r="W18" s="185">
        <f t="shared" si="8"/>
        <v>0</v>
      </c>
      <c r="X18" s="185">
        <f t="shared" si="9"/>
        <v>0</v>
      </c>
      <c r="Y18" s="185">
        <f t="shared" si="10"/>
        <v>0</v>
      </c>
      <c r="Z18" s="186">
        <f t="shared" si="11"/>
        <v>0</v>
      </c>
      <c r="AA18" s="59">
        <f t="shared" si="1"/>
        <v>0</v>
      </c>
      <c r="AB18" s="60">
        <f t="shared" si="23"/>
        <v>0</v>
      </c>
      <c r="AC18" s="187">
        <f t="shared" si="12"/>
        <v>0</v>
      </c>
      <c r="AD18" s="188">
        <f t="shared" si="13"/>
        <v>0</v>
      </c>
      <c r="AE18" s="187">
        <f t="shared" si="14"/>
        <v>0</v>
      </c>
      <c r="AF18" s="188">
        <f t="shared" si="15"/>
        <v>0</v>
      </c>
      <c r="AG18" s="187">
        <f t="shared" si="16"/>
        <v>0</v>
      </c>
      <c r="AH18" s="188">
        <f t="shared" si="17"/>
        <v>0</v>
      </c>
      <c r="AI18" s="187">
        <f t="shared" si="18"/>
        <v>0</v>
      </c>
      <c r="AJ18" s="188">
        <f t="shared" si="19"/>
        <v>0</v>
      </c>
      <c r="AK18" s="188">
        <f t="shared" si="20"/>
        <v>0</v>
      </c>
      <c r="AL18" s="188">
        <f t="shared" si="21"/>
        <v>0</v>
      </c>
      <c r="AM18" s="62">
        <f t="shared" si="22"/>
        <v>0</v>
      </c>
      <c r="AN18" s="116">
        <f t="shared" si="24"/>
        <v>0</v>
      </c>
    </row>
    <row r="19" spans="1:40" ht="16.5">
      <c r="A19" s="46"/>
      <c r="B19" s="47"/>
      <c r="C19" s="47"/>
      <c r="D19" s="48"/>
      <c r="E19" s="49"/>
      <c r="F19" s="49"/>
      <c r="G19" s="50"/>
      <c r="H19" s="50"/>
      <c r="I19" s="51"/>
      <c r="J19" s="51"/>
      <c r="K19" s="51"/>
      <c r="L19" s="51"/>
      <c r="M19" s="51"/>
      <c r="N19" s="222">
        <f t="shared" si="2"/>
        <v>0</v>
      </c>
      <c r="O19" s="52">
        <f t="shared" si="3"/>
        <v>0</v>
      </c>
      <c r="P19" s="72" t="str">
        <f>IF(O19&gt;0,IF(O19&gt;Q19,"Errore n. giorni! MAX 304",IF(NETWORKDAYS.INTL(G19,H19,11,'MENU TENDINA'!I$30:I$41)=O19,"ok","")),"")</f>
        <v/>
      </c>
      <c r="Q19" s="54" t="str">
        <f>IF(O19&gt;0,NETWORKDAYS.INTL(G19,H19,11,'MENU TENDINA'!$I$30:$I$41),"")</f>
        <v/>
      </c>
      <c r="R19" s="71"/>
      <c r="S19" s="56">
        <f t="shared" si="4"/>
        <v>0</v>
      </c>
      <c r="T19" s="185">
        <f t="shared" si="5"/>
        <v>0</v>
      </c>
      <c r="U19" s="185">
        <f t="shared" si="6"/>
        <v>0</v>
      </c>
      <c r="V19" s="185">
        <f t="shared" si="7"/>
        <v>0</v>
      </c>
      <c r="W19" s="185">
        <f t="shared" si="8"/>
        <v>0</v>
      </c>
      <c r="X19" s="185">
        <f t="shared" si="9"/>
        <v>0</v>
      </c>
      <c r="Y19" s="185">
        <f t="shared" si="10"/>
        <v>0</v>
      </c>
      <c r="Z19" s="186">
        <f t="shared" si="11"/>
        <v>0</v>
      </c>
      <c r="AA19" s="59">
        <f t="shared" si="1"/>
        <v>0</v>
      </c>
      <c r="AB19" s="60">
        <f t="shared" si="23"/>
        <v>0</v>
      </c>
      <c r="AC19" s="187">
        <f t="shared" si="12"/>
        <v>0</v>
      </c>
      <c r="AD19" s="188">
        <f t="shared" si="13"/>
        <v>0</v>
      </c>
      <c r="AE19" s="187">
        <f t="shared" si="14"/>
        <v>0</v>
      </c>
      <c r="AF19" s="188">
        <f t="shared" si="15"/>
        <v>0</v>
      </c>
      <c r="AG19" s="187">
        <f t="shared" si="16"/>
        <v>0</v>
      </c>
      <c r="AH19" s="188">
        <f t="shared" si="17"/>
        <v>0</v>
      </c>
      <c r="AI19" s="187">
        <f t="shared" si="18"/>
        <v>0</v>
      </c>
      <c r="AJ19" s="188">
        <f t="shared" si="19"/>
        <v>0</v>
      </c>
      <c r="AK19" s="188">
        <f t="shared" si="20"/>
        <v>0</v>
      </c>
      <c r="AL19" s="188">
        <f t="shared" si="21"/>
        <v>0</v>
      </c>
      <c r="AM19" s="62">
        <f t="shared" si="22"/>
        <v>0</v>
      </c>
      <c r="AN19" s="116">
        <f t="shared" si="24"/>
        <v>0</v>
      </c>
    </row>
    <row r="20" spans="1:40" ht="16.5">
      <c r="A20" s="46"/>
      <c r="B20" s="47"/>
      <c r="C20" s="47"/>
      <c r="D20" s="48"/>
      <c r="E20" s="49"/>
      <c r="F20" s="49"/>
      <c r="G20" s="50"/>
      <c r="H20" s="50"/>
      <c r="I20" s="51"/>
      <c r="J20" s="51"/>
      <c r="K20" s="51"/>
      <c r="L20" s="51"/>
      <c r="M20" s="51"/>
      <c r="N20" s="222">
        <f t="shared" si="2"/>
        <v>0</v>
      </c>
      <c r="O20" s="52">
        <f t="shared" si="3"/>
        <v>0</v>
      </c>
      <c r="P20" s="72" t="str">
        <f>IF(O20&gt;0,IF(O20&gt;Q20,"Errore n. giorni! MAX 304",IF(NETWORKDAYS.INTL(G20,H20,11,'MENU TENDINA'!I$30:I$41)=O20,"ok","")),"")</f>
        <v/>
      </c>
      <c r="Q20" s="54" t="str">
        <f>IF(O20&gt;0,NETWORKDAYS.INTL(G20,H20,11,'MENU TENDINA'!$I$30:$I$41),"")</f>
        <v/>
      </c>
      <c r="R20" s="71"/>
      <c r="S20" s="56">
        <f t="shared" si="4"/>
        <v>0</v>
      </c>
      <c r="T20" s="185">
        <f t="shared" si="5"/>
        <v>0</v>
      </c>
      <c r="U20" s="185">
        <f t="shared" si="6"/>
        <v>0</v>
      </c>
      <c r="V20" s="185">
        <f t="shared" si="7"/>
        <v>0</v>
      </c>
      <c r="W20" s="185">
        <f t="shared" si="8"/>
        <v>0</v>
      </c>
      <c r="X20" s="185">
        <f t="shared" si="9"/>
        <v>0</v>
      </c>
      <c r="Y20" s="185">
        <f t="shared" si="10"/>
        <v>0</v>
      </c>
      <c r="Z20" s="186">
        <f t="shared" si="11"/>
        <v>0</v>
      </c>
      <c r="AA20" s="59">
        <f t="shared" si="1"/>
        <v>0</v>
      </c>
      <c r="AB20" s="60">
        <f t="shared" si="23"/>
        <v>0</v>
      </c>
      <c r="AC20" s="187">
        <f t="shared" si="12"/>
        <v>0</v>
      </c>
      <c r="AD20" s="188">
        <f t="shared" si="13"/>
        <v>0</v>
      </c>
      <c r="AE20" s="187">
        <f t="shared" si="14"/>
        <v>0</v>
      </c>
      <c r="AF20" s="188">
        <f t="shared" si="15"/>
        <v>0</v>
      </c>
      <c r="AG20" s="187">
        <f t="shared" si="16"/>
        <v>0</v>
      </c>
      <c r="AH20" s="188">
        <f t="shared" si="17"/>
        <v>0</v>
      </c>
      <c r="AI20" s="187">
        <f t="shared" si="18"/>
        <v>0</v>
      </c>
      <c r="AJ20" s="188">
        <f t="shared" si="19"/>
        <v>0</v>
      </c>
      <c r="AK20" s="188">
        <f t="shared" si="20"/>
        <v>0</v>
      </c>
      <c r="AL20" s="188">
        <f t="shared" si="21"/>
        <v>0</v>
      </c>
      <c r="AM20" s="62">
        <f t="shared" si="22"/>
        <v>0</v>
      </c>
      <c r="AN20" s="116">
        <f t="shared" si="24"/>
        <v>0</v>
      </c>
    </row>
    <row r="21" spans="1:40" ht="16.5">
      <c r="A21" s="46"/>
      <c r="B21" s="47"/>
      <c r="C21" s="47"/>
      <c r="D21" s="48"/>
      <c r="E21" s="49"/>
      <c r="F21" s="49"/>
      <c r="G21" s="50"/>
      <c r="H21" s="50"/>
      <c r="I21" s="51"/>
      <c r="J21" s="51"/>
      <c r="K21" s="51"/>
      <c r="L21" s="51"/>
      <c r="M21" s="51"/>
      <c r="N21" s="222">
        <f t="shared" si="2"/>
        <v>0</v>
      </c>
      <c r="O21" s="52">
        <f t="shared" si="3"/>
        <v>0</v>
      </c>
      <c r="P21" s="72" t="str">
        <f>IF(O21&gt;0,IF(O21&gt;Q21,"Errore n. giorni! MAX 304",IF(NETWORKDAYS.INTL(G21,H21,11,'MENU TENDINA'!I$30:I$41)=O21,"ok","")),"")</f>
        <v/>
      </c>
      <c r="Q21" s="54" t="str">
        <f>IF(O21&gt;0,NETWORKDAYS.INTL(G21,H21,11,'MENU TENDINA'!$I$30:$I$41),"")</f>
        <v/>
      </c>
      <c r="R21" s="71"/>
      <c r="S21" s="56">
        <f t="shared" si="4"/>
        <v>0</v>
      </c>
      <c r="T21" s="185">
        <f t="shared" si="5"/>
        <v>0</v>
      </c>
      <c r="U21" s="185">
        <f t="shared" si="6"/>
        <v>0</v>
      </c>
      <c r="V21" s="185">
        <f t="shared" si="7"/>
        <v>0</v>
      </c>
      <c r="W21" s="185">
        <f t="shared" si="8"/>
        <v>0</v>
      </c>
      <c r="X21" s="185">
        <f t="shared" si="9"/>
        <v>0</v>
      </c>
      <c r="Y21" s="185">
        <f t="shared" si="10"/>
        <v>0</v>
      </c>
      <c r="Z21" s="186">
        <f t="shared" si="11"/>
        <v>0</v>
      </c>
      <c r="AA21" s="59">
        <f t="shared" si="1"/>
        <v>0</v>
      </c>
      <c r="AB21" s="60">
        <f t="shared" si="23"/>
        <v>0</v>
      </c>
      <c r="AC21" s="187">
        <f t="shared" si="12"/>
        <v>0</v>
      </c>
      <c r="AD21" s="188">
        <f t="shared" si="13"/>
        <v>0</v>
      </c>
      <c r="AE21" s="187">
        <f t="shared" si="14"/>
        <v>0</v>
      </c>
      <c r="AF21" s="188">
        <f t="shared" si="15"/>
        <v>0</v>
      </c>
      <c r="AG21" s="187">
        <f t="shared" si="16"/>
        <v>0</v>
      </c>
      <c r="AH21" s="188">
        <f t="shared" si="17"/>
        <v>0</v>
      </c>
      <c r="AI21" s="187">
        <f t="shared" si="18"/>
        <v>0</v>
      </c>
      <c r="AJ21" s="188">
        <f t="shared" si="19"/>
        <v>0</v>
      </c>
      <c r="AK21" s="188">
        <f t="shared" si="20"/>
        <v>0</v>
      </c>
      <c r="AL21" s="188">
        <f t="shared" si="21"/>
        <v>0</v>
      </c>
      <c r="AM21" s="62">
        <f t="shared" si="22"/>
        <v>0</v>
      </c>
      <c r="AN21" s="116">
        <f t="shared" si="24"/>
        <v>0</v>
      </c>
    </row>
    <row r="22" spans="1:40" ht="16.5">
      <c r="A22" s="46"/>
      <c r="B22" s="47"/>
      <c r="C22" s="47"/>
      <c r="D22" s="48"/>
      <c r="E22" s="49"/>
      <c r="F22" s="49"/>
      <c r="G22" s="50"/>
      <c r="H22" s="50"/>
      <c r="I22" s="51"/>
      <c r="J22" s="51"/>
      <c r="K22" s="51"/>
      <c r="L22" s="51"/>
      <c r="M22" s="51"/>
      <c r="N22" s="222">
        <f t="shared" si="2"/>
        <v>0</v>
      </c>
      <c r="O22" s="52">
        <f t="shared" si="3"/>
        <v>0</v>
      </c>
      <c r="P22" s="72" t="str">
        <f>IF(O22&gt;0,IF(O22&gt;Q22,"Errore n. giorni! MAX 304",IF(NETWORKDAYS.INTL(G22,H22,11,'MENU TENDINA'!I$30:I$41)=O22,"ok","")),"")</f>
        <v/>
      </c>
      <c r="Q22" s="54" t="str">
        <f>IF(O22&gt;0,NETWORKDAYS.INTL(G22,H22,11,'MENU TENDINA'!$I$30:$I$41),"")</f>
        <v/>
      </c>
      <c r="R22" s="71"/>
      <c r="S22" s="56">
        <f t="shared" si="4"/>
        <v>0</v>
      </c>
      <c r="T22" s="185">
        <f t="shared" si="5"/>
        <v>0</v>
      </c>
      <c r="U22" s="185">
        <f t="shared" si="6"/>
        <v>0</v>
      </c>
      <c r="V22" s="185">
        <f t="shared" si="7"/>
        <v>0</v>
      </c>
      <c r="W22" s="185">
        <f t="shared" si="8"/>
        <v>0</v>
      </c>
      <c r="X22" s="185">
        <f t="shared" si="9"/>
        <v>0</v>
      </c>
      <c r="Y22" s="185">
        <f t="shared" si="10"/>
        <v>0</v>
      </c>
      <c r="Z22" s="186">
        <f t="shared" si="11"/>
        <v>0</v>
      </c>
      <c r="AA22" s="59">
        <f t="shared" si="1"/>
        <v>0</v>
      </c>
      <c r="AB22" s="60">
        <f t="shared" si="23"/>
        <v>0</v>
      </c>
      <c r="AC22" s="187">
        <f t="shared" si="12"/>
        <v>0</v>
      </c>
      <c r="AD22" s="188">
        <f t="shared" si="13"/>
        <v>0</v>
      </c>
      <c r="AE22" s="187">
        <f t="shared" si="14"/>
        <v>0</v>
      </c>
      <c r="AF22" s="188">
        <f t="shared" si="15"/>
        <v>0</v>
      </c>
      <c r="AG22" s="187">
        <f t="shared" si="16"/>
        <v>0</v>
      </c>
      <c r="AH22" s="188">
        <f t="shared" si="17"/>
        <v>0</v>
      </c>
      <c r="AI22" s="187">
        <f t="shared" si="18"/>
        <v>0</v>
      </c>
      <c r="AJ22" s="188">
        <f t="shared" si="19"/>
        <v>0</v>
      </c>
      <c r="AK22" s="188">
        <f t="shared" si="20"/>
        <v>0</v>
      </c>
      <c r="AL22" s="188">
        <f t="shared" si="21"/>
        <v>0</v>
      </c>
      <c r="AM22" s="62">
        <f t="shared" si="22"/>
        <v>0</v>
      </c>
      <c r="AN22" s="116">
        <f t="shared" si="24"/>
        <v>0</v>
      </c>
    </row>
    <row r="23" spans="1:40" ht="16.5">
      <c r="A23" s="46"/>
      <c r="B23" s="47"/>
      <c r="C23" s="47"/>
      <c r="D23" s="48"/>
      <c r="E23" s="49"/>
      <c r="F23" s="49"/>
      <c r="G23" s="50"/>
      <c r="H23" s="50"/>
      <c r="I23" s="51"/>
      <c r="J23" s="51"/>
      <c r="K23" s="51"/>
      <c r="L23" s="51"/>
      <c r="M23" s="51"/>
      <c r="N23" s="222">
        <f t="shared" si="2"/>
        <v>0</v>
      </c>
      <c r="O23" s="52">
        <f t="shared" si="3"/>
        <v>0</v>
      </c>
      <c r="P23" s="72" t="str">
        <f>IF(O23&gt;0,IF(O23&gt;Q23,"Errore n. giorni! MAX 304",IF(NETWORKDAYS.INTL(G23,H23,11,'MENU TENDINA'!I$30:I$41)=O23,"ok","")),"")</f>
        <v/>
      </c>
      <c r="Q23" s="54" t="str">
        <f>IF(O23&gt;0,NETWORKDAYS.INTL(G23,H23,11,'MENU TENDINA'!$I$30:$I$41),"")</f>
        <v/>
      </c>
      <c r="R23" s="71"/>
      <c r="S23" s="56">
        <f t="shared" si="4"/>
        <v>0</v>
      </c>
      <c r="T23" s="185">
        <f t="shared" si="5"/>
        <v>0</v>
      </c>
      <c r="U23" s="185">
        <f t="shared" si="6"/>
        <v>0</v>
      </c>
      <c r="V23" s="185">
        <f t="shared" si="7"/>
        <v>0</v>
      </c>
      <c r="W23" s="185">
        <f t="shared" si="8"/>
        <v>0</v>
      </c>
      <c r="X23" s="185">
        <f t="shared" si="9"/>
        <v>0</v>
      </c>
      <c r="Y23" s="185">
        <f t="shared" si="10"/>
        <v>0</v>
      </c>
      <c r="Z23" s="186">
        <f t="shared" si="11"/>
        <v>0</v>
      </c>
      <c r="AA23" s="59">
        <f t="shared" si="1"/>
        <v>0</v>
      </c>
      <c r="AB23" s="60">
        <f t="shared" si="23"/>
        <v>0</v>
      </c>
      <c r="AC23" s="187">
        <f t="shared" si="12"/>
        <v>0</v>
      </c>
      <c r="AD23" s="188">
        <f t="shared" si="13"/>
        <v>0</v>
      </c>
      <c r="AE23" s="187">
        <f t="shared" si="14"/>
        <v>0</v>
      </c>
      <c r="AF23" s="188">
        <f t="shared" si="15"/>
        <v>0</v>
      </c>
      <c r="AG23" s="187">
        <f t="shared" si="16"/>
        <v>0</v>
      </c>
      <c r="AH23" s="188">
        <f t="shared" si="17"/>
        <v>0</v>
      </c>
      <c r="AI23" s="187">
        <f t="shared" si="18"/>
        <v>0</v>
      </c>
      <c r="AJ23" s="188">
        <f t="shared" si="19"/>
        <v>0</v>
      </c>
      <c r="AK23" s="188">
        <f t="shared" si="20"/>
        <v>0</v>
      </c>
      <c r="AL23" s="188">
        <f t="shared" si="21"/>
        <v>0</v>
      </c>
      <c r="AM23" s="62">
        <f t="shared" si="22"/>
        <v>0</v>
      </c>
      <c r="AN23" s="116">
        <f t="shared" si="24"/>
        <v>0</v>
      </c>
    </row>
    <row r="24" spans="1:40" ht="16.5">
      <c r="A24" s="46"/>
      <c r="B24" s="47"/>
      <c r="C24" s="47"/>
      <c r="D24" s="48"/>
      <c r="E24" s="49"/>
      <c r="F24" s="49"/>
      <c r="G24" s="50"/>
      <c r="H24" s="50"/>
      <c r="I24" s="51"/>
      <c r="J24" s="51"/>
      <c r="K24" s="51"/>
      <c r="L24" s="51"/>
      <c r="M24" s="51"/>
      <c r="N24" s="222">
        <f t="shared" si="2"/>
        <v>0</v>
      </c>
      <c r="O24" s="52">
        <f t="shared" si="3"/>
        <v>0</v>
      </c>
      <c r="P24" s="72" t="str">
        <f>IF(O24&gt;0,IF(O24&gt;Q24,"Errore n. giorni! MAX 304",IF(NETWORKDAYS.INTL(G24,H24,11,'MENU TENDINA'!I$30:I$41)=O24,"ok","")),"")</f>
        <v/>
      </c>
      <c r="Q24" s="54" t="str">
        <f>IF(O24&gt;0,NETWORKDAYS.INTL(G24,H24,11,'MENU TENDINA'!$I$30:$I$41),"")</f>
        <v/>
      </c>
      <c r="R24" s="71"/>
      <c r="S24" s="56">
        <f t="shared" si="4"/>
        <v>0</v>
      </c>
      <c r="T24" s="185">
        <f t="shared" si="5"/>
        <v>0</v>
      </c>
      <c r="U24" s="185">
        <f t="shared" si="6"/>
        <v>0</v>
      </c>
      <c r="V24" s="185">
        <f t="shared" si="7"/>
        <v>0</v>
      </c>
      <c r="W24" s="185">
        <f t="shared" si="8"/>
        <v>0</v>
      </c>
      <c r="X24" s="185">
        <f t="shared" si="9"/>
        <v>0</v>
      </c>
      <c r="Y24" s="185">
        <f t="shared" si="10"/>
        <v>0</v>
      </c>
      <c r="Z24" s="186">
        <f t="shared" si="11"/>
        <v>0</v>
      </c>
      <c r="AA24" s="59">
        <f t="shared" si="1"/>
        <v>0</v>
      </c>
      <c r="AB24" s="60">
        <f t="shared" si="23"/>
        <v>0</v>
      </c>
      <c r="AC24" s="187">
        <f t="shared" si="12"/>
        <v>0</v>
      </c>
      <c r="AD24" s="188">
        <f t="shared" si="13"/>
        <v>0</v>
      </c>
      <c r="AE24" s="187">
        <f t="shared" si="14"/>
        <v>0</v>
      </c>
      <c r="AF24" s="188">
        <f t="shared" si="15"/>
        <v>0</v>
      </c>
      <c r="AG24" s="187">
        <f t="shared" si="16"/>
        <v>0</v>
      </c>
      <c r="AH24" s="188">
        <f t="shared" si="17"/>
        <v>0</v>
      </c>
      <c r="AI24" s="187">
        <f t="shared" si="18"/>
        <v>0</v>
      </c>
      <c r="AJ24" s="188">
        <f t="shared" si="19"/>
        <v>0</v>
      </c>
      <c r="AK24" s="188">
        <f t="shared" si="20"/>
        <v>0</v>
      </c>
      <c r="AL24" s="188">
        <f t="shared" si="21"/>
        <v>0</v>
      </c>
      <c r="AM24" s="62">
        <f t="shared" si="22"/>
        <v>0</v>
      </c>
      <c r="AN24" s="116">
        <f t="shared" si="24"/>
        <v>0</v>
      </c>
    </row>
    <row r="25" spans="1:40" ht="16.5">
      <c r="A25" s="46"/>
      <c r="B25" s="47"/>
      <c r="C25" s="47"/>
      <c r="D25" s="48"/>
      <c r="E25" s="49"/>
      <c r="F25" s="49"/>
      <c r="G25" s="50"/>
      <c r="H25" s="50"/>
      <c r="I25" s="51"/>
      <c r="J25" s="51"/>
      <c r="K25" s="51"/>
      <c r="L25" s="51"/>
      <c r="M25" s="51"/>
      <c r="N25" s="222">
        <f t="shared" si="2"/>
        <v>0</v>
      </c>
      <c r="O25" s="52">
        <f t="shared" si="3"/>
        <v>0</v>
      </c>
      <c r="P25" s="72" t="str">
        <f>IF(O25&gt;0,IF(O25&gt;Q25,"Errore n. giorni! MAX 304",IF(NETWORKDAYS.INTL(G25,H25,11,'MENU TENDINA'!I$30:I$41)=O25,"ok","")),"")</f>
        <v/>
      </c>
      <c r="Q25" s="54" t="str">
        <f>IF(O25&gt;0,NETWORKDAYS.INTL(G25,H25,11,'MENU TENDINA'!$I$30:$I$41),"")</f>
        <v/>
      </c>
      <c r="R25" s="71"/>
      <c r="S25" s="56">
        <f t="shared" si="4"/>
        <v>0</v>
      </c>
      <c r="T25" s="185">
        <f t="shared" si="5"/>
        <v>0</v>
      </c>
      <c r="U25" s="185">
        <f t="shared" si="6"/>
        <v>0</v>
      </c>
      <c r="V25" s="185">
        <f t="shared" si="7"/>
        <v>0</v>
      </c>
      <c r="W25" s="185">
        <f t="shared" si="8"/>
        <v>0</v>
      </c>
      <c r="X25" s="185">
        <f t="shared" si="9"/>
        <v>0</v>
      </c>
      <c r="Y25" s="185">
        <f t="shared" si="10"/>
        <v>0</v>
      </c>
      <c r="Z25" s="186">
        <f t="shared" si="11"/>
        <v>0</v>
      </c>
      <c r="AA25" s="59">
        <f t="shared" si="1"/>
        <v>0</v>
      </c>
      <c r="AB25" s="60">
        <f t="shared" si="23"/>
        <v>0</v>
      </c>
      <c r="AC25" s="187">
        <f t="shared" si="12"/>
        <v>0</v>
      </c>
      <c r="AD25" s="188">
        <f t="shared" si="13"/>
        <v>0</v>
      </c>
      <c r="AE25" s="187">
        <f t="shared" si="14"/>
        <v>0</v>
      </c>
      <c r="AF25" s="188">
        <f t="shared" si="15"/>
        <v>0</v>
      </c>
      <c r="AG25" s="187">
        <f t="shared" si="16"/>
        <v>0</v>
      </c>
      <c r="AH25" s="188">
        <f t="shared" si="17"/>
        <v>0</v>
      </c>
      <c r="AI25" s="187">
        <f t="shared" si="18"/>
        <v>0</v>
      </c>
      <c r="AJ25" s="188">
        <f t="shared" si="19"/>
        <v>0</v>
      </c>
      <c r="AK25" s="188">
        <f t="shared" si="20"/>
        <v>0</v>
      </c>
      <c r="AL25" s="188">
        <f t="shared" si="21"/>
        <v>0</v>
      </c>
      <c r="AM25" s="62">
        <f t="shared" si="22"/>
        <v>0</v>
      </c>
      <c r="AN25" s="116">
        <f t="shared" si="24"/>
        <v>0</v>
      </c>
    </row>
    <row r="26" spans="1:40" ht="16.5">
      <c r="A26" s="46"/>
      <c r="B26" s="47"/>
      <c r="C26" s="47"/>
      <c r="D26" s="48"/>
      <c r="E26" s="49"/>
      <c r="F26" s="49"/>
      <c r="G26" s="50"/>
      <c r="H26" s="50"/>
      <c r="I26" s="51"/>
      <c r="J26" s="51"/>
      <c r="K26" s="51"/>
      <c r="L26" s="51"/>
      <c r="M26" s="51"/>
      <c r="N26" s="222">
        <f t="shared" si="2"/>
        <v>0</v>
      </c>
      <c r="O26" s="52">
        <f t="shared" si="3"/>
        <v>0</v>
      </c>
      <c r="P26" s="72" t="str">
        <f>IF(O26&gt;0,IF(O26&gt;Q26,"Errore n. giorni! MAX 304",IF(NETWORKDAYS.INTL(G26,H26,11,'MENU TENDINA'!I$30:I$41)=O26,"ok","")),"")</f>
        <v/>
      </c>
      <c r="Q26" s="54" t="str">
        <f>IF(O26&gt;0,NETWORKDAYS.INTL(G26,H26,11,'MENU TENDINA'!$I$30:$I$41),"")</f>
        <v/>
      </c>
      <c r="R26" s="71"/>
      <c r="S26" s="56">
        <f t="shared" si="4"/>
        <v>0</v>
      </c>
      <c r="T26" s="185">
        <f t="shared" si="5"/>
        <v>0</v>
      </c>
      <c r="U26" s="185">
        <f t="shared" si="6"/>
        <v>0</v>
      </c>
      <c r="V26" s="185">
        <f t="shared" si="7"/>
        <v>0</v>
      </c>
      <c r="W26" s="185">
        <f t="shared" si="8"/>
        <v>0</v>
      </c>
      <c r="X26" s="185">
        <f t="shared" si="9"/>
        <v>0</v>
      </c>
      <c r="Y26" s="185">
        <f t="shared" si="10"/>
        <v>0</v>
      </c>
      <c r="Z26" s="186">
        <f t="shared" si="11"/>
        <v>0</v>
      </c>
      <c r="AA26" s="59">
        <f t="shared" si="1"/>
        <v>0</v>
      </c>
      <c r="AB26" s="60">
        <f t="shared" si="23"/>
        <v>0</v>
      </c>
      <c r="AC26" s="187">
        <f t="shared" si="12"/>
        <v>0</v>
      </c>
      <c r="AD26" s="188">
        <f t="shared" si="13"/>
        <v>0</v>
      </c>
      <c r="AE26" s="187">
        <f t="shared" si="14"/>
        <v>0</v>
      </c>
      <c r="AF26" s="188">
        <f t="shared" si="15"/>
        <v>0</v>
      </c>
      <c r="AG26" s="187">
        <f t="shared" si="16"/>
        <v>0</v>
      </c>
      <c r="AH26" s="188">
        <f t="shared" si="17"/>
        <v>0</v>
      </c>
      <c r="AI26" s="187">
        <f t="shared" si="18"/>
        <v>0</v>
      </c>
      <c r="AJ26" s="188">
        <f t="shared" si="19"/>
        <v>0</v>
      </c>
      <c r="AK26" s="188">
        <f t="shared" si="20"/>
        <v>0</v>
      </c>
      <c r="AL26" s="188">
        <f t="shared" si="21"/>
        <v>0</v>
      </c>
      <c r="AM26" s="62">
        <f t="shared" si="22"/>
        <v>0</v>
      </c>
      <c r="AN26" s="116">
        <f t="shared" si="24"/>
        <v>0</v>
      </c>
    </row>
    <row r="27" spans="1:40" ht="16.5">
      <c r="A27" s="46"/>
      <c r="B27" s="47"/>
      <c r="C27" s="47"/>
      <c r="D27" s="48"/>
      <c r="E27" s="49"/>
      <c r="F27" s="49"/>
      <c r="G27" s="50"/>
      <c r="H27" s="50"/>
      <c r="I27" s="51"/>
      <c r="J27" s="51"/>
      <c r="K27" s="51"/>
      <c r="L27" s="51"/>
      <c r="M27" s="51"/>
      <c r="N27" s="222">
        <f t="shared" si="2"/>
        <v>0</v>
      </c>
      <c r="O27" s="52">
        <f t="shared" si="3"/>
        <v>0</v>
      </c>
      <c r="P27" s="72" t="str">
        <f>IF(O27&gt;0,IF(O27&gt;Q27,"Errore n. giorni! MAX 304",IF(NETWORKDAYS.INTL(G27,H27,11,'MENU TENDINA'!I$30:I$41)=O27,"ok","")),"")</f>
        <v/>
      </c>
      <c r="Q27" s="54" t="str">
        <f>IF(O27&gt;0,NETWORKDAYS.INTL(G27,H27,11,'MENU TENDINA'!$I$30:$I$41),"")</f>
        <v/>
      </c>
      <c r="R27" s="71"/>
      <c r="S27" s="56">
        <f t="shared" si="4"/>
        <v>0</v>
      </c>
      <c r="T27" s="185">
        <f t="shared" si="5"/>
        <v>0</v>
      </c>
      <c r="U27" s="185">
        <f t="shared" si="6"/>
        <v>0</v>
      </c>
      <c r="V27" s="185">
        <f t="shared" si="7"/>
        <v>0</v>
      </c>
      <c r="W27" s="185">
        <f t="shared" si="8"/>
        <v>0</v>
      </c>
      <c r="X27" s="185">
        <f t="shared" si="9"/>
        <v>0</v>
      </c>
      <c r="Y27" s="185">
        <f t="shared" si="10"/>
        <v>0</v>
      </c>
      <c r="Z27" s="186">
        <f t="shared" si="11"/>
        <v>0</v>
      </c>
      <c r="AA27" s="59">
        <f t="shared" si="1"/>
        <v>0</v>
      </c>
      <c r="AB27" s="60">
        <f t="shared" si="23"/>
        <v>0</v>
      </c>
      <c r="AC27" s="187">
        <f t="shared" si="12"/>
        <v>0</v>
      </c>
      <c r="AD27" s="188">
        <f t="shared" si="13"/>
        <v>0</v>
      </c>
      <c r="AE27" s="187">
        <f t="shared" si="14"/>
        <v>0</v>
      </c>
      <c r="AF27" s="188">
        <f t="shared" si="15"/>
        <v>0</v>
      </c>
      <c r="AG27" s="187">
        <f t="shared" si="16"/>
        <v>0</v>
      </c>
      <c r="AH27" s="188">
        <f t="shared" si="17"/>
        <v>0</v>
      </c>
      <c r="AI27" s="187">
        <f t="shared" si="18"/>
        <v>0</v>
      </c>
      <c r="AJ27" s="188">
        <f t="shared" si="19"/>
        <v>0</v>
      </c>
      <c r="AK27" s="188">
        <f t="shared" si="20"/>
        <v>0</v>
      </c>
      <c r="AL27" s="188">
        <f t="shared" si="21"/>
        <v>0</v>
      </c>
      <c r="AM27" s="62">
        <f t="shared" si="22"/>
        <v>0</v>
      </c>
      <c r="AN27" s="116">
        <f t="shared" si="24"/>
        <v>0</v>
      </c>
    </row>
    <row r="28" spans="1:40" ht="16.5">
      <c r="A28" s="46"/>
      <c r="B28" s="47"/>
      <c r="C28" s="47"/>
      <c r="D28" s="48"/>
      <c r="E28" s="49"/>
      <c r="F28" s="49"/>
      <c r="G28" s="50"/>
      <c r="H28" s="50"/>
      <c r="I28" s="51"/>
      <c r="J28" s="51"/>
      <c r="K28" s="51"/>
      <c r="L28" s="51"/>
      <c r="M28" s="51"/>
      <c r="N28" s="222">
        <f t="shared" si="2"/>
        <v>0</v>
      </c>
      <c r="O28" s="52">
        <f t="shared" si="3"/>
        <v>0</v>
      </c>
      <c r="P28" s="72" t="str">
        <f>IF(O28&gt;0,IF(O28&gt;Q28,"Errore n. giorni! MAX 304",IF(NETWORKDAYS.INTL(G28,H28,11,'MENU TENDINA'!I$30:I$41)=O28,"ok","")),"")</f>
        <v/>
      </c>
      <c r="Q28" s="54" t="str">
        <f>IF(O28&gt;0,NETWORKDAYS.INTL(G28,H28,11,'MENU TENDINA'!$I$30:$I$41),"")</f>
        <v/>
      </c>
      <c r="R28" s="71"/>
      <c r="S28" s="56">
        <f t="shared" si="4"/>
        <v>0</v>
      </c>
      <c r="T28" s="185">
        <f t="shared" si="5"/>
        <v>0</v>
      </c>
      <c r="U28" s="185">
        <f t="shared" si="6"/>
        <v>0</v>
      </c>
      <c r="V28" s="185">
        <f t="shared" si="7"/>
        <v>0</v>
      </c>
      <c r="W28" s="185">
        <f t="shared" si="8"/>
        <v>0</v>
      </c>
      <c r="X28" s="185">
        <f t="shared" si="9"/>
        <v>0</v>
      </c>
      <c r="Y28" s="185">
        <f t="shared" si="10"/>
        <v>0</v>
      </c>
      <c r="Z28" s="186">
        <f t="shared" si="11"/>
        <v>0</v>
      </c>
      <c r="AA28" s="59">
        <f t="shared" si="1"/>
        <v>0</v>
      </c>
      <c r="AB28" s="60">
        <f t="shared" si="23"/>
        <v>0</v>
      </c>
      <c r="AC28" s="187">
        <f t="shared" si="12"/>
        <v>0</v>
      </c>
      <c r="AD28" s="188">
        <f t="shared" si="13"/>
        <v>0</v>
      </c>
      <c r="AE28" s="187">
        <f t="shared" si="14"/>
        <v>0</v>
      </c>
      <c r="AF28" s="188">
        <f t="shared" si="15"/>
        <v>0</v>
      </c>
      <c r="AG28" s="187">
        <f t="shared" si="16"/>
        <v>0</v>
      </c>
      <c r="AH28" s="188">
        <f t="shared" si="17"/>
        <v>0</v>
      </c>
      <c r="AI28" s="187">
        <f t="shared" si="18"/>
        <v>0</v>
      </c>
      <c r="AJ28" s="188">
        <f t="shared" si="19"/>
        <v>0</v>
      </c>
      <c r="AK28" s="188">
        <f t="shared" si="20"/>
        <v>0</v>
      </c>
      <c r="AL28" s="188">
        <f t="shared" si="21"/>
        <v>0</v>
      </c>
      <c r="AM28" s="62">
        <f t="shared" si="22"/>
        <v>0</v>
      </c>
      <c r="AN28" s="116">
        <f t="shared" si="24"/>
        <v>0</v>
      </c>
    </row>
    <row r="29" spans="1:40" ht="16.5">
      <c r="A29" s="46"/>
      <c r="B29" s="47"/>
      <c r="C29" s="47"/>
      <c r="D29" s="48"/>
      <c r="E29" s="49"/>
      <c r="F29" s="49"/>
      <c r="G29" s="50"/>
      <c r="H29" s="50"/>
      <c r="I29" s="51"/>
      <c r="J29" s="51"/>
      <c r="K29" s="51"/>
      <c r="L29" s="51"/>
      <c r="M29" s="51"/>
      <c r="N29" s="222">
        <f t="shared" si="2"/>
        <v>0</v>
      </c>
      <c r="O29" s="52">
        <f t="shared" si="3"/>
        <v>0</v>
      </c>
      <c r="P29" s="72" t="str">
        <f>IF(O29&gt;0,IF(O29&gt;Q29,"Errore n. giorni! MAX 304",IF(NETWORKDAYS.INTL(G29,H29,11,'MENU TENDINA'!I$30:I$41)=O29,"ok","")),"")</f>
        <v/>
      </c>
      <c r="Q29" s="54" t="str">
        <f>IF(O29&gt;0,NETWORKDAYS.INTL(G29,H29,11,'MENU TENDINA'!$I$30:$I$41),"")</f>
        <v/>
      </c>
      <c r="R29" s="71"/>
      <c r="S29" s="56">
        <f t="shared" si="4"/>
        <v>0</v>
      </c>
      <c r="T29" s="185">
        <f t="shared" si="5"/>
        <v>0</v>
      </c>
      <c r="U29" s="185">
        <f t="shared" si="6"/>
        <v>0</v>
      </c>
      <c r="V29" s="185">
        <f t="shared" si="7"/>
        <v>0</v>
      </c>
      <c r="W29" s="185">
        <f t="shared" si="8"/>
        <v>0</v>
      </c>
      <c r="X29" s="185">
        <f t="shared" si="9"/>
        <v>0</v>
      </c>
      <c r="Y29" s="185">
        <f t="shared" si="10"/>
        <v>0</v>
      </c>
      <c r="Z29" s="186">
        <f t="shared" si="11"/>
        <v>0</v>
      </c>
      <c r="AA29" s="59">
        <f t="shared" si="1"/>
        <v>0</v>
      </c>
      <c r="AB29" s="60">
        <f t="shared" si="23"/>
        <v>0</v>
      </c>
      <c r="AC29" s="187">
        <f t="shared" si="12"/>
        <v>0</v>
      </c>
      <c r="AD29" s="188">
        <f t="shared" si="13"/>
        <v>0</v>
      </c>
      <c r="AE29" s="187">
        <f t="shared" si="14"/>
        <v>0</v>
      </c>
      <c r="AF29" s="188">
        <f t="shared" si="15"/>
        <v>0</v>
      </c>
      <c r="AG29" s="187">
        <f t="shared" si="16"/>
        <v>0</v>
      </c>
      <c r="AH29" s="188">
        <f t="shared" si="17"/>
        <v>0</v>
      </c>
      <c r="AI29" s="187">
        <f t="shared" si="18"/>
        <v>0</v>
      </c>
      <c r="AJ29" s="188">
        <f t="shared" si="19"/>
        <v>0</v>
      </c>
      <c r="AK29" s="188">
        <f t="shared" si="20"/>
        <v>0</v>
      </c>
      <c r="AL29" s="188">
        <f t="shared" si="21"/>
        <v>0</v>
      </c>
      <c r="AM29" s="62">
        <f t="shared" si="22"/>
        <v>0</v>
      </c>
      <c r="AN29" s="116">
        <f t="shared" si="24"/>
        <v>0</v>
      </c>
    </row>
    <row r="30" spans="1:40" ht="16.5">
      <c r="A30" s="46"/>
      <c r="B30" s="47"/>
      <c r="C30" s="47"/>
      <c r="D30" s="48"/>
      <c r="E30" s="49"/>
      <c r="F30" s="49"/>
      <c r="G30" s="50"/>
      <c r="H30" s="50"/>
      <c r="I30" s="51"/>
      <c r="J30" s="51"/>
      <c r="K30" s="51"/>
      <c r="L30" s="51"/>
      <c r="M30" s="51"/>
      <c r="N30" s="222">
        <f t="shared" si="2"/>
        <v>0</v>
      </c>
      <c r="O30" s="52">
        <f t="shared" si="3"/>
        <v>0</v>
      </c>
      <c r="P30" s="72" t="str">
        <f>IF(O30&gt;0,IF(O30&gt;Q30,"Errore n. giorni! MAX 304",IF(NETWORKDAYS.INTL(G30,H30,11,'MENU TENDINA'!I$30:I$41)=O30,"ok","")),"")</f>
        <v/>
      </c>
      <c r="Q30" s="54" t="str">
        <f>IF(O30&gt;0,NETWORKDAYS.INTL(G30,H30,11,'MENU TENDINA'!$I$30:$I$41),"")</f>
        <v/>
      </c>
      <c r="R30" s="71"/>
      <c r="S30" s="56">
        <f t="shared" si="4"/>
        <v>0</v>
      </c>
      <c r="T30" s="185">
        <f t="shared" si="5"/>
        <v>0</v>
      </c>
      <c r="U30" s="185">
        <f t="shared" si="6"/>
        <v>0</v>
      </c>
      <c r="V30" s="185">
        <f t="shared" si="7"/>
        <v>0</v>
      </c>
      <c r="W30" s="185">
        <f t="shared" si="8"/>
        <v>0</v>
      </c>
      <c r="X30" s="185">
        <f t="shared" si="9"/>
        <v>0</v>
      </c>
      <c r="Y30" s="185">
        <f t="shared" si="10"/>
        <v>0</v>
      </c>
      <c r="Z30" s="186">
        <f t="shared" si="11"/>
        <v>0</v>
      </c>
      <c r="AA30" s="59">
        <f t="shared" si="1"/>
        <v>0</v>
      </c>
      <c r="AB30" s="60">
        <f t="shared" si="23"/>
        <v>0</v>
      </c>
      <c r="AC30" s="187">
        <f t="shared" si="12"/>
        <v>0</v>
      </c>
      <c r="AD30" s="188">
        <f t="shared" si="13"/>
        <v>0</v>
      </c>
      <c r="AE30" s="187">
        <f t="shared" si="14"/>
        <v>0</v>
      </c>
      <c r="AF30" s="188">
        <f t="shared" si="15"/>
        <v>0</v>
      </c>
      <c r="AG30" s="187">
        <f t="shared" si="16"/>
        <v>0</v>
      </c>
      <c r="AH30" s="188">
        <f t="shared" si="17"/>
        <v>0</v>
      </c>
      <c r="AI30" s="187">
        <f t="shared" si="18"/>
        <v>0</v>
      </c>
      <c r="AJ30" s="188">
        <f t="shared" si="19"/>
        <v>0</v>
      </c>
      <c r="AK30" s="188">
        <f t="shared" si="20"/>
        <v>0</v>
      </c>
      <c r="AL30" s="188">
        <f t="shared" si="21"/>
        <v>0</v>
      </c>
      <c r="AM30" s="62">
        <f t="shared" si="22"/>
        <v>0</v>
      </c>
      <c r="AN30" s="116">
        <f t="shared" si="24"/>
        <v>0</v>
      </c>
    </row>
    <row r="31" spans="1:40" ht="16.5">
      <c r="A31" s="46"/>
      <c r="B31" s="47"/>
      <c r="C31" s="47"/>
      <c r="D31" s="48"/>
      <c r="E31" s="49"/>
      <c r="F31" s="49"/>
      <c r="G31" s="50"/>
      <c r="H31" s="50"/>
      <c r="I31" s="51"/>
      <c r="J31" s="51"/>
      <c r="K31" s="51"/>
      <c r="L31" s="51"/>
      <c r="M31" s="51"/>
      <c r="N31" s="222">
        <f t="shared" si="2"/>
        <v>0</v>
      </c>
      <c r="O31" s="52">
        <f t="shared" si="3"/>
        <v>0</v>
      </c>
      <c r="P31" s="72" t="str">
        <f>IF(O31&gt;0,IF(O31&gt;Q31,"Errore n. giorni! MAX 304",IF(NETWORKDAYS.INTL(G31,H31,11,'MENU TENDINA'!I$30:I$41)=O31,"ok","")),"")</f>
        <v/>
      </c>
      <c r="Q31" s="54" t="str">
        <f>IF(O31&gt;0,NETWORKDAYS.INTL(G31,H31,11,'MENU TENDINA'!$I$30:$I$41),"")</f>
        <v/>
      </c>
      <c r="R31" s="71"/>
      <c r="S31" s="56">
        <f t="shared" si="4"/>
        <v>0</v>
      </c>
      <c r="T31" s="185">
        <f t="shared" si="5"/>
        <v>0</v>
      </c>
      <c r="U31" s="185">
        <f t="shared" si="6"/>
        <v>0</v>
      </c>
      <c r="V31" s="185">
        <f t="shared" si="7"/>
        <v>0</v>
      </c>
      <c r="W31" s="185">
        <f t="shared" si="8"/>
        <v>0</v>
      </c>
      <c r="X31" s="185">
        <f t="shared" si="9"/>
        <v>0</v>
      </c>
      <c r="Y31" s="185">
        <f t="shared" si="10"/>
        <v>0</v>
      </c>
      <c r="Z31" s="186">
        <f t="shared" si="11"/>
        <v>0</v>
      </c>
      <c r="AA31" s="59">
        <f t="shared" si="1"/>
        <v>0</v>
      </c>
      <c r="AB31" s="60">
        <f t="shared" si="23"/>
        <v>0</v>
      </c>
      <c r="AC31" s="187">
        <f t="shared" si="12"/>
        <v>0</v>
      </c>
      <c r="AD31" s="188">
        <f t="shared" si="13"/>
        <v>0</v>
      </c>
      <c r="AE31" s="187">
        <f t="shared" si="14"/>
        <v>0</v>
      </c>
      <c r="AF31" s="188">
        <f t="shared" si="15"/>
        <v>0</v>
      </c>
      <c r="AG31" s="187">
        <f t="shared" si="16"/>
        <v>0</v>
      </c>
      <c r="AH31" s="188">
        <f t="shared" si="17"/>
        <v>0</v>
      </c>
      <c r="AI31" s="187">
        <f t="shared" si="18"/>
        <v>0</v>
      </c>
      <c r="AJ31" s="188">
        <f t="shared" si="19"/>
        <v>0</v>
      </c>
      <c r="AK31" s="188">
        <f t="shared" si="20"/>
        <v>0</v>
      </c>
      <c r="AL31" s="188">
        <f t="shared" si="21"/>
        <v>0</v>
      </c>
      <c r="AM31" s="62">
        <f t="shared" si="22"/>
        <v>0</v>
      </c>
      <c r="AN31" s="116">
        <f t="shared" si="24"/>
        <v>0</v>
      </c>
    </row>
    <row r="32" spans="1:40" ht="16.5">
      <c r="A32" s="46"/>
      <c r="B32" s="47"/>
      <c r="C32" s="47"/>
      <c r="D32" s="48"/>
      <c r="E32" s="49"/>
      <c r="F32" s="49"/>
      <c r="G32" s="50"/>
      <c r="H32" s="50"/>
      <c r="I32" s="51"/>
      <c r="J32" s="51"/>
      <c r="K32" s="51"/>
      <c r="L32" s="51"/>
      <c r="M32" s="51"/>
      <c r="N32" s="222">
        <f t="shared" si="2"/>
        <v>0</v>
      </c>
      <c r="O32" s="52">
        <f t="shared" si="3"/>
        <v>0</v>
      </c>
      <c r="P32" s="72" t="str">
        <f>IF(O32&gt;0,IF(O32&gt;Q32,"Errore n. giorni! MAX 304",IF(NETWORKDAYS.INTL(G32,H32,11,'MENU TENDINA'!I$30:I$41)=O32,"ok","")),"")</f>
        <v/>
      </c>
      <c r="Q32" s="54" t="str">
        <f>IF(O32&gt;0,NETWORKDAYS.INTL(G32,H32,11,'MENU TENDINA'!$I$30:$I$41),"")</f>
        <v/>
      </c>
      <c r="R32" s="71"/>
      <c r="S32" s="56">
        <f t="shared" si="4"/>
        <v>0</v>
      </c>
      <c r="T32" s="185">
        <f t="shared" si="5"/>
        <v>0</v>
      </c>
      <c r="U32" s="185">
        <f t="shared" si="6"/>
        <v>0</v>
      </c>
      <c r="V32" s="185">
        <f t="shared" si="7"/>
        <v>0</v>
      </c>
      <c r="W32" s="185">
        <f t="shared" si="8"/>
        <v>0</v>
      </c>
      <c r="X32" s="185">
        <f t="shared" si="9"/>
        <v>0</v>
      </c>
      <c r="Y32" s="185">
        <f t="shared" si="10"/>
        <v>0</v>
      </c>
      <c r="Z32" s="186">
        <f t="shared" si="11"/>
        <v>0</v>
      </c>
      <c r="AA32" s="59">
        <f t="shared" si="1"/>
        <v>0</v>
      </c>
      <c r="AB32" s="60">
        <f t="shared" si="23"/>
        <v>0</v>
      </c>
      <c r="AC32" s="187">
        <f t="shared" si="12"/>
        <v>0</v>
      </c>
      <c r="AD32" s="188">
        <f t="shared" si="13"/>
        <v>0</v>
      </c>
      <c r="AE32" s="187">
        <f t="shared" si="14"/>
        <v>0</v>
      </c>
      <c r="AF32" s="188">
        <f t="shared" si="15"/>
        <v>0</v>
      </c>
      <c r="AG32" s="187">
        <f t="shared" si="16"/>
        <v>0</v>
      </c>
      <c r="AH32" s="188">
        <f t="shared" si="17"/>
        <v>0</v>
      </c>
      <c r="AI32" s="187">
        <f t="shared" si="18"/>
        <v>0</v>
      </c>
      <c r="AJ32" s="188">
        <f t="shared" si="19"/>
        <v>0</v>
      </c>
      <c r="AK32" s="188">
        <f t="shared" si="20"/>
        <v>0</v>
      </c>
      <c r="AL32" s="188">
        <f t="shared" si="21"/>
        <v>0</v>
      </c>
      <c r="AM32" s="62">
        <f t="shared" si="22"/>
        <v>0</v>
      </c>
      <c r="AN32" s="116">
        <f t="shared" si="24"/>
        <v>0</v>
      </c>
    </row>
    <row r="33" spans="1:40" ht="16.5">
      <c r="A33" s="46"/>
      <c r="B33" s="47"/>
      <c r="C33" s="47"/>
      <c r="D33" s="48"/>
      <c r="E33" s="49"/>
      <c r="F33" s="49"/>
      <c r="G33" s="50"/>
      <c r="H33" s="50"/>
      <c r="I33" s="51"/>
      <c r="J33" s="51"/>
      <c r="K33" s="51"/>
      <c r="L33" s="51"/>
      <c r="M33" s="51"/>
      <c r="N33" s="222">
        <f t="shared" si="2"/>
        <v>0</v>
      </c>
      <c r="O33" s="52">
        <f t="shared" si="3"/>
        <v>0</v>
      </c>
      <c r="P33" s="72" t="str">
        <f>IF(O33&gt;0,IF(O33&gt;Q33,"Errore n. giorni! MAX 304",IF(NETWORKDAYS.INTL(G33,H33,11,'MENU TENDINA'!I$30:I$41)=O33,"ok","")),"")</f>
        <v/>
      </c>
      <c r="Q33" s="54" t="str">
        <f>IF(O33&gt;0,NETWORKDAYS.INTL(G33,H33,11,'MENU TENDINA'!$I$30:$I$41),"")</f>
        <v/>
      </c>
      <c r="R33" s="71"/>
      <c r="S33" s="56">
        <f t="shared" si="4"/>
        <v>0</v>
      </c>
      <c r="T33" s="185">
        <f t="shared" si="5"/>
        <v>0</v>
      </c>
      <c r="U33" s="185">
        <f t="shared" si="6"/>
        <v>0</v>
      </c>
      <c r="V33" s="185">
        <f t="shared" si="7"/>
        <v>0</v>
      </c>
      <c r="W33" s="185">
        <f t="shared" si="8"/>
        <v>0</v>
      </c>
      <c r="X33" s="185">
        <f t="shared" si="9"/>
        <v>0</v>
      </c>
      <c r="Y33" s="185">
        <f t="shared" si="10"/>
        <v>0</v>
      </c>
      <c r="Z33" s="186">
        <f t="shared" si="11"/>
        <v>0</v>
      </c>
      <c r="AA33" s="59">
        <f t="shared" si="1"/>
        <v>0</v>
      </c>
      <c r="AB33" s="60">
        <f t="shared" si="23"/>
        <v>0</v>
      </c>
      <c r="AC33" s="187">
        <f t="shared" si="12"/>
        <v>0</v>
      </c>
      <c r="AD33" s="188">
        <f t="shared" si="13"/>
        <v>0</v>
      </c>
      <c r="AE33" s="187">
        <f t="shared" si="14"/>
        <v>0</v>
      </c>
      <c r="AF33" s="188">
        <f t="shared" si="15"/>
        <v>0</v>
      </c>
      <c r="AG33" s="187">
        <f t="shared" si="16"/>
        <v>0</v>
      </c>
      <c r="AH33" s="188">
        <f t="shared" si="17"/>
        <v>0</v>
      </c>
      <c r="AI33" s="187">
        <f t="shared" si="18"/>
        <v>0</v>
      </c>
      <c r="AJ33" s="188">
        <f t="shared" si="19"/>
        <v>0</v>
      </c>
      <c r="AK33" s="188">
        <f t="shared" si="20"/>
        <v>0</v>
      </c>
      <c r="AL33" s="188">
        <f t="shared" si="21"/>
        <v>0</v>
      </c>
      <c r="AM33" s="62">
        <f t="shared" si="22"/>
        <v>0</v>
      </c>
      <c r="AN33" s="116">
        <f t="shared" si="24"/>
        <v>0</v>
      </c>
    </row>
    <row r="34" spans="1:40" ht="16.5">
      <c r="A34" s="46"/>
      <c r="B34" s="47"/>
      <c r="C34" s="47"/>
      <c r="D34" s="48"/>
      <c r="E34" s="49"/>
      <c r="F34" s="49"/>
      <c r="G34" s="50"/>
      <c r="H34" s="50"/>
      <c r="I34" s="51"/>
      <c r="J34" s="51"/>
      <c r="K34" s="51"/>
      <c r="L34" s="51"/>
      <c r="M34" s="51"/>
      <c r="N34" s="222">
        <f t="shared" si="2"/>
        <v>0</v>
      </c>
      <c r="O34" s="52">
        <f t="shared" si="3"/>
        <v>0</v>
      </c>
      <c r="P34" s="72" t="str">
        <f>IF(O34&gt;0,IF(O34&gt;Q34,"Errore n. giorni! MAX 304",IF(NETWORKDAYS.INTL(G34,H34,11,'MENU TENDINA'!I$30:I$41)=O34,"ok","")),"")</f>
        <v/>
      </c>
      <c r="Q34" s="54" t="str">
        <f>IF(O34&gt;0,NETWORKDAYS.INTL(G34,H34,11,'MENU TENDINA'!$I$30:$I$41),"")</f>
        <v/>
      </c>
      <c r="R34" s="71"/>
      <c r="S34" s="56">
        <f t="shared" si="4"/>
        <v>0</v>
      </c>
      <c r="T34" s="185">
        <f t="shared" si="5"/>
        <v>0</v>
      </c>
      <c r="U34" s="185">
        <f t="shared" si="6"/>
        <v>0</v>
      </c>
      <c r="V34" s="185">
        <f t="shared" si="7"/>
        <v>0</v>
      </c>
      <c r="W34" s="185">
        <f t="shared" si="8"/>
        <v>0</v>
      </c>
      <c r="X34" s="185">
        <f t="shared" si="9"/>
        <v>0</v>
      </c>
      <c r="Y34" s="185">
        <f t="shared" si="10"/>
        <v>0</v>
      </c>
      <c r="Z34" s="186">
        <f t="shared" si="11"/>
        <v>0</v>
      </c>
      <c r="AA34" s="59">
        <f t="shared" si="1"/>
        <v>0</v>
      </c>
      <c r="AB34" s="60">
        <f t="shared" si="23"/>
        <v>0</v>
      </c>
      <c r="AC34" s="187">
        <f t="shared" si="12"/>
        <v>0</v>
      </c>
      <c r="AD34" s="188">
        <f t="shared" si="13"/>
        <v>0</v>
      </c>
      <c r="AE34" s="187">
        <f t="shared" si="14"/>
        <v>0</v>
      </c>
      <c r="AF34" s="188">
        <f t="shared" si="15"/>
        <v>0</v>
      </c>
      <c r="AG34" s="187">
        <f t="shared" si="16"/>
        <v>0</v>
      </c>
      <c r="AH34" s="188">
        <f t="shared" si="17"/>
        <v>0</v>
      </c>
      <c r="AI34" s="187">
        <f t="shared" si="18"/>
        <v>0</v>
      </c>
      <c r="AJ34" s="188">
        <f t="shared" si="19"/>
        <v>0</v>
      </c>
      <c r="AK34" s="188">
        <f t="shared" si="20"/>
        <v>0</v>
      </c>
      <c r="AL34" s="188">
        <f t="shared" si="21"/>
        <v>0</v>
      </c>
      <c r="AM34" s="62">
        <f t="shared" si="22"/>
        <v>0</v>
      </c>
      <c r="AN34" s="116">
        <f t="shared" si="24"/>
        <v>0</v>
      </c>
    </row>
    <row r="35" spans="1:40" ht="16.5">
      <c r="A35" s="46"/>
      <c r="B35" s="47"/>
      <c r="C35" s="47"/>
      <c r="D35" s="48"/>
      <c r="E35" s="49"/>
      <c r="F35" s="49"/>
      <c r="G35" s="50"/>
      <c r="H35" s="50"/>
      <c r="I35" s="51"/>
      <c r="J35" s="51"/>
      <c r="K35" s="51"/>
      <c r="L35" s="51"/>
      <c r="M35" s="51"/>
      <c r="N35" s="222">
        <f t="shared" si="2"/>
        <v>0</v>
      </c>
      <c r="O35" s="52">
        <f t="shared" si="3"/>
        <v>0</v>
      </c>
      <c r="P35" s="72" t="str">
        <f>IF(O35&gt;0,IF(O35&gt;Q35,"Errore n. giorni! MAX 304",IF(NETWORKDAYS.INTL(G35,H35,11,'MENU TENDINA'!I$30:I$41)=O35,"ok","")),"")</f>
        <v/>
      </c>
      <c r="Q35" s="54" t="str">
        <f>IF(O35&gt;0,NETWORKDAYS.INTL(G35,H35,11,'MENU TENDINA'!$I$30:$I$41),"")</f>
        <v/>
      </c>
      <c r="R35" s="71"/>
      <c r="S35" s="56">
        <f t="shared" si="4"/>
        <v>0</v>
      </c>
      <c r="T35" s="185">
        <f t="shared" si="5"/>
        <v>0</v>
      </c>
      <c r="U35" s="185">
        <f t="shared" si="6"/>
        <v>0</v>
      </c>
      <c r="V35" s="185">
        <f t="shared" si="7"/>
        <v>0</v>
      </c>
      <c r="W35" s="185">
        <f t="shared" si="8"/>
        <v>0</v>
      </c>
      <c r="X35" s="185">
        <f t="shared" si="9"/>
        <v>0</v>
      </c>
      <c r="Y35" s="185">
        <f t="shared" si="10"/>
        <v>0</v>
      </c>
      <c r="Z35" s="186">
        <f t="shared" si="11"/>
        <v>0</v>
      </c>
      <c r="AA35" s="59">
        <f t="shared" si="1"/>
        <v>0</v>
      </c>
      <c r="AB35" s="60">
        <f t="shared" si="23"/>
        <v>0</v>
      </c>
      <c r="AC35" s="187">
        <f t="shared" si="12"/>
        <v>0</v>
      </c>
      <c r="AD35" s="188">
        <f t="shared" si="13"/>
        <v>0</v>
      </c>
      <c r="AE35" s="187">
        <f t="shared" si="14"/>
        <v>0</v>
      </c>
      <c r="AF35" s="188">
        <f t="shared" si="15"/>
        <v>0</v>
      </c>
      <c r="AG35" s="187">
        <f t="shared" si="16"/>
        <v>0</v>
      </c>
      <c r="AH35" s="188">
        <f t="shared" si="17"/>
        <v>0</v>
      </c>
      <c r="AI35" s="187">
        <f t="shared" si="18"/>
        <v>0</v>
      </c>
      <c r="AJ35" s="188">
        <f t="shared" si="19"/>
        <v>0</v>
      </c>
      <c r="AK35" s="188">
        <f t="shared" si="20"/>
        <v>0</v>
      </c>
      <c r="AL35" s="188">
        <f t="shared" si="21"/>
        <v>0</v>
      </c>
      <c r="AM35" s="62">
        <f t="shared" si="22"/>
        <v>0</v>
      </c>
      <c r="AN35" s="116">
        <f t="shared" si="24"/>
        <v>0</v>
      </c>
    </row>
    <row r="36" spans="1:40" ht="16.5">
      <c r="A36" s="46"/>
      <c r="B36" s="47"/>
      <c r="C36" s="47"/>
      <c r="D36" s="48"/>
      <c r="E36" s="49"/>
      <c r="F36" s="49"/>
      <c r="G36" s="50"/>
      <c r="H36" s="50"/>
      <c r="I36" s="51"/>
      <c r="J36" s="51"/>
      <c r="K36" s="51"/>
      <c r="L36" s="51"/>
      <c r="M36" s="51"/>
      <c r="N36" s="222">
        <f t="shared" si="2"/>
        <v>0</v>
      </c>
      <c r="O36" s="52">
        <f t="shared" si="3"/>
        <v>0</v>
      </c>
      <c r="P36" s="72" t="str">
        <f>IF(O36&gt;0,IF(O36&gt;Q36,"Errore n. giorni! MAX 304",IF(NETWORKDAYS.INTL(G36,H36,11,'MENU TENDINA'!I$30:I$41)=O36,"ok","")),"")</f>
        <v/>
      </c>
      <c r="Q36" s="54" t="str">
        <f>IF(O36&gt;0,NETWORKDAYS.INTL(G36,H36,11,'MENU TENDINA'!$I$30:$I$41),"")</f>
        <v/>
      </c>
      <c r="R36" s="71"/>
      <c r="S36" s="56">
        <f t="shared" si="4"/>
        <v>0</v>
      </c>
      <c r="T36" s="185">
        <f t="shared" si="5"/>
        <v>0</v>
      </c>
      <c r="U36" s="185">
        <f t="shared" si="6"/>
        <v>0</v>
      </c>
      <c r="V36" s="185">
        <f t="shared" si="7"/>
        <v>0</v>
      </c>
      <c r="W36" s="185">
        <f t="shared" si="8"/>
        <v>0</v>
      </c>
      <c r="X36" s="185">
        <f t="shared" si="9"/>
        <v>0</v>
      </c>
      <c r="Y36" s="185">
        <f t="shared" si="10"/>
        <v>0</v>
      </c>
      <c r="Z36" s="186">
        <f t="shared" si="11"/>
        <v>0</v>
      </c>
      <c r="AA36" s="59">
        <f t="shared" si="1"/>
        <v>0</v>
      </c>
      <c r="AB36" s="60">
        <f t="shared" si="23"/>
        <v>0</v>
      </c>
      <c r="AC36" s="187">
        <f t="shared" si="12"/>
        <v>0</v>
      </c>
      <c r="AD36" s="188">
        <f t="shared" si="13"/>
        <v>0</v>
      </c>
      <c r="AE36" s="187">
        <f t="shared" si="14"/>
        <v>0</v>
      </c>
      <c r="AF36" s="188">
        <f t="shared" si="15"/>
        <v>0</v>
      </c>
      <c r="AG36" s="187">
        <f t="shared" si="16"/>
        <v>0</v>
      </c>
      <c r="AH36" s="188">
        <f t="shared" si="17"/>
        <v>0</v>
      </c>
      <c r="AI36" s="187">
        <f t="shared" si="18"/>
        <v>0</v>
      </c>
      <c r="AJ36" s="188">
        <f t="shared" si="19"/>
        <v>0</v>
      </c>
      <c r="AK36" s="188">
        <f t="shared" si="20"/>
        <v>0</v>
      </c>
      <c r="AL36" s="188">
        <f t="shared" si="21"/>
        <v>0</v>
      </c>
      <c r="AM36" s="62">
        <f t="shared" si="22"/>
        <v>0</v>
      </c>
      <c r="AN36" s="116">
        <f t="shared" si="24"/>
        <v>0</v>
      </c>
    </row>
    <row r="37" spans="1:40" ht="16.5">
      <c r="A37" s="46"/>
      <c r="B37" s="47"/>
      <c r="C37" s="47"/>
      <c r="D37" s="48"/>
      <c r="E37" s="49"/>
      <c r="F37" s="49"/>
      <c r="G37" s="50"/>
      <c r="H37" s="50"/>
      <c r="I37" s="51"/>
      <c r="J37" s="51"/>
      <c r="K37" s="51"/>
      <c r="L37" s="51"/>
      <c r="M37" s="51"/>
      <c r="N37" s="222">
        <f t="shared" si="2"/>
        <v>0</v>
      </c>
      <c r="O37" s="52">
        <f t="shared" si="3"/>
        <v>0</v>
      </c>
      <c r="P37" s="72" t="str">
        <f>IF(O37&gt;0,IF(O37&gt;Q37,"Errore n. giorni! MAX 304",IF(NETWORKDAYS.INTL(G37,H37,11,'MENU TENDINA'!I$30:I$41)=O37,"ok","")),"")</f>
        <v/>
      </c>
      <c r="Q37" s="54" t="str">
        <f>IF(O37&gt;0,NETWORKDAYS.INTL(G37,H37,11,'MENU TENDINA'!$I$30:$I$41),"")</f>
        <v/>
      </c>
      <c r="R37" s="71"/>
      <c r="S37" s="56">
        <f t="shared" si="4"/>
        <v>0</v>
      </c>
      <c r="T37" s="185">
        <f t="shared" si="5"/>
        <v>0</v>
      </c>
      <c r="U37" s="185">
        <f t="shared" si="6"/>
        <v>0</v>
      </c>
      <c r="V37" s="185">
        <f t="shared" si="7"/>
        <v>0</v>
      </c>
      <c r="W37" s="185">
        <f t="shared" si="8"/>
        <v>0</v>
      </c>
      <c r="X37" s="185">
        <f t="shared" si="9"/>
        <v>0</v>
      </c>
      <c r="Y37" s="185">
        <f t="shared" si="10"/>
        <v>0</v>
      </c>
      <c r="Z37" s="186">
        <f t="shared" si="11"/>
        <v>0</v>
      </c>
      <c r="AA37" s="59">
        <f t="shared" si="1"/>
        <v>0</v>
      </c>
      <c r="AB37" s="60">
        <f t="shared" si="23"/>
        <v>0</v>
      </c>
      <c r="AC37" s="187">
        <f t="shared" si="12"/>
        <v>0</v>
      </c>
      <c r="AD37" s="188">
        <f t="shared" si="13"/>
        <v>0</v>
      </c>
      <c r="AE37" s="187">
        <f t="shared" si="14"/>
        <v>0</v>
      </c>
      <c r="AF37" s="188">
        <f t="shared" si="15"/>
        <v>0</v>
      </c>
      <c r="AG37" s="187">
        <f t="shared" si="16"/>
        <v>0</v>
      </c>
      <c r="AH37" s="188">
        <f t="shared" si="17"/>
        <v>0</v>
      </c>
      <c r="AI37" s="187">
        <f t="shared" si="18"/>
        <v>0</v>
      </c>
      <c r="AJ37" s="188">
        <f t="shared" si="19"/>
        <v>0</v>
      </c>
      <c r="AK37" s="188">
        <f t="shared" si="20"/>
        <v>0</v>
      </c>
      <c r="AL37" s="188">
        <f t="shared" si="21"/>
        <v>0</v>
      </c>
      <c r="AM37" s="62">
        <f t="shared" si="22"/>
        <v>0</v>
      </c>
      <c r="AN37" s="116">
        <f t="shared" si="24"/>
        <v>0</v>
      </c>
    </row>
    <row r="38" spans="1:40" ht="16.5">
      <c r="A38" s="46"/>
      <c r="B38" s="47"/>
      <c r="C38" s="47"/>
      <c r="D38" s="48"/>
      <c r="E38" s="49"/>
      <c r="F38" s="49"/>
      <c r="G38" s="50"/>
      <c r="H38" s="50"/>
      <c r="I38" s="51"/>
      <c r="J38" s="51"/>
      <c r="K38" s="51"/>
      <c r="L38" s="51"/>
      <c r="M38" s="51"/>
      <c r="N38" s="222">
        <f t="shared" si="2"/>
        <v>0</v>
      </c>
      <c r="O38" s="52">
        <f t="shared" si="3"/>
        <v>0</v>
      </c>
      <c r="P38" s="72" t="str">
        <f>IF(O38&gt;0,IF(O38&gt;Q38,"Errore n. giorni! MAX 304",IF(NETWORKDAYS.INTL(G38,H38,11,'MENU TENDINA'!I$30:I$41)=O38,"ok","")),"")</f>
        <v/>
      </c>
      <c r="Q38" s="54" t="str">
        <f>IF(O38&gt;0,NETWORKDAYS.INTL(G38,H38,11,'MENU TENDINA'!$I$30:$I$41),"")</f>
        <v/>
      </c>
      <c r="R38" s="71"/>
      <c r="S38" s="56">
        <f t="shared" si="4"/>
        <v>0</v>
      </c>
      <c r="T38" s="185">
        <f t="shared" si="5"/>
        <v>0</v>
      </c>
      <c r="U38" s="185">
        <f t="shared" si="6"/>
        <v>0</v>
      </c>
      <c r="V38" s="185">
        <f t="shared" si="7"/>
        <v>0</v>
      </c>
      <c r="W38" s="185">
        <f t="shared" si="8"/>
        <v>0</v>
      </c>
      <c r="X38" s="185">
        <f t="shared" si="9"/>
        <v>0</v>
      </c>
      <c r="Y38" s="185">
        <f t="shared" si="10"/>
        <v>0</v>
      </c>
      <c r="Z38" s="186">
        <f t="shared" si="11"/>
        <v>0</v>
      </c>
      <c r="AA38" s="59">
        <f t="shared" si="1"/>
        <v>0</v>
      </c>
      <c r="AB38" s="60">
        <f t="shared" si="23"/>
        <v>0</v>
      </c>
      <c r="AC38" s="187">
        <f t="shared" si="12"/>
        <v>0</v>
      </c>
      <c r="AD38" s="188">
        <f t="shared" si="13"/>
        <v>0</v>
      </c>
      <c r="AE38" s="187">
        <f t="shared" si="14"/>
        <v>0</v>
      </c>
      <c r="AF38" s="188">
        <f t="shared" si="15"/>
        <v>0</v>
      </c>
      <c r="AG38" s="187">
        <f t="shared" si="16"/>
        <v>0</v>
      </c>
      <c r="AH38" s="188">
        <f t="shared" si="17"/>
        <v>0</v>
      </c>
      <c r="AI38" s="187">
        <f t="shared" si="18"/>
        <v>0</v>
      </c>
      <c r="AJ38" s="188">
        <f t="shared" si="19"/>
        <v>0</v>
      </c>
      <c r="AK38" s="188">
        <f t="shared" si="20"/>
        <v>0</v>
      </c>
      <c r="AL38" s="188">
        <f t="shared" si="21"/>
        <v>0</v>
      </c>
      <c r="AM38" s="62">
        <f t="shared" si="22"/>
        <v>0</v>
      </c>
      <c r="AN38" s="116">
        <f t="shared" si="24"/>
        <v>0</v>
      </c>
    </row>
    <row r="39" spans="1:40" ht="16.5">
      <c r="A39" s="46"/>
      <c r="B39" s="47"/>
      <c r="C39" s="47"/>
      <c r="D39" s="48"/>
      <c r="E39" s="49"/>
      <c r="F39" s="49"/>
      <c r="G39" s="50"/>
      <c r="H39" s="50"/>
      <c r="I39" s="51"/>
      <c r="J39" s="51"/>
      <c r="K39" s="51"/>
      <c r="L39" s="51"/>
      <c r="M39" s="51"/>
      <c r="N39" s="222">
        <f t="shared" si="2"/>
        <v>0</v>
      </c>
      <c r="O39" s="52">
        <f t="shared" si="3"/>
        <v>0</v>
      </c>
      <c r="P39" s="72" t="str">
        <f>IF(O39&gt;0,IF(O39&gt;Q39,"Errore n. giorni! MAX 304",IF(NETWORKDAYS.INTL(G39,H39,11,'MENU TENDINA'!I$30:I$41)=O39,"ok","")),"")</f>
        <v/>
      </c>
      <c r="Q39" s="54" t="str">
        <f>IF(O39&gt;0,NETWORKDAYS.INTL(G39,H39,11,'MENU TENDINA'!$I$30:$I$41),"")</f>
        <v/>
      </c>
      <c r="R39" s="71"/>
      <c r="S39" s="56">
        <f t="shared" si="4"/>
        <v>0</v>
      </c>
      <c r="T39" s="185">
        <f t="shared" si="5"/>
        <v>0</v>
      </c>
      <c r="U39" s="185">
        <f t="shared" si="6"/>
        <v>0</v>
      </c>
      <c r="V39" s="185">
        <f t="shared" si="7"/>
        <v>0</v>
      </c>
      <c r="W39" s="185">
        <f t="shared" si="8"/>
        <v>0</v>
      </c>
      <c r="X39" s="185">
        <f t="shared" si="9"/>
        <v>0</v>
      </c>
      <c r="Y39" s="185">
        <f t="shared" si="10"/>
        <v>0</v>
      </c>
      <c r="Z39" s="186">
        <f t="shared" si="11"/>
        <v>0</v>
      </c>
      <c r="AA39" s="59">
        <f t="shared" ref="AA39:AA70" si="25">IF(R39=0,0,IF((R39&lt;5000),5000,R39))</f>
        <v>0</v>
      </c>
      <c r="AB39" s="60">
        <f t="shared" si="23"/>
        <v>0</v>
      </c>
      <c r="AC39" s="187">
        <f t="shared" si="12"/>
        <v>0</v>
      </c>
      <c r="AD39" s="188">
        <f t="shared" si="13"/>
        <v>0</v>
      </c>
      <c r="AE39" s="187">
        <f t="shared" si="14"/>
        <v>0</v>
      </c>
      <c r="AF39" s="188">
        <f t="shared" si="15"/>
        <v>0</v>
      </c>
      <c r="AG39" s="187">
        <f t="shared" si="16"/>
        <v>0</v>
      </c>
      <c r="AH39" s="188">
        <f t="shared" si="17"/>
        <v>0</v>
      </c>
      <c r="AI39" s="187">
        <f t="shared" si="18"/>
        <v>0</v>
      </c>
      <c r="AJ39" s="188">
        <f t="shared" si="19"/>
        <v>0</v>
      </c>
      <c r="AK39" s="188">
        <f t="shared" si="20"/>
        <v>0</v>
      </c>
      <c r="AL39" s="188">
        <f t="shared" si="21"/>
        <v>0</v>
      </c>
      <c r="AM39" s="62">
        <f t="shared" si="22"/>
        <v>0</v>
      </c>
      <c r="AN39" s="116">
        <f t="shared" si="24"/>
        <v>0</v>
      </c>
    </row>
    <row r="40" spans="1:40" ht="16.5">
      <c r="A40" s="46"/>
      <c r="B40" s="47"/>
      <c r="C40" s="47"/>
      <c r="D40" s="48"/>
      <c r="E40" s="49"/>
      <c r="F40" s="49"/>
      <c r="G40" s="50"/>
      <c r="H40" s="50"/>
      <c r="I40" s="51"/>
      <c r="J40" s="51"/>
      <c r="K40" s="51"/>
      <c r="L40" s="51"/>
      <c r="M40" s="51"/>
      <c r="N40" s="222">
        <f t="shared" si="2"/>
        <v>0</v>
      </c>
      <c r="O40" s="52">
        <f t="shared" si="3"/>
        <v>0</v>
      </c>
      <c r="P40" s="72" t="str">
        <f>IF(O40&gt;0,IF(O40&gt;Q40,"Errore n. giorni! MAX 304",IF(NETWORKDAYS.INTL(G40,H40,11,'MENU TENDINA'!I$30:I$41)=O40,"ok","")),"")</f>
        <v/>
      </c>
      <c r="Q40" s="54" t="str">
        <f>IF(O40&gt;0,NETWORKDAYS.INTL(G40,H40,11,'MENU TENDINA'!$I$30:$I$41),"")</f>
        <v/>
      </c>
      <c r="R40" s="71"/>
      <c r="S40" s="56">
        <f t="shared" si="4"/>
        <v>0</v>
      </c>
      <c r="T40" s="185">
        <f t="shared" si="5"/>
        <v>0</v>
      </c>
      <c r="U40" s="185">
        <f t="shared" si="6"/>
        <v>0</v>
      </c>
      <c r="V40" s="185">
        <f t="shared" si="7"/>
        <v>0</v>
      </c>
      <c r="W40" s="185">
        <f t="shared" si="8"/>
        <v>0</v>
      </c>
      <c r="X40" s="185">
        <f t="shared" si="9"/>
        <v>0</v>
      </c>
      <c r="Y40" s="185">
        <f t="shared" si="10"/>
        <v>0</v>
      </c>
      <c r="Z40" s="186">
        <f t="shared" si="11"/>
        <v>0</v>
      </c>
      <c r="AA40" s="59">
        <f t="shared" si="25"/>
        <v>0</v>
      </c>
      <c r="AB40" s="60">
        <f t="shared" si="23"/>
        <v>0</v>
      </c>
      <c r="AC40" s="187">
        <f t="shared" si="12"/>
        <v>0</v>
      </c>
      <c r="AD40" s="188">
        <f t="shared" si="13"/>
        <v>0</v>
      </c>
      <c r="AE40" s="187">
        <f t="shared" si="14"/>
        <v>0</v>
      </c>
      <c r="AF40" s="188">
        <f t="shared" si="15"/>
        <v>0</v>
      </c>
      <c r="AG40" s="187">
        <f t="shared" si="16"/>
        <v>0</v>
      </c>
      <c r="AH40" s="188">
        <f t="shared" si="17"/>
        <v>0</v>
      </c>
      <c r="AI40" s="187">
        <f t="shared" si="18"/>
        <v>0</v>
      </c>
      <c r="AJ40" s="188">
        <f t="shared" si="19"/>
        <v>0</v>
      </c>
      <c r="AK40" s="188">
        <f t="shared" si="20"/>
        <v>0</v>
      </c>
      <c r="AL40" s="188">
        <f t="shared" si="21"/>
        <v>0</v>
      </c>
      <c r="AM40" s="62">
        <f t="shared" si="22"/>
        <v>0</v>
      </c>
      <c r="AN40" s="116">
        <f t="shared" si="24"/>
        <v>0</v>
      </c>
    </row>
    <row r="41" spans="1:40" ht="16.5">
      <c r="A41" s="46"/>
      <c r="B41" s="47"/>
      <c r="C41" s="47"/>
      <c r="D41" s="48"/>
      <c r="E41" s="49"/>
      <c r="F41" s="49"/>
      <c r="G41" s="50"/>
      <c r="H41" s="50"/>
      <c r="I41" s="51"/>
      <c r="J41" s="51"/>
      <c r="K41" s="51"/>
      <c r="L41" s="51"/>
      <c r="M41" s="51"/>
      <c r="N41" s="222">
        <f t="shared" si="2"/>
        <v>0</v>
      </c>
      <c r="O41" s="52">
        <f t="shared" si="3"/>
        <v>0</v>
      </c>
      <c r="P41" s="72" t="str">
        <f>IF(O41&gt;0,IF(O41&gt;Q41,"Errore n. giorni! MAX 304",IF(NETWORKDAYS.INTL(G41,H41,11,'MENU TENDINA'!I$30:I$41)=O41,"ok","")),"")</f>
        <v/>
      </c>
      <c r="Q41" s="54" t="str">
        <f>IF(O41&gt;0,NETWORKDAYS.INTL(G41,H41,11,'MENU TENDINA'!$I$30:$I$41),"")</f>
        <v/>
      </c>
      <c r="R41" s="71"/>
      <c r="S41" s="56">
        <f t="shared" si="4"/>
        <v>0</v>
      </c>
      <c r="T41" s="185">
        <f t="shared" si="5"/>
        <v>0</v>
      </c>
      <c r="U41" s="185">
        <f t="shared" si="6"/>
        <v>0</v>
      </c>
      <c r="V41" s="185">
        <f t="shared" si="7"/>
        <v>0</v>
      </c>
      <c r="W41" s="185">
        <f t="shared" si="8"/>
        <v>0</v>
      </c>
      <c r="X41" s="185">
        <f t="shared" si="9"/>
        <v>0</v>
      </c>
      <c r="Y41" s="185">
        <f t="shared" si="10"/>
        <v>0</v>
      </c>
      <c r="Z41" s="186">
        <f t="shared" si="11"/>
        <v>0</v>
      </c>
      <c r="AA41" s="59">
        <f t="shared" si="25"/>
        <v>0</v>
      </c>
      <c r="AB41" s="60">
        <f t="shared" si="23"/>
        <v>0</v>
      </c>
      <c r="AC41" s="187">
        <f t="shared" si="12"/>
        <v>0</v>
      </c>
      <c r="AD41" s="188">
        <f t="shared" si="13"/>
        <v>0</v>
      </c>
      <c r="AE41" s="187">
        <f t="shared" si="14"/>
        <v>0</v>
      </c>
      <c r="AF41" s="188">
        <f t="shared" si="15"/>
        <v>0</v>
      </c>
      <c r="AG41" s="187">
        <f t="shared" si="16"/>
        <v>0</v>
      </c>
      <c r="AH41" s="188">
        <f t="shared" si="17"/>
        <v>0</v>
      </c>
      <c r="AI41" s="187">
        <f t="shared" si="18"/>
        <v>0</v>
      </c>
      <c r="AJ41" s="188">
        <f t="shared" si="19"/>
        <v>0</v>
      </c>
      <c r="AK41" s="188">
        <f t="shared" si="20"/>
        <v>0</v>
      </c>
      <c r="AL41" s="188">
        <f t="shared" si="21"/>
        <v>0</v>
      </c>
      <c r="AM41" s="62">
        <f t="shared" si="22"/>
        <v>0</v>
      </c>
      <c r="AN41" s="116">
        <f t="shared" si="24"/>
        <v>0</v>
      </c>
    </row>
    <row r="42" spans="1:40" ht="16.5">
      <c r="A42" s="46"/>
      <c r="B42" s="47"/>
      <c r="C42" s="47"/>
      <c r="D42" s="48"/>
      <c r="E42" s="49"/>
      <c r="F42" s="49"/>
      <c r="G42" s="50"/>
      <c r="H42" s="50"/>
      <c r="I42" s="51"/>
      <c r="J42" s="51"/>
      <c r="K42" s="51"/>
      <c r="L42" s="51"/>
      <c r="M42" s="51"/>
      <c r="N42" s="222">
        <f t="shared" si="2"/>
        <v>0</v>
      </c>
      <c r="O42" s="52">
        <f t="shared" si="3"/>
        <v>0</v>
      </c>
      <c r="P42" s="72" t="str">
        <f>IF(O42&gt;0,IF(O42&gt;Q42,"Errore n. giorni! MAX 304",IF(NETWORKDAYS.INTL(G42,H42,11,'MENU TENDINA'!I$30:I$41)=O42,"ok","")),"")</f>
        <v/>
      </c>
      <c r="Q42" s="54" t="str">
        <f>IF(O42&gt;0,NETWORKDAYS.INTL(G42,H42,11,'MENU TENDINA'!$I$30:$I$41),"")</f>
        <v/>
      </c>
      <c r="R42" s="71"/>
      <c r="S42" s="56">
        <f t="shared" si="4"/>
        <v>0</v>
      </c>
      <c r="T42" s="185">
        <f t="shared" si="5"/>
        <v>0</v>
      </c>
      <c r="U42" s="185">
        <f t="shared" si="6"/>
        <v>0</v>
      </c>
      <c r="V42" s="185">
        <f t="shared" si="7"/>
        <v>0</v>
      </c>
      <c r="W42" s="185">
        <f t="shared" si="8"/>
        <v>0</v>
      </c>
      <c r="X42" s="185">
        <f t="shared" si="9"/>
        <v>0</v>
      </c>
      <c r="Y42" s="185">
        <f t="shared" si="10"/>
        <v>0</v>
      </c>
      <c r="Z42" s="186">
        <f t="shared" si="11"/>
        <v>0</v>
      </c>
      <c r="AA42" s="59">
        <f t="shared" si="25"/>
        <v>0</v>
      </c>
      <c r="AB42" s="60">
        <f t="shared" si="23"/>
        <v>0</v>
      </c>
      <c r="AC42" s="187">
        <f t="shared" si="12"/>
        <v>0</v>
      </c>
      <c r="AD42" s="188">
        <f t="shared" si="13"/>
        <v>0</v>
      </c>
      <c r="AE42" s="187">
        <f t="shared" si="14"/>
        <v>0</v>
      </c>
      <c r="AF42" s="188">
        <f t="shared" si="15"/>
        <v>0</v>
      </c>
      <c r="AG42" s="187">
        <f t="shared" si="16"/>
        <v>0</v>
      </c>
      <c r="AH42" s="188">
        <f t="shared" si="17"/>
        <v>0</v>
      </c>
      <c r="AI42" s="187">
        <f t="shared" si="18"/>
        <v>0</v>
      </c>
      <c r="AJ42" s="188">
        <f t="shared" si="19"/>
        <v>0</v>
      </c>
      <c r="AK42" s="188">
        <f t="shared" si="20"/>
        <v>0</v>
      </c>
      <c r="AL42" s="188">
        <f t="shared" si="21"/>
        <v>0</v>
      </c>
      <c r="AM42" s="62">
        <f t="shared" si="22"/>
        <v>0</v>
      </c>
      <c r="AN42" s="116">
        <f t="shared" si="24"/>
        <v>0</v>
      </c>
    </row>
    <row r="43" spans="1:40" ht="16.5">
      <c r="A43" s="46"/>
      <c r="B43" s="47"/>
      <c r="C43" s="47"/>
      <c r="D43" s="48"/>
      <c r="E43" s="49"/>
      <c r="F43" s="49"/>
      <c r="G43" s="50"/>
      <c r="H43" s="50"/>
      <c r="I43" s="51"/>
      <c r="J43" s="51"/>
      <c r="K43" s="51"/>
      <c r="L43" s="51"/>
      <c r="M43" s="51"/>
      <c r="N43" s="222">
        <f t="shared" si="2"/>
        <v>0</v>
      </c>
      <c r="O43" s="52">
        <f t="shared" si="3"/>
        <v>0</v>
      </c>
      <c r="P43" s="72" t="str">
        <f>IF(O43&gt;0,IF(O43&gt;Q43,"Errore n. giorni! MAX 304",IF(NETWORKDAYS.INTL(G43,H43,11,'MENU TENDINA'!I$30:I$41)=O43,"ok","")),"")</f>
        <v/>
      </c>
      <c r="Q43" s="54" t="str">
        <f>IF(O43&gt;0,NETWORKDAYS.INTL(G43,H43,11,'MENU TENDINA'!$I$30:$I$41),"")</f>
        <v/>
      </c>
      <c r="R43" s="71"/>
      <c r="S43" s="56">
        <f t="shared" si="4"/>
        <v>0</v>
      </c>
      <c r="T43" s="185">
        <f t="shared" si="5"/>
        <v>0</v>
      </c>
      <c r="U43" s="185">
        <f t="shared" si="6"/>
        <v>0</v>
      </c>
      <c r="V43" s="185">
        <f t="shared" si="7"/>
        <v>0</v>
      </c>
      <c r="W43" s="185">
        <f t="shared" si="8"/>
        <v>0</v>
      </c>
      <c r="X43" s="185">
        <f t="shared" si="9"/>
        <v>0</v>
      </c>
      <c r="Y43" s="185">
        <f t="shared" si="10"/>
        <v>0</v>
      </c>
      <c r="Z43" s="186">
        <f t="shared" si="11"/>
        <v>0</v>
      </c>
      <c r="AA43" s="59">
        <f t="shared" si="25"/>
        <v>0</v>
      </c>
      <c r="AB43" s="60">
        <f t="shared" si="23"/>
        <v>0</v>
      </c>
      <c r="AC43" s="187">
        <f t="shared" si="12"/>
        <v>0</v>
      </c>
      <c r="AD43" s="188">
        <f t="shared" si="13"/>
        <v>0</v>
      </c>
      <c r="AE43" s="187">
        <f t="shared" si="14"/>
        <v>0</v>
      </c>
      <c r="AF43" s="188">
        <f t="shared" si="15"/>
        <v>0</v>
      </c>
      <c r="AG43" s="187">
        <f t="shared" si="16"/>
        <v>0</v>
      </c>
      <c r="AH43" s="188">
        <f t="shared" si="17"/>
        <v>0</v>
      </c>
      <c r="AI43" s="187">
        <f t="shared" si="18"/>
        <v>0</v>
      </c>
      <c r="AJ43" s="188">
        <f t="shared" si="19"/>
        <v>0</v>
      </c>
      <c r="AK43" s="188">
        <f t="shared" si="20"/>
        <v>0</v>
      </c>
      <c r="AL43" s="188">
        <f t="shared" si="21"/>
        <v>0</v>
      </c>
      <c r="AM43" s="62">
        <f t="shared" si="22"/>
        <v>0</v>
      </c>
      <c r="AN43" s="116">
        <f t="shared" si="24"/>
        <v>0</v>
      </c>
    </row>
    <row r="44" spans="1:40" ht="16.5">
      <c r="A44" s="46"/>
      <c r="B44" s="47"/>
      <c r="C44" s="47"/>
      <c r="D44" s="48"/>
      <c r="E44" s="49"/>
      <c r="F44" s="49"/>
      <c r="G44" s="50"/>
      <c r="H44" s="50"/>
      <c r="I44" s="51"/>
      <c r="J44" s="51"/>
      <c r="K44" s="51"/>
      <c r="L44" s="51"/>
      <c r="M44" s="51"/>
      <c r="N44" s="222">
        <f t="shared" si="2"/>
        <v>0</v>
      </c>
      <c r="O44" s="52">
        <f t="shared" si="3"/>
        <v>0</v>
      </c>
      <c r="P44" s="72" t="str">
        <f>IF(O44&gt;0,IF(O44&gt;Q44,"Errore n. giorni! MAX 304",IF(NETWORKDAYS.INTL(G44,H44,11,'MENU TENDINA'!I$30:I$41)=O44,"ok","")),"")</f>
        <v/>
      </c>
      <c r="Q44" s="54" t="str">
        <f>IF(O44&gt;0,NETWORKDAYS.INTL(G44,H44,11,'MENU TENDINA'!$I$30:$I$41),"")</f>
        <v/>
      </c>
      <c r="R44" s="71"/>
      <c r="S44" s="56">
        <f t="shared" si="4"/>
        <v>0</v>
      </c>
      <c r="T44" s="185">
        <f t="shared" si="5"/>
        <v>0</v>
      </c>
      <c r="U44" s="185">
        <f t="shared" si="6"/>
        <v>0</v>
      </c>
      <c r="V44" s="185">
        <f t="shared" si="7"/>
        <v>0</v>
      </c>
      <c r="W44" s="185">
        <f t="shared" si="8"/>
        <v>0</v>
      </c>
      <c r="X44" s="185">
        <f t="shared" si="9"/>
        <v>0</v>
      </c>
      <c r="Y44" s="185">
        <f t="shared" si="10"/>
        <v>0</v>
      </c>
      <c r="Z44" s="186">
        <f t="shared" si="11"/>
        <v>0</v>
      </c>
      <c r="AA44" s="59">
        <f t="shared" si="25"/>
        <v>0</v>
      </c>
      <c r="AB44" s="60">
        <f t="shared" si="23"/>
        <v>0</v>
      </c>
      <c r="AC44" s="187">
        <f t="shared" si="12"/>
        <v>0</v>
      </c>
      <c r="AD44" s="188">
        <f t="shared" si="13"/>
        <v>0</v>
      </c>
      <c r="AE44" s="187">
        <f t="shared" si="14"/>
        <v>0</v>
      </c>
      <c r="AF44" s="188">
        <f t="shared" si="15"/>
        <v>0</v>
      </c>
      <c r="AG44" s="187">
        <f t="shared" si="16"/>
        <v>0</v>
      </c>
      <c r="AH44" s="188">
        <f t="shared" si="17"/>
        <v>0</v>
      </c>
      <c r="AI44" s="187">
        <f t="shared" si="18"/>
        <v>0</v>
      </c>
      <c r="AJ44" s="188">
        <f t="shared" si="19"/>
        <v>0</v>
      </c>
      <c r="AK44" s="188">
        <f t="shared" si="20"/>
        <v>0</v>
      </c>
      <c r="AL44" s="188">
        <f t="shared" si="21"/>
        <v>0</v>
      </c>
      <c r="AM44" s="62">
        <f t="shared" si="22"/>
        <v>0</v>
      </c>
      <c r="AN44" s="116">
        <f t="shared" si="24"/>
        <v>0</v>
      </c>
    </row>
    <row r="45" spans="1:40" ht="16.5">
      <c r="A45" s="46"/>
      <c r="B45" s="47"/>
      <c r="C45" s="47"/>
      <c r="D45" s="48"/>
      <c r="E45" s="49"/>
      <c r="F45" s="49"/>
      <c r="G45" s="50"/>
      <c r="H45" s="50"/>
      <c r="I45" s="51"/>
      <c r="J45" s="51"/>
      <c r="K45" s="51"/>
      <c r="L45" s="51"/>
      <c r="M45" s="51"/>
      <c r="N45" s="222">
        <f t="shared" si="2"/>
        <v>0</v>
      </c>
      <c r="O45" s="52">
        <f t="shared" si="3"/>
        <v>0</v>
      </c>
      <c r="P45" s="72" t="str">
        <f>IF(O45&gt;0,IF(O45&gt;Q45,"Errore n. giorni! MAX 304",IF(NETWORKDAYS.INTL(G45,H45,11,'MENU TENDINA'!I$30:I$41)=O45,"ok","")),"")</f>
        <v/>
      </c>
      <c r="Q45" s="54" t="str">
        <f>IF(O45&gt;0,NETWORKDAYS.INTL(G45,H45,11,'MENU TENDINA'!$I$30:$I$41),"")</f>
        <v/>
      </c>
      <c r="R45" s="71"/>
      <c r="S45" s="56">
        <f t="shared" si="4"/>
        <v>0</v>
      </c>
      <c r="T45" s="185">
        <f t="shared" si="5"/>
        <v>0</v>
      </c>
      <c r="U45" s="185">
        <f t="shared" si="6"/>
        <v>0</v>
      </c>
      <c r="V45" s="185">
        <f t="shared" si="7"/>
        <v>0</v>
      </c>
      <c r="W45" s="185">
        <f t="shared" si="8"/>
        <v>0</v>
      </c>
      <c r="X45" s="185">
        <f t="shared" si="9"/>
        <v>0</v>
      </c>
      <c r="Y45" s="185">
        <f t="shared" si="10"/>
        <v>0</v>
      </c>
      <c r="Z45" s="186">
        <f t="shared" si="11"/>
        <v>0</v>
      </c>
      <c r="AA45" s="59">
        <f t="shared" si="25"/>
        <v>0</v>
      </c>
      <c r="AB45" s="60">
        <f t="shared" si="23"/>
        <v>0</v>
      </c>
      <c r="AC45" s="187">
        <f t="shared" si="12"/>
        <v>0</v>
      </c>
      <c r="AD45" s="188">
        <f t="shared" si="13"/>
        <v>0</v>
      </c>
      <c r="AE45" s="187">
        <f t="shared" si="14"/>
        <v>0</v>
      </c>
      <c r="AF45" s="188">
        <f t="shared" si="15"/>
        <v>0</v>
      </c>
      <c r="AG45" s="187">
        <f t="shared" si="16"/>
        <v>0</v>
      </c>
      <c r="AH45" s="188">
        <f t="shared" si="17"/>
        <v>0</v>
      </c>
      <c r="AI45" s="187">
        <f t="shared" si="18"/>
        <v>0</v>
      </c>
      <c r="AJ45" s="188">
        <f t="shared" si="19"/>
        <v>0</v>
      </c>
      <c r="AK45" s="188">
        <f t="shared" si="20"/>
        <v>0</v>
      </c>
      <c r="AL45" s="188">
        <f t="shared" si="21"/>
        <v>0</v>
      </c>
      <c r="AM45" s="62">
        <f t="shared" si="22"/>
        <v>0</v>
      </c>
      <c r="AN45" s="116">
        <f t="shared" si="24"/>
        <v>0</v>
      </c>
    </row>
    <row r="46" spans="1:40" ht="16.5">
      <c r="A46" s="46"/>
      <c r="B46" s="47"/>
      <c r="C46" s="47"/>
      <c r="D46" s="48"/>
      <c r="E46" s="49"/>
      <c r="F46" s="49"/>
      <c r="G46" s="50"/>
      <c r="H46" s="50"/>
      <c r="I46" s="51"/>
      <c r="J46" s="51"/>
      <c r="K46" s="51"/>
      <c r="L46" s="51"/>
      <c r="M46" s="51"/>
      <c r="N46" s="222">
        <f t="shared" si="2"/>
        <v>0</v>
      </c>
      <c r="O46" s="52">
        <f t="shared" si="3"/>
        <v>0</v>
      </c>
      <c r="P46" s="72" t="str">
        <f>IF(O46&gt;0,IF(O46&gt;Q46,"Errore n. giorni! MAX 304",IF(NETWORKDAYS.INTL(G46,H46,11,'MENU TENDINA'!I$30:I$41)=O46,"ok","")),"")</f>
        <v/>
      </c>
      <c r="Q46" s="54" t="str">
        <f>IF(O46&gt;0,NETWORKDAYS.INTL(G46,H46,11,'MENU TENDINA'!$I$30:$I$41),"")</f>
        <v/>
      </c>
      <c r="R46" s="71"/>
      <c r="S46" s="56">
        <f t="shared" si="4"/>
        <v>0</v>
      </c>
      <c r="T46" s="185">
        <f t="shared" si="5"/>
        <v>0</v>
      </c>
      <c r="U46" s="185">
        <f t="shared" si="6"/>
        <v>0</v>
      </c>
      <c r="V46" s="185">
        <f t="shared" si="7"/>
        <v>0</v>
      </c>
      <c r="W46" s="185">
        <f t="shared" si="8"/>
        <v>0</v>
      </c>
      <c r="X46" s="185">
        <f t="shared" si="9"/>
        <v>0</v>
      </c>
      <c r="Y46" s="185">
        <f t="shared" si="10"/>
        <v>0</v>
      </c>
      <c r="Z46" s="186">
        <f t="shared" si="11"/>
        <v>0</v>
      </c>
      <c r="AA46" s="59">
        <f t="shared" si="25"/>
        <v>0</v>
      </c>
      <c r="AB46" s="60">
        <f t="shared" si="23"/>
        <v>0</v>
      </c>
      <c r="AC46" s="187">
        <f t="shared" si="12"/>
        <v>0</v>
      </c>
      <c r="AD46" s="188">
        <f t="shared" si="13"/>
        <v>0</v>
      </c>
      <c r="AE46" s="187">
        <f t="shared" si="14"/>
        <v>0</v>
      </c>
      <c r="AF46" s="188">
        <f t="shared" si="15"/>
        <v>0</v>
      </c>
      <c r="AG46" s="187">
        <f t="shared" si="16"/>
        <v>0</v>
      </c>
      <c r="AH46" s="188">
        <f t="shared" si="17"/>
        <v>0</v>
      </c>
      <c r="AI46" s="187">
        <f t="shared" si="18"/>
        <v>0</v>
      </c>
      <c r="AJ46" s="188">
        <f t="shared" si="19"/>
        <v>0</v>
      </c>
      <c r="AK46" s="188">
        <f t="shared" si="20"/>
        <v>0</v>
      </c>
      <c r="AL46" s="188">
        <f t="shared" si="21"/>
        <v>0</v>
      </c>
      <c r="AM46" s="62">
        <f t="shared" si="22"/>
        <v>0</v>
      </c>
      <c r="AN46" s="116">
        <f t="shared" si="24"/>
        <v>0</v>
      </c>
    </row>
    <row r="47" spans="1:40" ht="16.5">
      <c r="A47" s="46"/>
      <c r="B47" s="47"/>
      <c r="C47" s="47"/>
      <c r="D47" s="48"/>
      <c r="E47" s="49"/>
      <c r="F47" s="49"/>
      <c r="G47" s="50"/>
      <c r="H47" s="50"/>
      <c r="I47" s="51"/>
      <c r="J47" s="51"/>
      <c r="K47" s="51"/>
      <c r="L47" s="51"/>
      <c r="M47" s="51"/>
      <c r="N47" s="222">
        <f t="shared" si="2"/>
        <v>0</v>
      </c>
      <c r="O47" s="52">
        <f t="shared" si="3"/>
        <v>0</v>
      </c>
      <c r="P47" s="72" t="str">
        <f>IF(O47&gt;0,IF(O47&gt;Q47,"Errore n. giorni! MAX 304",IF(NETWORKDAYS.INTL(G47,H47,11,'MENU TENDINA'!I$30:I$41)=O47,"ok","")),"")</f>
        <v/>
      </c>
      <c r="Q47" s="54" t="str">
        <f>IF(O47&gt;0,NETWORKDAYS.INTL(G47,H47,11,'MENU TENDINA'!$I$30:$I$41),"")</f>
        <v/>
      </c>
      <c r="R47" s="71"/>
      <c r="S47" s="56">
        <f t="shared" si="4"/>
        <v>0</v>
      </c>
      <c r="T47" s="185">
        <f t="shared" si="5"/>
        <v>0</v>
      </c>
      <c r="U47" s="185">
        <f t="shared" si="6"/>
        <v>0</v>
      </c>
      <c r="V47" s="185">
        <f t="shared" si="7"/>
        <v>0</v>
      </c>
      <c r="W47" s="185">
        <f t="shared" si="8"/>
        <v>0</v>
      </c>
      <c r="X47" s="185">
        <f t="shared" si="9"/>
        <v>0</v>
      </c>
      <c r="Y47" s="185">
        <f t="shared" si="10"/>
        <v>0</v>
      </c>
      <c r="Z47" s="186">
        <f t="shared" si="11"/>
        <v>0</v>
      </c>
      <c r="AA47" s="59">
        <f t="shared" si="25"/>
        <v>0</v>
      </c>
      <c r="AB47" s="60">
        <f t="shared" si="23"/>
        <v>0</v>
      </c>
      <c r="AC47" s="187">
        <f t="shared" si="12"/>
        <v>0</v>
      </c>
      <c r="AD47" s="188">
        <f t="shared" si="13"/>
        <v>0</v>
      </c>
      <c r="AE47" s="187">
        <f t="shared" si="14"/>
        <v>0</v>
      </c>
      <c r="AF47" s="188">
        <f t="shared" si="15"/>
        <v>0</v>
      </c>
      <c r="AG47" s="187">
        <f t="shared" si="16"/>
        <v>0</v>
      </c>
      <c r="AH47" s="188">
        <f t="shared" si="17"/>
        <v>0</v>
      </c>
      <c r="AI47" s="187">
        <f t="shared" si="18"/>
        <v>0</v>
      </c>
      <c r="AJ47" s="188">
        <f t="shared" si="19"/>
        <v>0</v>
      </c>
      <c r="AK47" s="188">
        <f t="shared" si="20"/>
        <v>0</v>
      </c>
      <c r="AL47" s="188">
        <f t="shared" si="21"/>
        <v>0</v>
      </c>
      <c r="AM47" s="62">
        <f t="shared" si="22"/>
        <v>0</v>
      </c>
      <c r="AN47" s="116">
        <f t="shared" si="24"/>
        <v>0</v>
      </c>
    </row>
    <row r="48" spans="1:40" ht="16.5">
      <c r="A48" s="46"/>
      <c r="B48" s="47"/>
      <c r="C48" s="47"/>
      <c r="D48" s="48"/>
      <c r="E48" s="49"/>
      <c r="F48" s="49"/>
      <c r="G48" s="50"/>
      <c r="H48" s="50"/>
      <c r="I48" s="51"/>
      <c r="J48" s="51"/>
      <c r="K48" s="51"/>
      <c r="L48" s="51"/>
      <c r="M48" s="51"/>
      <c r="N48" s="222">
        <f t="shared" si="2"/>
        <v>0</v>
      </c>
      <c r="O48" s="52">
        <f t="shared" si="3"/>
        <v>0</v>
      </c>
      <c r="P48" s="72" t="str">
        <f>IF(O48&gt;0,IF(O48&gt;Q48,"Errore n. giorni! MAX 304",IF(NETWORKDAYS.INTL(G48,H48,11,'MENU TENDINA'!I$30:I$41)=O48,"ok","")),"")</f>
        <v/>
      </c>
      <c r="Q48" s="54" t="str">
        <f>IF(O48&gt;0,NETWORKDAYS.INTL(G48,H48,11,'MENU TENDINA'!$I$30:$I$41),"")</f>
        <v/>
      </c>
      <c r="R48" s="71"/>
      <c r="S48" s="56">
        <f t="shared" si="4"/>
        <v>0</v>
      </c>
      <c r="T48" s="185">
        <f t="shared" si="5"/>
        <v>0</v>
      </c>
      <c r="U48" s="185">
        <f t="shared" si="6"/>
        <v>0</v>
      </c>
      <c r="V48" s="185">
        <f t="shared" si="7"/>
        <v>0</v>
      </c>
      <c r="W48" s="185">
        <f t="shared" si="8"/>
        <v>0</v>
      </c>
      <c r="X48" s="185">
        <f t="shared" si="9"/>
        <v>0</v>
      </c>
      <c r="Y48" s="185">
        <f t="shared" si="10"/>
        <v>0</v>
      </c>
      <c r="Z48" s="186">
        <f t="shared" si="11"/>
        <v>0</v>
      </c>
      <c r="AA48" s="59">
        <f t="shared" si="25"/>
        <v>0</v>
      </c>
      <c r="AB48" s="60">
        <f t="shared" si="23"/>
        <v>0</v>
      </c>
      <c r="AC48" s="187">
        <f t="shared" si="12"/>
        <v>0</v>
      </c>
      <c r="AD48" s="188">
        <f t="shared" si="13"/>
        <v>0</v>
      </c>
      <c r="AE48" s="187">
        <f t="shared" si="14"/>
        <v>0</v>
      </c>
      <c r="AF48" s="188">
        <f t="shared" si="15"/>
        <v>0</v>
      </c>
      <c r="AG48" s="187">
        <f t="shared" si="16"/>
        <v>0</v>
      </c>
      <c r="AH48" s="188">
        <f t="shared" si="17"/>
        <v>0</v>
      </c>
      <c r="AI48" s="187">
        <f t="shared" si="18"/>
        <v>0</v>
      </c>
      <c r="AJ48" s="188">
        <f t="shared" si="19"/>
        <v>0</v>
      </c>
      <c r="AK48" s="188">
        <f t="shared" si="20"/>
        <v>0</v>
      </c>
      <c r="AL48" s="188">
        <f t="shared" si="21"/>
        <v>0</v>
      </c>
      <c r="AM48" s="62">
        <f t="shared" si="22"/>
        <v>0</v>
      </c>
      <c r="AN48" s="116">
        <f t="shared" si="24"/>
        <v>0</v>
      </c>
    </row>
    <row r="49" spans="1:40" ht="16.5">
      <c r="A49" s="46"/>
      <c r="B49" s="47"/>
      <c r="C49" s="47"/>
      <c r="D49" s="48"/>
      <c r="E49" s="49"/>
      <c r="F49" s="49"/>
      <c r="G49" s="50"/>
      <c r="H49" s="50"/>
      <c r="I49" s="51"/>
      <c r="J49" s="51"/>
      <c r="K49" s="51"/>
      <c r="L49" s="51"/>
      <c r="M49" s="51"/>
      <c r="N49" s="222">
        <f t="shared" si="2"/>
        <v>0</v>
      </c>
      <c r="O49" s="52">
        <f t="shared" si="3"/>
        <v>0</v>
      </c>
      <c r="P49" s="72" t="str">
        <f>IF(O49&gt;0,IF(O49&gt;Q49,"Errore n. giorni! MAX 304",IF(NETWORKDAYS.INTL(G49,H49,11,'MENU TENDINA'!I$30:I$41)=O49,"ok","")),"")</f>
        <v/>
      </c>
      <c r="Q49" s="54" t="str">
        <f>IF(O49&gt;0,NETWORKDAYS.INTL(G49,H49,11,'MENU TENDINA'!$I$30:$I$41),"")</f>
        <v/>
      </c>
      <c r="R49" s="71"/>
      <c r="S49" s="56">
        <f t="shared" si="4"/>
        <v>0</v>
      </c>
      <c r="T49" s="185">
        <f t="shared" si="5"/>
        <v>0</v>
      </c>
      <c r="U49" s="185">
        <f t="shared" si="6"/>
        <v>0</v>
      </c>
      <c r="V49" s="185">
        <f t="shared" si="7"/>
        <v>0</v>
      </c>
      <c r="W49" s="185">
        <f t="shared" si="8"/>
        <v>0</v>
      </c>
      <c r="X49" s="185">
        <f t="shared" si="9"/>
        <v>0</v>
      </c>
      <c r="Y49" s="185">
        <f t="shared" si="10"/>
        <v>0</v>
      </c>
      <c r="Z49" s="186">
        <f t="shared" si="11"/>
        <v>0</v>
      </c>
      <c r="AA49" s="59">
        <f t="shared" si="25"/>
        <v>0</v>
      </c>
      <c r="AB49" s="60">
        <f t="shared" si="23"/>
        <v>0</v>
      </c>
      <c r="AC49" s="187">
        <f t="shared" si="12"/>
        <v>0</v>
      </c>
      <c r="AD49" s="188">
        <f t="shared" si="13"/>
        <v>0</v>
      </c>
      <c r="AE49" s="187">
        <f t="shared" si="14"/>
        <v>0</v>
      </c>
      <c r="AF49" s="188">
        <f t="shared" si="15"/>
        <v>0</v>
      </c>
      <c r="AG49" s="187">
        <f t="shared" si="16"/>
        <v>0</v>
      </c>
      <c r="AH49" s="188">
        <f t="shared" si="17"/>
        <v>0</v>
      </c>
      <c r="AI49" s="187">
        <f t="shared" si="18"/>
        <v>0</v>
      </c>
      <c r="AJ49" s="188">
        <f t="shared" si="19"/>
        <v>0</v>
      </c>
      <c r="AK49" s="188">
        <f t="shared" si="20"/>
        <v>0</v>
      </c>
      <c r="AL49" s="188">
        <f t="shared" si="21"/>
        <v>0</v>
      </c>
      <c r="AM49" s="62">
        <f t="shared" si="22"/>
        <v>0</v>
      </c>
      <c r="AN49" s="116">
        <f t="shared" si="24"/>
        <v>0</v>
      </c>
    </row>
    <row r="50" spans="1:40" ht="16.5">
      <c r="A50" s="46"/>
      <c r="B50" s="47"/>
      <c r="C50" s="47"/>
      <c r="D50" s="48"/>
      <c r="E50" s="49"/>
      <c r="F50" s="49"/>
      <c r="G50" s="50"/>
      <c r="H50" s="50"/>
      <c r="I50" s="51"/>
      <c r="J50" s="51"/>
      <c r="K50" s="51"/>
      <c r="L50" s="51"/>
      <c r="M50" s="51"/>
      <c r="N50" s="222">
        <f t="shared" si="2"/>
        <v>0</v>
      </c>
      <c r="O50" s="52">
        <f t="shared" si="3"/>
        <v>0</v>
      </c>
      <c r="P50" s="72" t="str">
        <f>IF(O50&gt;0,IF(O50&gt;Q50,"Errore n. giorni! MAX 304",IF(NETWORKDAYS.INTL(G50,H50,11,'MENU TENDINA'!I$30:I$41)=O50,"ok","")),"")</f>
        <v/>
      </c>
      <c r="Q50" s="54" t="str">
        <f>IF(O50&gt;0,NETWORKDAYS.INTL(G50,H50,11,'MENU TENDINA'!$I$30:$I$41),"")</f>
        <v/>
      </c>
      <c r="R50" s="71"/>
      <c r="S50" s="56">
        <f t="shared" si="4"/>
        <v>0</v>
      </c>
      <c r="T50" s="185">
        <f t="shared" si="5"/>
        <v>0</v>
      </c>
      <c r="U50" s="185">
        <f t="shared" si="6"/>
        <v>0</v>
      </c>
      <c r="V50" s="185">
        <f t="shared" si="7"/>
        <v>0</v>
      </c>
      <c r="W50" s="185">
        <f t="shared" si="8"/>
        <v>0</v>
      </c>
      <c r="X50" s="185">
        <f t="shared" si="9"/>
        <v>0</v>
      </c>
      <c r="Y50" s="185">
        <f t="shared" si="10"/>
        <v>0</v>
      </c>
      <c r="Z50" s="186">
        <f t="shared" si="11"/>
        <v>0</v>
      </c>
      <c r="AA50" s="59">
        <f t="shared" si="25"/>
        <v>0</v>
      </c>
      <c r="AB50" s="60">
        <f t="shared" si="23"/>
        <v>0</v>
      </c>
      <c r="AC50" s="187">
        <f t="shared" si="12"/>
        <v>0</v>
      </c>
      <c r="AD50" s="188">
        <f t="shared" si="13"/>
        <v>0</v>
      </c>
      <c r="AE50" s="187">
        <f t="shared" si="14"/>
        <v>0</v>
      </c>
      <c r="AF50" s="188">
        <f t="shared" si="15"/>
        <v>0</v>
      </c>
      <c r="AG50" s="187">
        <f t="shared" si="16"/>
        <v>0</v>
      </c>
      <c r="AH50" s="188">
        <f t="shared" si="17"/>
        <v>0</v>
      </c>
      <c r="AI50" s="187">
        <f t="shared" si="18"/>
        <v>0</v>
      </c>
      <c r="AJ50" s="188">
        <f t="shared" si="19"/>
        <v>0</v>
      </c>
      <c r="AK50" s="188">
        <f t="shared" si="20"/>
        <v>0</v>
      </c>
      <c r="AL50" s="188">
        <f t="shared" si="21"/>
        <v>0</v>
      </c>
      <c r="AM50" s="62">
        <f t="shared" si="22"/>
        <v>0</v>
      </c>
      <c r="AN50" s="116">
        <f t="shared" si="24"/>
        <v>0</v>
      </c>
    </row>
    <row r="51" spans="1:40" ht="16.5">
      <c r="A51" s="46"/>
      <c r="B51" s="47"/>
      <c r="C51" s="47"/>
      <c r="D51" s="48"/>
      <c r="E51" s="49"/>
      <c r="F51" s="49"/>
      <c r="G51" s="50"/>
      <c r="H51" s="50"/>
      <c r="I51" s="51"/>
      <c r="J51" s="51"/>
      <c r="K51" s="51"/>
      <c r="L51" s="51"/>
      <c r="M51" s="51"/>
      <c r="N51" s="222">
        <f t="shared" si="2"/>
        <v>0</v>
      </c>
      <c r="O51" s="52">
        <f t="shared" si="3"/>
        <v>0</v>
      </c>
      <c r="P51" s="72" t="str">
        <f>IF(O51&gt;0,IF(O51&gt;Q51,"Errore n. giorni! MAX 304",IF(NETWORKDAYS.INTL(G51,H51,11,'MENU TENDINA'!I$30:I$41)=O51,"ok","")),"")</f>
        <v/>
      </c>
      <c r="Q51" s="54" t="str">
        <f>IF(O51&gt;0,NETWORKDAYS.INTL(G51,H51,11,'MENU TENDINA'!$I$30:$I$41),"")</f>
        <v/>
      </c>
      <c r="R51" s="71"/>
      <c r="S51" s="56">
        <f t="shared" si="4"/>
        <v>0</v>
      </c>
      <c r="T51" s="185">
        <f t="shared" si="5"/>
        <v>0</v>
      </c>
      <c r="U51" s="185">
        <f t="shared" si="6"/>
        <v>0</v>
      </c>
      <c r="V51" s="185">
        <f t="shared" si="7"/>
        <v>0</v>
      </c>
      <c r="W51" s="185">
        <f t="shared" si="8"/>
        <v>0</v>
      </c>
      <c r="X51" s="185">
        <f t="shared" si="9"/>
        <v>0</v>
      </c>
      <c r="Y51" s="185">
        <f t="shared" si="10"/>
        <v>0</v>
      </c>
      <c r="Z51" s="186">
        <f t="shared" si="11"/>
        <v>0</v>
      </c>
      <c r="AA51" s="59">
        <f t="shared" si="25"/>
        <v>0</v>
      </c>
      <c r="AB51" s="60">
        <f t="shared" si="23"/>
        <v>0</v>
      </c>
      <c r="AC51" s="187">
        <f t="shared" si="12"/>
        <v>0</v>
      </c>
      <c r="AD51" s="188">
        <f t="shared" si="13"/>
        <v>0</v>
      </c>
      <c r="AE51" s="187">
        <f t="shared" si="14"/>
        <v>0</v>
      </c>
      <c r="AF51" s="188">
        <f t="shared" si="15"/>
        <v>0</v>
      </c>
      <c r="AG51" s="187">
        <f t="shared" si="16"/>
        <v>0</v>
      </c>
      <c r="AH51" s="188">
        <f t="shared" si="17"/>
        <v>0</v>
      </c>
      <c r="AI51" s="187">
        <f t="shared" si="18"/>
        <v>0</v>
      </c>
      <c r="AJ51" s="188">
        <f t="shared" si="19"/>
        <v>0</v>
      </c>
      <c r="AK51" s="188">
        <f t="shared" si="20"/>
        <v>0</v>
      </c>
      <c r="AL51" s="188">
        <f t="shared" si="21"/>
        <v>0</v>
      </c>
      <c r="AM51" s="62">
        <f t="shared" si="22"/>
        <v>0</v>
      </c>
      <c r="AN51" s="116">
        <f t="shared" si="24"/>
        <v>0</v>
      </c>
    </row>
    <row r="52" spans="1:40" ht="16.5">
      <c r="A52" s="46"/>
      <c r="B52" s="47"/>
      <c r="C52" s="47"/>
      <c r="D52" s="48"/>
      <c r="E52" s="49"/>
      <c r="F52" s="49"/>
      <c r="G52" s="50"/>
      <c r="H52" s="50"/>
      <c r="I52" s="51"/>
      <c r="J52" s="51"/>
      <c r="K52" s="51"/>
      <c r="L52" s="51"/>
      <c r="M52" s="51"/>
      <c r="N52" s="222">
        <f t="shared" si="2"/>
        <v>0</v>
      </c>
      <c r="O52" s="52">
        <f t="shared" si="3"/>
        <v>0</v>
      </c>
      <c r="P52" s="72" t="str">
        <f>IF(O52&gt;0,IF(O52&gt;Q52,"Errore n. giorni! MAX 304",IF(NETWORKDAYS.INTL(G52,H52,11,'MENU TENDINA'!I$30:I$41)=O52,"ok","")),"")</f>
        <v/>
      </c>
      <c r="Q52" s="54" t="str">
        <f>IF(O52&gt;0,NETWORKDAYS.INTL(G52,H52,11,'MENU TENDINA'!$I$30:$I$41),"")</f>
        <v/>
      </c>
      <c r="R52" s="71"/>
      <c r="S52" s="56">
        <f t="shared" si="4"/>
        <v>0</v>
      </c>
      <c r="T52" s="185">
        <f t="shared" si="5"/>
        <v>0</v>
      </c>
      <c r="U52" s="185">
        <f t="shared" si="6"/>
        <v>0</v>
      </c>
      <c r="V52" s="185">
        <f t="shared" si="7"/>
        <v>0</v>
      </c>
      <c r="W52" s="185">
        <f t="shared" si="8"/>
        <v>0</v>
      </c>
      <c r="X52" s="185">
        <f t="shared" si="9"/>
        <v>0</v>
      </c>
      <c r="Y52" s="185">
        <f t="shared" si="10"/>
        <v>0</v>
      </c>
      <c r="Z52" s="186">
        <f t="shared" si="11"/>
        <v>0</v>
      </c>
      <c r="AA52" s="59">
        <f t="shared" si="25"/>
        <v>0</v>
      </c>
      <c r="AB52" s="60">
        <f t="shared" si="23"/>
        <v>0</v>
      </c>
      <c r="AC52" s="187">
        <f t="shared" si="12"/>
        <v>0</v>
      </c>
      <c r="AD52" s="188">
        <f t="shared" si="13"/>
        <v>0</v>
      </c>
      <c r="AE52" s="187">
        <f t="shared" si="14"/>
        <v>0</v>
      </c>
      <c r="AF52" s="188">
        <f t="shared" si="15"/>
        <v>0</v>
      </c>
      <c r="AG52" s="187">
        <f t="shared" si="16"/>
        <v>0</v>
      </c>
      <c r="AH52" s="188">
        <f t="shared" si="17"/>
        <v>0</v>
      </c>
      <c r="AI52" s="187">
        <f t="shared" si="18"/>
        <v>0</v>
      </c>
      <c r="AJ52" s="188">
        <f t="shared" si="19"/>
        <v>0</v>
      </c>
      <c r="AK52" s="188">
        <f t="shared" si="20"/>
        <v>0</v>
      </c>
      <c r="AL52" s="188">
        <f t="shared" si="21"/>
        <v>0</v>
      </c>
      <c r="AM52" s="62">
        <f t="shared" si="22"/>
        <v>0</v>
      </c>
      <c r="AN52" s="116">
        <f t="shared" si="24"/>
        <v>0</v>
      </c>
    </row>
    <row r="53" spans="1:40" ht="16.5">
      <c r="A53" s="46"/>
      <c r="B53" s="47"/>
      <c r="C53" s="47"/>
      <c r="D53" s="48"/>
      <c r="E53" s="49"/>
      <c r="F53" s="49"/>
      <c r="G53" s="50"/>
      <c r="H53" s="50"/>
      <c r="I53" s="51"/>
      <c r="J53" s="51"/>
      <c r="K53" s="51"/>
      <c r="L53" s="51"/>
      <c r="M53" s="51"/>
      <c r="N53" s="222">
        <f t="shared" si="2"/>
        <v>0</v>
      </c>
      <c r="O53" s="52">
        <f t="shared" si="3"/>
        <v>0</v>
      </c>
      <c r="P53" s="72" t="str">
        <f>IF(O53&gt;0,IF(O53&gt;Q53,"Errore n. giorni! MAX 304",IF(NETWORKDAYS.INTL(G53,H53,11,'MENU TENDINA'!I$30:I$41)=O53,"ok","")),"")</f>
        <v/>
      </c>
      <c r="Q53" s="54" t="str">
        <f>IF(O53&gt;0,NETWORKDAYS.INTL(G53,H53,11,'MENU TENDINA'!$I$30:$I$41),"")</f>
        <v/>
      </c>
      <c r="R53" s="71"/>
      <c r="S53" s="56">
        <f t="shared" si="4"/>
        <v>0</v>
      </c>
      <c r="T53" s="185">
        <f t="shared" si="5"/>
        <v>0</v>
      </c>
      <c r="U53" s="185">
        <f t="shared" si="6"/>
        <v>0</v>
      </c>
      <c r="V53" s="185">
        <f t="shared" si="7"/>
        <v>0</v>
      </c>
      <c r="W53" s="185">
        <f t="shared" si="8"/>
        <v>0</v>
      </c>
      <c r="X53" s="185">
        <f t="shared" si="9"/>
        <v>0</v>
      </c>
      <c r="Y53" s="185">
        <f t="shared" si="10"/>
        <v>0</v>
      </c>
      <c r="Z53" s="186">
        <f t="shared" si="11"/>
        <v>0</v>
      </c>
      <c r="AA53" s="59">
        <f t="shared" si="25"/>
        <v>0</v>
      </c>
      <c r="AB53" s="60">
        <f t="shared" si="23"/>
        <v>0</v>
      </c>
      <c r="AC53" s="187">
        <f t="shared" si="12"/>
        <v>0</v>
      </c>
      <c r="AD53" s="188">
        <f t="shared" si="13"/>
        <v>0</v>
      </c>
      <c r="AE53" s="187">
        <f t="shared" si="14"/>
        <v>0</v>
      </c>
      <c r="AF53" s="188">
        <f t="shared" si="15"/>
        <v>0</v>
      </c>
      <c r="AG53" s="187">
        <f t="shared" si="16"/>
        <v>0</v>
      </c>
      <c r="AH53" s="188">
        <f t="shared" si="17"/>
        <v>0</v>
      </c>
      <c r="AI53" s="187">
        <f t="shared" si="18"/>
        <v>0</v>
      </c>
      <c r="AJ53" s="188">
        <f t="shared" si="19"/>
        <v>0</v>
      </c>
      <c r="AK53" s="188">
        <f t="shared" si="20"/>
        <v>0</v>
      </c>
      <c r="AL53" s="188">
        <f t="shared" si="21"/>
        <v>0</v>
      </c>
      <c r="AM53" s="62">
        <f t="shared" si="22"/>
        <v>0</v>
      </c>
      <c r="AN53" s="116">
        <f t="shared" si="24"/>
        <v>0</v>
      </c>
    </row>
    <row r="54" spans="1:40" ht="16.5">
      <c r="A54" s="46"/>
      <c r="B54" s="47"/>
      <c r="C54" s="47"/>
      <c r="D54" s="48"/>
      <c r="E54" s="49"/>
      <c r="F54" s="49"/>
      <c r="G54" s="50"/>
      <c r="H54" s="50"/>
      <c r="I54" s="51"/>
      <c r="J54" s="51"/>
      <c r="K54" s="51"/>
      <c r="L54" s="51"/>
      <c r="M54" s="51"/>
      <c r="N54" s="222">
        <f t="shared" si="2"/>
        <v>0</v>
      </c>
      <c r="O54" s="52">
        <f t="shared" si="3"/>
        <v>0</v>
      </c>
      <c r="P54" s="72" t="str">
        <f>IF(O54&gt;0,IF(O54&gt;Q54,"Errore n. giorni! MAX 304",IF(NETWORKDAYS.INTL(G54,H54,11,'MENU TENDINA'!I$30:I$41)=O54,"ok","")),"")</f>
        <v/>
      </c>
      <c r="Q54" s="54" t="str">
        <f>IF(O54&gt;0,NETWORKDAYS.INTL(G54,H54,11,'MENU TENDINA'!$I$30:$I$41),"")</f>
        <v/>
      </c>
      <c r="R54" s="71"/>
      <c r="S54" s="56">
        <f t="shared" si="4"/>
        <v>0</v>
      </c>
      <c r="T54" s="185">
        <f t="shared" si="5"/>
        <v>0</v>
      </c>
      <c r="U54" s="185">
        <f t="shared" si="6"/>
        <v>0</v>
      </c>
      <c r="V54" s="185">
        <f t="shared" si="7"/>
        <v>0</v>
      </c>
      <c r="W54" s="185">
        <f t="shared" si="8"/>
        <v>0</v>
      </c>
      <c r="X54" s="185">
        <f t="shared" si="9"/>
        <v>0</v>
      </c>
      <c r="Y54" s="185">
        <f t="shared" si="10"/>
        <v>0</v>
      </c>
      <c r="Z54" s="186">
        <f t="shared" si="11"/>
        <v>0</v>
      </c>
      <c r="AA54" s="59">
        <f t="shared" si="25"/>
        <v>0</v>
      </c>
      <c r="AB54" s="60">
        <f t="shared" si="23"/>
        <v>0</v>
      </c>
      <c r="AC54" s="187">
        <f t="shared" si="12"/>
        <v>0</v>
      </c>
      <c r="AD54" s="188">
        <f t="shared" si="13"/>
        <v>0</v>
      </c>
      <c r="AE54" s="187">
        <f t="shared" si="14"/>
        <v>0</v>
      </c>
      <c r="AF54" s="188">
        <f t="shared" si="15"/>
        <v>0</v>
      </c>
      <c r="AG54" s="187">
        <f t="shared" si="16"/>
        <v>0</v>
      </c>
      <c r="AH54" s="188">
        <f t="shared" si="17"/>
        <v>0</v>
      </c>
      <c r="AI54" s="187">
        <f t="shared" si="18"/>
        <v>0</v>
      </c>
      <c r="AJ54" s="188">
        <f t="shared" si="19"/>
        <v>0</v>
      </c>
      <c r="AK54" s="188">
        <f t="shared" si="20"/>
        <v>0</v>
      </c>
      <c r="AL54" s="188">
        <f t="shared" si="21"/>
        <v>0</v>
      </c>
      <c r="AM54" s="62">
        <f t="shared" si="22"/>
        <v>0</v>
      </c>
      <c r="AN54" s="116">
        <f t="shared" si="24"/>
        <v>0</v>
      </c>
    </row>
    <row r="55" spans="1:40" ht="16.5">
      <c r="A55" s="46"/>
      <c r="B55" s="47"/>
      <c r="C55" s="47"/>
      <c r="D55" s="48"/>
      <c r="E55" s="49"/>
      <c r="F55" s="49"/>
      <c r="G55" s="50"/>
      <c r="H55" s="50"/>
      <c r="I55" s="51"/>
      <c r="J55" s="51"/>
      <c r="K55" s="51"/>
      <c r="L55" s="51"/>
      <c r="M55" s="51"/>
      <c r="N55" s="222">
        <f t="shared" si="2"/>
        <v>0</v>
      </c>
      <c r="O55" s="52">
        <f t="shared" si="3"/>
        <v>0</v>
      </c>
      <c r="P55" s="72" t="str">
        <f>IF(O55&gt;0,IF(O55&gt;Q55,"Errore n. giorni! MAX 304",IF(NETWORKDAYS.INTL(G55,H55,11,'MENU TENDINA'!I$30:I$41)=O55,"ok","")),"")</f>
        <v/>
      </c>
      <c r="Q55" s="54" t="str">
        <f>IF(O55&gt;0,NETWORKDAYS.INTL(G55,H55,11,'MENU TENDINA'!$I$30:$I$41),"")</f>
        <v/>
      </c>
      <c r="R55" s="71"/>
      <c r="S55" s="56">
        <f t="shared" si="4"/>
        <v>0</v>
      </c>
      <c r="T55" s="185">
        <f t="shared" si="5"/>
        <v>0</v>
      </c>
      <c r="U55" s="185">
        <f t="shared" si="6"/>
        <v>0</v>
      </c>
      <c r="V55" s="185">
        <f t="shared" si="7"/>
        <v>0</v>
      </c>
      <c r="W55" s="185">
        <f t="shared" si="8"/>
        <v>0</v>
      </c>
      <c r="X55" s="185">
        <f t="shared" si="9"/>
        <v>0</v>
      </c>
      <c r="Y55" s="185">
        <f t="shared" si="10"/>
        <v>0</v>
      </c>
      <c r="Z55" s="186">
        <f t="shared" si="11"/>
        <v>0</v>
      </c>
      <c r="AA55" s="59">
        <f t="shared" si="25"/>
        <v>0</v>
      </c>
      <c r="AB55" s="60">
        <f t="shared" si="23"/>
        <v>0</v>
      </c>
      <c r="AC55" s="187">
        <f t="shared" si="12"/>
        <v>0</v>
      </c>
      <c r="AD55" s="188">
        <f t="shared" si="13"/>
        <v>0</v>
      </c>
      <c r="AE55" s="187">
        <f t="shared" si="14"/>
        <v>0</v>
      </c>
      <c r="AF55" s="188">
        <f t="shared" si="15"/>
        <v>0</v>
      </c>
      <c r="AG55" s="187">
        <f t="shared" si="16"/>
        <v>0</v>
      </c>
      <c r="AH55" s="188">
        <f t="shared" si="17"/>
        <v>0</v>
      </c>
      <c r="AI55" s="187">
        <f t="shared" si="18"/>
        <v>0</v>
      </c>
      <c r="AJ55" s="188">
        <f t="shared" si="19"/>
        <v>0</v>
      </c>
      <c r="AK55" s="188">
        <f t="shared" si="20"/>
        <v>0</v>
      </c>
      <c r="AL55" s="188">
        <f t="shared" si="21"/>
        <v>0</v>
      </c>
      <c r="AM55" s="62">
        <f t="shared" si="22"/>
        <v>0</v>
      </c>
      <c r="AN55" s="116">
        <f t="shared" si="24"/>
        <v>0</v>
      </c>
    </row>
    <row r="56" spans="1:40" ht="16.5">
      <c r="A56" s="46"/>
      <c r="B56" s="47"/>
      <c r="C56" s="47"/>
      <c r="D56" s="48"/>
      <c r="E56" s="49"/>
      <c r="F56" s="49"/>
      <c r="G56" s="50"/>
      <c r="H56" s="50"/>
      <c r="I56" s="51"/>
      <c r="J56" s="51"/>
      <c r="K56" s="51"/>
      <c r="L56" s="51"/>
      <c r="M56" s="51"/>
      <c r="N56" s="222">
        <f t="shared" si="2"/>
        <v>0</v>
      </c>
      <c r="O56" s="52">
        <f t="shared" si="3"/>
        <v>0</v>
      </c>
      <c r="P56" s="72" t="str">
        <f>IF(O56&gt;0,IF(O56&gt;Q56,"Errore n. giorni! MAX 304",IF(NETWORKDAYS.INTL(G56,H56,11,'MENU TENDINA'!I$30:I$41)=O56,"ok","")),"")</f>
        <v/>
      </c>
      <c r="Q56" s="54" t="str">
        <f>IF(O56&gt;0,NETWORKDAYS.INTL(G56,H56,11,'MENU TENDINA'!$I$30:$I$41),"")</f>
        <v/>
      </c>
      <c r="R56" s="71"/>
      <c r="S56" s="56">
        <f t="shared" si="4"/>
        <v>0</v>
      </c>
      <c r="T56" s="185">
        <f t="shared" si="5"/>
        <v>0</v>
      </c>
      <c r="U56" s="185">
        <f t="shared" si="6"/>
        <v>0</v>
      </c>
      <c r="V56" s="185">
        <f t="shared" si="7"/>
        <v>0</v>
      </c>
      <c r="W56" s="185">
        <f t="shared" si="8"/>
        <v>0</v>
      </c>
      <c r="X56" s="185">
        <f t="shared" si="9"/>
        <v>0</v>
      </c>
      <c r="Y56" s="185">
        <f t="shared" si="10"/>
        <v>0</v>
      </c>
      <c r="Z56" s="186">
        <f t="shared" si="11"/>
        <v>0</v>
      </c>
      <c r="AA56" s="59">
        <f t="shared" si="25"/>
        <v>0</v>
      </c>
      <c r="AB56" s="60">
        <f t="shared" si="23"/>
        <v>0</v>
      </c>
      <c r="AC56" s="187">
        <f t="shared" si="12"/>
        <v>0</v>
      </c>
      <c r="AD56" s="188">
        <f t="shared" si="13"/>
        <v>0</v>
      </c>
      <c r="AE56" s="187">
        <f t="shared" si="14"/>
        <v>0</v>
      </c>
      <c r="AF56" s="188">
        <f t="shared" si="15"/>
        <v>0</v>
      </c>
      <c r="AG56" s="187">
        <f t="shared" si="16"/>
        <v>0</v>
      </c>
      <c r="AH56" s="188">
        <f t="shared" si="17"/>
        <v>0</v>
      </c>
      <c r="AI56" s="187">
        <f t="shared" si="18"/>
        <v>0</v>
      </c>
      <c r="AJ56" s="188">
        <f t="shared" si="19"/>
        <v>0</v>
      </c>
      <c r="AK56" s="188">
        <f t="shared" si="20"/>
        <v>0</v>
      </c>
      <c r="AL56" s="188">
        <f t="shared" si="21"/>
        <v>0</v>
      </c>
      <c r="AM56" s="62">
        <f t="shared" si="22"/>
        <v>0</v>
      </c>
      <c r="AN56" s="116">
        <f t="shared" si="24"/>
        <v>0</v>
      </c>
    </row>
    <row r="57" spans="1:40" ht="16.5">
      <c r="A57" s="46"/>
      <c r="B57" s="47"/>
      <c r="C57" s="47"/>
      <c r="D57" s="48"/>
      <c r="E57" s="49"/>
      <c r="F57" s="49"/>
      <c r="G57" s="50"/>
      <c r="H57" s="50"/>
      <c r="I57" s="51"/>
      <c r="J57" s="51"/>
      <c r="K57" s="51"/>
      <c r="L57" s="51"/>
      <c r="M57" s="51"/>
      <c r="N57" s="222">
        <f t="shared" si="2"/>
        <v>0</v>
      </c>
      <c r="O57" s="52">
        <f t="shared" si="3"/>
        <v>0</v>
      </c>
      <c r="P57" s="72" t="str">
        <f>IF(O57&gt;0,IF(O57&gt;Q57,"Errore n. giorni! MAX 304",IF(NETWORKDAYS.INTL(G57,H57,11,'MENU TENDINA'!I$30:I$41)=O57,"ok","")),"")</f>
        <v/>
      </c>
      <c r="Q57" s="54" t="str">
        <f>IF(O57&gt;0,NETWORKDAYS.INTL(G57,H57,11,'MENU TENDINA'!$I$30:$I$41),"")</f>
        <v/>
      </c>
      <c r="R57" s="71"/>
      <c r="S57" s="56">
        <f t="shared" si="4"/>
        <v>0</v>
      </c>
      <c r="T57" s="185">
        <f t="shared" si="5"/>
        <v>0</v>
      </c>
      <c r="U57" s="185">
        <f t="shared" si="6"/>
        <v>0</v>
      </c>
      <c r="V57" s="185">
        <f t="shared" si="7"/>
        <v>0</v>
      </c>
      <c r="W57" s="185">
        <f t="shared" si="8"/>
        <v>0</v>
      </c>
      <c r="X57" s="185">
        <f t="shared" si="9"/>
        <v>0</v>
      </c>
      <c r="Y57" s="185">
        <f t="shared" si="10"/>
        <v>0</v>
      </c>
      <c r="Z57" s="186">
        <f t="shared" si="11"/>
        <v>0</v>
      </c>
      <c r="AA57" s="59">
        <f t="shared" si="25"/>
        <v>0</v>
      </c>
      <c r="AB57" s="60">
        <f t="shared" si="23"/>
        <v>0</v>
      </c>
      <c r="AC57" s="187">
        <f t="shared" si="12"/>
        <v>0</v>
      </c>
      <c r="AD57" s="188">
        <f t="shared" si="13"/>
        <v>0</v>
      </c>
      <c r="AE57" s="187">
        <f t="shared" si="14"/>
        <v>0</v>
      </c>
      <c r="AF57" s="188">
        <f t="shared" si="15"/>
        <v>0</v>
      </c>
      <c r="AG57" s="187">
        <f t="shared" si="16"/>
        <v>0</v>
      </c>
      <c r="AH57" s="188">
        <f t="shared" si="17"/>
        <v>0</v>
      </c>
      <c r="AI57" s="187">
        <f t="shared" si="18"/>
        <v>0</v>
      </c>
      <c r="AJ57" s="188">
        <f t="shared" si="19"/>
        <v>0</v>
      </c>
      <c r="AK57" s="188">
        <f t="shared" si="20"/>
        <v>0</v>
      </c>
      <c r="AL57" s="188">
        <f t="shared" si="21"/>
        <v>0</v>
      </c>
      <c r="AM57" s="62">
        <f t="shared" si="22"/>
        <v>0</v>
      </c>
      <c r="AN57" s="116">
        <f t="shared" si="24"/>
        <v>0</v>
      </c>
    </row>
    <row r="58" spans="1:40" ht="16.5">
      <c r="A58" s="46"/>
      <c r="B58" s="47"/>
      <c r="C58" s="47"/>
      <c r="D58" s="48"/>
      <c r="E58" s="49"/>
      <c r="F58" s="49"/>
      <c r="G58" s="50"/>
      <c r="H58" s="50"/>
      <c r="I58" s="51"/>
      <c r="J58" s="51"/>
      <c r="K58" s="51"/>
      <c r="L58" s="51"/>
      <c r="M58" s="51"/>
      <c r="N58" s="222">
        <f t="shared" si="2"/>
        <v>0</v>
      </c>
      <c r="O58" s="52">
        <f t="shared" si="3"/>
        <v>0</v>
      </c>
      <c r="P58" s="72" t="str">
        <f>IF(O58&gt;0,IF(O58&gt;Q58,"Errore n. giorni! MAX 304",IF(NETWORKDAYS.INTL(G58,H58,11,'MENU TENDINA'!I$30:I$41)=O58,"ok","")),"")</f>
        <v/>
      </c>
      <c r="Q58" s="54" t="str">
        <f>IF(O58&gt;0,NETWORKDAYS.INTL(G58,H58,11,'MENU TENDINA'!$I$30:$I$41),"")</f>
        <v/>
      </c>
      <c r="R58" s="71"/>
      <c r="S58" s="56">
        <f t="shared" si="4"/>
        <v>0</v>
      </c>
      <c r="T58" s="185">
        <f t="shared" si="5"/>
        <v>0</v>
      </c>
      <c r="U58" s="185">
        <f t="shared" si="6"/>
        <v>0</v>
      </c>
      <c r="V58" s="185">
        <f t="shared" si="7"/>
        <v>0</v>
      </c>
      <c r="W58" s="185">
        <f t="shared" si="8"/>
        <v>0</v>
      </c>
      <c r="X58" s="185">
        <f t="shared" si="9"/>
        <v>0</v>
      </c>
      <c r="Y58" s="185">
        <f t="shared" si="10"/>
        <v>0</v>
      </c>
      <c r="Z58" s="186">
        <f t="shared" si="11"/>
        <v>0</v>
      </c>
      <c r="AA58" s="59">
        <f t="shared" si="25"/>
        <v>0</v>
      </c>
      <c r="AB58" s="60">
        <f t="shared" si="23"/>
        <v>0</v>
      </c>
      <c r="AC58" s="187">
        <f t="shared" si="12"/>
        <v>0</v>
      </c>
      <c r="AD58" s="188">
        <f t="shared" si="13"/>
        <v>0</v>
      </c>
      <c r="AE58" s="187">
        <f t="shared" si="14"/>
        <v>0</v>
      </c>
      <c r="AF58" s="188">
        <f t="shared" si="15"/>
        <v>0</v>
      </c>
      <c r="AG58" s="187">
        <f t="shared" si="16"/>
        <v>0</v>
      </c>
      <c r="AH58" s="188">
        <f t="shared" si="17"/>
        <v>0</v>
      </c>
      <c r="AI58" s="187">
        <f t="shared" si="18"/>
        <v>0</v>
      </c>
      <c r="AJ58" s="188">
        <f t="shared" si="19"/>
        <v>0</v>
      </c>
      <c r="AK58" s="188">
        <f t="shared" si="20"/>
        <v>0</v>
      </c>
      <c r="AL58" s="188">
        <f t="shared" si="21"/>
        <v>0</v>
      </c>
      <c r="AM58" s="62">
        <f t="shared" si="22"/>
        <v>0</v>
      </c>
      <c r="AN58" s="116">
        <f t="shared" si="24"/>
        <v>0</v>
      </c>
    </row>
    <row r="59" spans="1:40" ht="16.5">
      <c r="A59" s="46"/>
      <c r="B59" s="47"/>
      <c r="C59" s="47"/>
      <c r="D59" s="48"/>
      <c r="E59" s="49"/>
      <c r="F59" s="49"/>
      <c r="G59" s="50"/>
      <c r="H59" s="50"/>
      <c r="I59" s="51"/>
      <c r="J59" s="51"/>
      <c r="K59" s="51"/>
      <c r="L59" s="51"/>
      <c r="M59" s="51"/>
      <c r="N59" s="222">
        <f t="shared" si="2"/>
        <v>0</v>
      </c>
      <c r="O59" s="52">
        <f t="shared" si="3"/>
        <v>0</v>
      </c>
      <c r="P59" s="72" t="str">
        <f>IF(O59&gt;0,IF(O59&gt;Q59,"Errore n. giorni! MAX 304",IF(NETWORKDAYS.INTL(G59,H59,11,'MENU TENDINA'!I$30:I$41)=O59,"ok","")),"")</f>
        <v/>
      </c>
      <c r="Q59" s="54" t="str">
        <f>IF(O59&gt;0,NETWORKDAYS.INTL(G59,H59,11,'MENU TENDINA'!$I$30:$I$41),"")</f>
        <v/>
      </c>
      <c r="R59" s="71"/>
      <c r="S59" s="56">
        <f t="shared" si="4"/>
        <v>0</v>
      </c>
      <c r="T59" s="185">
        <f t="shared" si="5"/>
        <v>0</v>
      </c>
      <c r="U59" s="185">
        <f t="shared" si="6"/>
        <v>0</v>
      </c>
      <c r="V59" s="185">
        <f t="shared" si="7"/>
        <v>0</v>
      </c>
      <c r="W59" s="185">
        <f t="shared" si="8"/>
        <v>0</v>
      </c>
      <c r="X59" s="185">
        <f t="shared" si="9"/>
        <v>0</v>
      </c>
      <c r="Y59" s="185">
        <f t="shared" si="10"/>
        <v>0</v>
      </c>
      <c r="Z59" s="186">
        <f t="shared" si="11"/>
        <v>0</v>
      </c>
      <c r="AA59" s="59">
        <f t="shared" si="25"/>
        <v>0</v>
      </c>
      <c r="AB59" s="60">
        <f t="shared" si="23"/>
        <v>0</v>
      </c>
      <c r="AC59" s="187">
        <f t="shared" si="12"/>
        <v>0</v>
      </c>
      <c r="AD59" s="188">
        <f t="shared" si="13"/>
        <v>0</v>
      </c>
      <c r="AE59" s="187">
        <f t="shared" si="14"/>
        <v>0</v>
      </c>
      <c r="AF59" s="188">
        <f t="shared" si="15"/>
        <v>0</v>
      </c>
      <c r="AG59" s="187">
        <f t="shared" si="16"/>
        <v>0</v>
      </c>
      <c r="AH59" s="188">
        <f t="shared" si="17"/>
        <v>0</v>
      </c>
      <c r="AI59" s="187">
        <f t="shared" si="18"/>
        <v>0</v>
      </c>
      <c r="AJ59" s="188">
        <f t="shared" si="19"/>
        <v>0</v>
      </c>
      <c r="AK59" s="188">
        <f t="shared" si="20"/>
        <v>0</v>
      </c>
      <c r="AL59" s="188">
        <f t="shared" si="21"/>
        <v>0</v>
      </c>
      <c r="AM59" s="62">
        <f t="shared" si="22"/>
        <v>0</v>
      </c>
      <c r="AN59" s="116">
        <f t="shared" si="24"/>
        <v>0</v>
      </c>
    </row>
    <row r="60" spans="1:40" ht="16.5">
      <c r="A60" s="46"/>
      <c r="B60" s="47"/>
      <c r="C60" s="47"/>
      <c r="D60" s="48"/>
      <c r="E60" s="49"/>
      <c r="F60" s="49"/>
      <c r="G60" s="50"/>
      <c r="H60" s="50"/>
      <c r="I60" s="51"/>
      <c r="J60" s="51"/>
      <c r="K60" s="51"/>
      <c r="L60" s="51"/>
      <c r="M60" s="51"/>
      <c r="N60" s="222">
        <f t="shared" si="2"/>
        <v>0</v>
      </c>
      <c r="O60" s="52">
        <f t="shared" si="3"/>
        <v>0</v>
      </c>
      <c r="P60" s="72" t="str">
        <f>IF(O60&gt;0,IF(O60&gt;Q60,"Errore n. giorni! MAX 304",IF(NETWORKDAYS.INTL(G60,H60,11,'MENU TENDINA'!I$30:I$41)=O60,"ok","")),"")</f>
        <v/>
      </c>
      <c r="Q60" s="54" t="str">
        <f>IF(O60&gt;0,NETWORKDAYS.INTL(G60,H60,11,'MENU TENDINA'!$I$30:$I$41),"")</f>
        <v/>
      </c>
      <c r="R60" s="71"/>
      <c r="S60" s="56">
        <f t="shared" si="4"/>
        <v>0</v>
      </c>
      <c r="T60" s="185">
        <f t="shared" si="5"/>
        <v>0</v>
      </c>
      <c r="U60" s="185">
        <f t="shared" si="6"/>
        <v>0</v>
      </c>
      <c r="V60" s="185">
        <f t="shared" si="7"/>
        <v>0</v>
      </c>
      <c r="W60" s="185">
        <f t="shared" si="8"/>
        <v>0</v>
      </c>
      <c r="X60" s="185">
        <f t="shared" si="9"/>
        <v>0</v>
      </c>
      <c r="Y60" s="185">
        <f t="shared" si="10"/>
        <v>0</v>
      </c>
      <c r="Z60" s="186">
        <f t="shared" si="11"/>
        <v>0</v>
      </c>
      <c r="AA60" s="59">
        <f t="shared" si="25"/>
        <v>0</v>
      </c>
      <c r="AB60" s="60">
        <f t="shared" si="23"/>
        <v>0</v>
      </c>
      <c r="AC60" s="187">
        <f t="shared" si="12"/>
        <v>0</v>
      </c>
      <c r="AD60" s="188">
        <f t="shared" si="13"/>
        <v>0</v>
      </c>
      <c r="AE60" s="187">
        <f t="shared" si="14"/>
        <v>0</v>
      </c>
      <c r="AF60" s="188">
        <f t="shared" si="15"/>
        <v>0</v>
      </c>
      <c r="AG60" s="187">
        <f t="shared" si="16"/>
        <v>0</v>
      </c>
      <c r="AH60" s="188">
        <f t="shared" si="17"/>
        <v>0</v>
      </c>
      <c r="AI60" s="187">
        <f t="shared" si="18"/>
        <v>0</v>
      </c>
      <c r="AJ60" s="188">
        <f t="shared" si="19"/>
        <v>0</v>
      </c>
      <c r="AK60" s="188">
        <f t="shared" si="20"/>
        <v>0</v>
      </c>
      <c r="AL60" s="188">
        <f t="shared" si="21"/>
        <v>0</v>
      </c>
      <c r="AM60" s="62">
        <f t="shared" si="22"/>
        <v>0</v>
      </c>
      <c r="AN60" s="116">
        <f t="shared" si="24"/>
        <v>0</v>
      </c>
    </row>
    <row r="61" spans="1:40" ht="16.5">
      <c r="A61" s="46"/>
      <c r="B61" s="47"/>
      <c r="C61" s="47"/>
      <c r="D61" s="48"/>
      <c r="E61" s="49"/>
      <c r="F61" s="49"/>
      <c r="G61" s="50"/>
      <c r="H61" s="50"/>
      <c r="I61" s="51"/>
      <c r="J61" s="51"/>
      <c r="K61" s="51"/>
      <c r="L61" s="51"/>
      <c r="M61" s="51"/>
      <c r="N61" s="222">
        <f t="shared" si="2"/>
        <v>0</v>
      </c>
      <c r="O61" s="52">
        <f t="shared" si="3"/>
        <v>0</v>
      </c>
      <c r="P61" s="72" t="str">
        <f>IF(O61&gt;0,IF(O61&gt;Q61,"Errore n. giorni! MAX 304",IF(NETWORKDAYS.INTL(G61,H61,11,'MENU TENDINA'!I$30:I$41)=O61,"ok","")),"")</f>
        <v/>
      </c>
      <c r="Q61" s="54" t="str">
        <f>IF(O61&gt;0,NETWORKDAYS.INTL(G61,H61,11,'MENU TENDINA'!$I$30:$I$41),"")</f>
        <v/>
      </c>
      <c r="R61" s="71"/>
      <c r="S61" s="56">
        <f t="shared" si="4"/>
        <v>0</v>
      </c>
      <c r="T61" s="185">
        <f t="shared" si="5"/>
        <v>0</v>
      </c>
      <c r="U61" s="185">
        <f t="shared" si="6"/>
        <v>0</v>
      </c>
      <c r="V61" s="185">
        <f t="shared" si="7"/>
        <v>0</v>
      </c>
      <c r="W61" s="185">
        <f t="shared" si="8"/>
        <v>0</v>
      </c>
      <c r="X61" s="185">
        <f t="shared" si="9"/>
        <v>0</v>
      </c>
      <c r="Y61" s="185">
        <f t="shared" si="10"/>
        <v>0</v>
      </c>
      <c r="Z61" s="186">
        <f t="shared" si="11"/>
        <v>0</v>
      </c>
      <c r="AA61" s="59">
        <f t="shared" si="25"/>
        <v>0</v>
      </c>
      <c r="AB61" s="60">
        <f t="shared" si="23"/>
        <v>0</v>
      </c>
      <c r="AC61" s="187">
        <f t="shared" si="12"/>
        <v>0</v>
      </c>
      <c r="AD61" s="188">
        <f t="shared" si="13"/>
        <v>0</v>
      </c>
      <c r="AE61" s="187">
        <f t="shared" si="14"/>
        <v>0</v>
      </c>
      <c r="AF61" s="188">
        <f t="shared" si="15"/>
        <v>0</v>
      </c>
      <c r="AG61" s="187">
        <f t="shared" si="16"/>
        <v>0</v>
      </c>
      <c r="AH61" s="188">
        <f t="shared" si="17"/>
        <v>0</v>
      </c>
      <c r="AI61" s="187">
        <f t="shared" si="18"/>
        <v>0</v>
      </c>
      <c r="AJ61" s="188">
        <f t="shared" si="19"/>
        <v>0</v>
      </c>
      <c r="AK61" s="188">
        <f t="shared" si="20"/>
        <v>0</v>
      </c>
      <c r="AL61" s="188">
        <f t="shared" si="21"/>
        <v>0</v>
      </c>
      <c r="AM61" s="62">
        <f t="shared" si="22"/>
        <v>0</v>
      </c>
      <c r="AN61" s="116">
        <f t="shared" si="24"/>
        <v>0</v>
      </c>
    </row>
    <row r="62" spans="1:40" ht="16.5">
      <c r="A62" s="46"/>
      <c r="B62" s="47"/>
      <c r="C62" s="47"/>
      <c r="D62" s="48"/>
      <c r="E62" s="49"/>
      <c r="F62" s="49"/>
      <c r="G62" s="50"/>
      <c r="H62" s="50"/>
      <c r="I62" s="51"/>
      <c r="J62" s="51"/>
      <c r="K62" s="51"/>
      <c r="L62" s="51"/>
      <c r="M62" s="51"/>
      <c r="N62" s="222">
        <f t="shared" si="2"/>
        <v>0</v>
      </c>
      <c r="O62" s="52">
        <f t="shared" si="3"/>
        <v>0</v>
      </c>
      <c r="P62" s="72" t="str">
        <f>IF(O62&gt;0,IF(O62&gt;Q62,"Errore n. giorni! MAX 304",IF(NETWORKDAYS.INTL(G62,H62,11,'MENU TENDINA'!I$30:I$41)=O62,"ok","")),"")</f>
        <v/>
      </c>
      <c r="Q62" s="54" t="str">
        <f>IF(O62&gt;0,NETWORKDAYS.INTL(G62,H62,11,'MENU TENDINA'!$I$30:$I$41),"")</f>
        <v/>
      </c>
      <c r="R62" s="71"/>
      <c r="S62" s="56">
        <f t="shared" si="4"/>
        <v>0</v>
      </c>
      <c r="T62" s="185">
        <f t="shared" si="5"/>
        <v>0</v>
      </c>
      <c r="U62" s="185">
        <f t="shared" si="6"/>
        <v>0</v>
      </c>
      <c r="V62" s="185">
        <f t="shared" si="7"/>
        <v>0</v>
      </c>
      <c r="W62" s="185">
        <f t="shared" si="8"/>
        <v>0</v>
      </c>
      <c r="X62" s="185">
        <f t="shared" si="9"/>
        <v>0</v>
      </c>
      <c r="Y62" s="185">
        <f t="shared" si="10"/>
        <v>0</v>
      </c>
      <c r="Z62" s="186">
        <f t="shared" si="11"/>
        <v>0</v>
      </c>
      <c r="AA62" s="59">
        <f t="shared" si="25"/>
        <v>0</v>
      </c>
      <c r="AB62" s="60">
        <f t="shared" si="23"/>
        <v>0</v>
      </c>
      <c r="AC62" s="187">
        <f t="shared" si="12"/>
        <v>0</v>
      </c>
      <c r="AD62" s="188">
        <f t="shared" si="13"/>
        <v>0</v>
      </c>
      <c r="AE62" s="187">
        <f t="shared" si="14"/>
        <v>0</v>
      </c>
      <c r="AF62" s="188">
        <f t="shared" si="15"/>
        <v>0</v>
      </c>
      <c r="AG62" s="187">
        <f t="shared" si="16"/>
        <v>0</v>
      </c>
      <c r="AH62" s="188">
        <f t="shared" si="17"/>
        <v>0</v>
      </c>
      <c r="AI62" s="187">
        <f t="shared" si="18"/>
        <v>0</v>
      </c>
      <c r="AJ62" s="188">
        <f t="shared" si="19"/>
        <v>0</v>
      </c>
      <c r="AK62" s="188">
        <f t="shared" si="20"/>
        <v>0</v>
      </c>
      <c r="AL62" s="188">
        <f t="shared" si="21"/>
        <v>0</v>
      </c>
      <c r="AM62" s="62">
        <f t="shared" si="22"/>
        <v>0</v>
      </c>
      <c r="AN62" s="116">
        <f t="shared" si="24"/>
        <v>0</v>
      </c>
    </row>
    <row r="63" spans="1:40" ht="16.5">
      <c r="A63" s="46"/>
      <c r="B63" s="47"/>
      <c r="C63" s="47"/>
      <c r="D63" s="48"/>
      <c r="E63" s="49"/>
      <c r="F63" s="49"/>
      <c r="G63" s="50"/>
      <c r="H63" s="50"/>
      <c r="I63" s="51"/>
      <c r="J63" s="51"/>
      <c r="K63" s="51"/>
      <c r="L63" s="51"/>
      <c r="M63" s="51"/>
      <c r="N63" s="222">
        <f t="shared" si="2"/>
        <v>0</v>
      </c>
      <c r="O63" s="52">
        <f t="shared" si="3"/>
        <v>0</v>
      </c>
      <c r="P63" s="72" t="str">
        <f>IF(O63&gt;0,IF(O63&gt;Q63,"Errore n. giorni! MAX 304",IF(NETWORKDAYS.INTL(G63,H63,11,'MENU TENDINA'!I$30:I$41)=O63,"ok","")),"")</f>
        <v/>
      </c>
      <c r="Q63" s="54" t="str">
        <f>IF(O63&gt;0,NETWORKDAYS.INTL(G63,H63,11,'MENU TENDINA'!$I$30:$I$41),"")</f>
        <v/>
      </c>
      <c r="R63" s="71"/>
      <c r="S63" s="56">
        <f t="shared" si="4"/>
        <v>0</v>
      </c>
      <c r="T63" s="185">
        <f t="shared" si="5"/>
        <v>0</v>
      </c>
      <c r="U63" s="185">
        <f t="shared" si="6"/>
        <v>0</v>
      </c>
      <c r="V63" s="185">
        <f t="shared" si="7"/>
        <v>0</v>
      </c>
      <c r="W63" s="185">
        <f t="shared" si="8"/>
        <v>0</v>
      </c>
      <c r="X63" s="185">
        <f t="shared" si="9"/>
        <v>0</v>
      </c>
      <c r="Y63" s="185">
        <f t="shared" si="10"/>
        <v>0</v>
      </c>
      <c r="Z63" s="186">
        <f t="shared" si="11"/>
        <v>0</v>
      </c>
      <c r="AA63" s="59">
        <f t="shared" si="25"/>
        <v>0</v>
      </c>
      <c r="AB63" s="60">
        <f t="shared" si="23"/>
        <v>0</v>
      </c>
      <c r="AC63" s="187">
        <f t="shared" si="12"/>
        <v>0</v>
      </c>
      <c r="AD63" s="188">
        <f t="shared" si="13"/>
        <v>0</v>
      </c>
      <c r="AE63" s="187">
        <f t="shared" si="14"/>
        <v>0</v>
      </c>
      <c r="AF63" s="188">
        <f t="shared" si="15"/>
        <v>0</v>
      </c>
      <c r="AG63" s="187">
        <f t="shared" si="16"/>
        <v>0</v>
      </c>
      <c r="AH63" s="188">
        <f t="shared" si="17"/>
        <v>0</v>
      </c>
      <c r="AI63" s="187">
        <f t="shared" si="18"/>
        <v>0</v>
      </c>
      <c r="AJ63" s="188">
        <f t="shared" si="19"/>
        <v>0</v>
      </c>
      <c r="AK63" s="188">
        <f t="shared" si="20"/>
        <v>0</v>
      </c>
      <c r="AL63" s="188">
        <f t="shared" si="21"/>
        <v>0</v>
      </c>
      <c r="AM63" s="62">
        <f t="shared" si="22"/>
        <v>0</v>
      </c>
      <c r="AN63" s="116">
        <f t="shared" si="24"/>
        <v>0</v>
      </c>
    </row>
    <row r="64" spans="1:40" ht="16.5">
      <c r="A64" s="46"/>
      <c r="B64" s="47"/>
      <c r="C64" s="47"/>
      <c r="D64" s="48"/>
      <c r="E64" s="49"/>
      <c r="F64" s="49"/>
      <c r="G64" s="50"/>
      <c r="H64" s="50"/>
      <c r="I64" s="51"/>
      <c r="J64" s="51"/>
      <c r="K64" s="51"/>
      <c r="L64" s="51"/>
      <c r="M64" s="51"/>
      <c r="N64" s="222">
        <f t="shared" si="2"/>
        <v>0</v>
      </c>
      <c r="O64" s="52">
        <f t="shared" si="3"/>
        <v>0</v>
      </c>
      <c r="P64" s="72" t="str">
        <f>IF(O64&gt;0,IF(O64&gt;Q64,"Errore n. giorni! MAX 304",IF(NETWORKDAYS.INTL(G64,H64,11,'MENU TENDINA'!I$30:I$41)=O64,"ok","")),"")</f>
        <v/>
      </c>
      <c r="Q64" s="54" t="str">
        <f>IF(O64&gt;0,NETWORKDAYS.INTL(G64,H64,11,'MENU TENDINA'!$I$30:$I$41),"")</f>
        <v/>
      </c>
      <c r="R64" s="71"/>
      <c r="S64" s="56">
        <f t="shared" si="4"/>
        <v>0</v>
      </c>
      <c r="T64" s="185">
        <f t="shared" si="5"/>
        <v>0</v>
      </c>
      <c r="U64" s="185">
        <f t="shared" si="6"/>
        <v>0</v>
      </c>
      <c r="V64" s="185">
        <f t="shared" si="7"/>
        <v>0</v>
      </c>
      <c r="W64" s="185">
        <f t="shared" si="8"/>
        <v>0</v>
      </c>
      <c r="X64" s="185">
        <f t="shared" si="9"/>
        <v>0</v>
      </c>
      <c r="Y64" s="185">
        <f t="shared" si="10"/>
        <v>0</v>
      </c>
      <c r="Z64" s="186">
        <f t="shared" si="11"/>
        <v>0</v>
      </c>
      <c r="AA64" s="59">
        <f t="shared" si="25"/>
        <v>0</v>
      </c>
      <c r="AB64" s="60">
        <f t="shared" si="23"/>
        <v>0</v>
      </c>
      <c r="AC64" s="187">
        <f t="shared" si="12"/>
        <v>0</v>
      </c>
      <c r="AD64" s="188">
        <f t="shared" si="13"/>
        <v>0</v>
      </c>
      <c r="AE64" s="187">
        <f t="shared" si="14"/>
        <v>0</v>
      </c>
      <c r="AF64" s="188">
        <f t="shared" si="15"/>
        <v>0</v>
      </c>
      <c r="AG64" s="187">
        <f t="shared" si="16"/>
        <v>0</v>
      </c>
      <c r="AH64" s="188">
        <f t="shared" si="17"/>
        <v>0</v>
      </c>
      <c r="AI64" s="187">
        <f t="shared" si="18"/>
        <v>0</v>
      </c>
      <c r="AJ64" s="188">
        <f t="shared" si="19"/>
        <v>0</v>
      </c>
      <c r="AK64" s="188">
        <f t="shared" si="20"/>
        <v>0</v>
      </c>
      <c r="AL64" s="188">
        <f t="shared" si="21"/>
        <v>0</v>
      </c>
      <c r="AM64" s="62">
        <f t="shared" si="22"/>
        <v>0</v>
      </c>
      <c r="AN64" s="116">
        <f t="shared" si="24"/>
        <v>0</v>
      </c>
    </row>
    <row r="65" spans="1:40" ht="16.5">
      <c r="A65" s="46"/>
      <c r="B65" s="47"/>
      <c r="C65" s="47"/>
      <c r="D65" s="48"/>
      <c r="E65" s="49"/>
      <c r="F65" s="49"/>
      <c r="G65" s="50"/>
      <c r="H65" s="50"/>
      <c r="I65" s="51"/>
      <c r="J65" s="51"/>
      <c r="K65" s="51"/>
      <c r="L65" s="51"/>
      <c r="M65" s="51"/>
      <c r="N65" s="222">
        <f t="shared" si="2"/>
        <v>0</v>
      </c>
      <c r="O65" s="52">
        <f t="shared" si="3"/>
        <v>0</v>
      </c>
      <c r="P65" s="72" t="str">
        <f>IF(O65&gt;0,IF(O65&gt;Q65,"Errore n. giorni! MAX 304",IF(NETWORKDAYS.INTL(G65,H65,11,'MENU TENDINA'!I$30:I$41)=O65,"ok","")),"")</f>
        <v/>
      </c>
      <c r="Q65" s="54" t="str">
        <f>IF(O65&gt;0,NETWORKDAYS.INTL(G65,H65,11,'MENU TENDINA'!$I$30:$I$41),"")</f>
        <v/>
      </c>
      <c r="R65" s="71"/>
      <c r="S65" s="56">
        <f t="shared" si="4"/>
        <v>0</v>
      </c>
      <c r="T65" s="185">
        <f t="shared" si="5"/>
        <v>0</v>
      </c>
      <c r="U65" s="185">
        <f t="shared" si="6"/>
        <v>0</v>
      </c>
      <c r="V65" s="185">
        <f t="shared" si="7"/>
        <v>0</v>
      </c>
      <c r="W65" s="185">
        <f t="shared" si="8"/>
        <v>0</v>
      </c>
      <c r="X65" s="185">
        <f t="shared" si="9"/>
        <v>0</v>
      </c>
      <c r="Y65" s="185">
        <f t="shared" si="10"/>
        <v>0</v>
      </c>
      <c r="Z65" s="186">
        <f t="shared" si="11"/>
        <v>0</v>
      </c>
      <c r="AA65" s="59">
        <f t="shared" si="25"/>
        <v>0</v>
      </c>
      <c r="AB65" s="60">
        <f t="shared" si="23"/>
        <v>0</v>
      </c>
      <c r="AC65" s="187">
        <f t="shared" si="12"/>
        <v>0</v>
      </c>
      <c r="AD65" s="188">
        <f t="shared" si="13"/>
        <v>0</v>
      </c>
      <c r="AE65" s="187">
        <f t="shared" si="14"/>
        <v>0</v>
      </c>
      <c r="AF65" s="188">
        <f t="shared" si="15"/>
        <v>0</v>
      </c>
      <c r="AG65" s="187">
        <f t="shared" si="16"/>
        <v>0</v>
      </c>
      <c r="AH65" s="188">
        <f t="shared" si="17"/>
        <v>0</v>
      </c>
      <c r="AI65" s="187">
        <f t="shared" si="18"/>
        <v>0</v>
      </c>
      <c r="AJ65" s="188">
        <f t="shared" si="19"/>
        <v>0</v>
      </c>
      <c r="AK65" s="188">
        <f t="shared" si="20"/>
        <v>0</v>
      </c>
      <c r="AL65" s="188">
        <f t="shared" si="21"/>
        <v>0</v>
      </c>
      <c r="AM65" s="62">
        <f t="shared" si="22"/>
        <v>0</v>
      </c>
      <c r="AN65" s="116">
        <f t="shared" si="24"/>
        <v>0</v>
      </c>
    </row>
    <row r="66" spans="1:40" ht="16.5">
      <c r="A66" s="46"/>
      <c r="B66" s="47"/>
      <c r="C66" s="47"/>
      <c r="D66" s="48"/>
      <c r="E66" s="49"/>
      <c r="F66" s="49"/>
      <c r="G66" s="50"/>
      <c r="H66" s="50"/>
      <c r="I66" s="51"/>
      <c r="J66" s="51"/>
      <c r="K66" s="51"/>
      <c r="L66" s="51"/>
      <c r="M66" s="51"/>
      <c r="N66" s="222">
        <f t="shared" si="2"/>
        <v>0</v>
      </c>
      <c r="O66" s="52">
        <f t="shared" si="3"/>
        <v>0</v>
      </c>
      <c r="P66" s="72" t="str">
        <f>IF(O66&gt;0,IF(O66&gt;Q66,"Errore n. giorni! MAX 304",IF(NETWORKDAYS.INTL(G66,H66,11,'MENU TENDINA'!I$30:I$41)=O66,"ok","")),"")</f>
        <v/>
      </c>
      <c r="Q66" s="54" t="str">
        <f>IF(O66&gt;0,NETWORKDAYS.INTL(G66,H66,11,'MENU TENDINA'!$I$30:$I$41),"")</f>
        <v/>
      </c>
      <c r="R66" s="71"/>
      <c r="S66" s="56">
        <f t="shared" si="4"/>
        <v>0</v>
      </c>
      <c r="T66" s="185">
        <f t="shared" si="5"/>
        <v>0</v>
      </c>
      <c r="U66" s="185">
        <f t="shared" si="6"/>
        <v>0</v>
      </c>
      <c r="V66" s="185">
        <f t="shared" si="7"/>
        <v>0</v>
      </c>
      <c r="W66" s="185">
        <f t="shared" si="8"/>
        <v>0</v>
      </c>
      <c r="X66" s="185">
        <f t="shared" si="9"/>
        <v>0</v>
      </c>
      <c r="Y66" s="185">
        <f t="shared" si="10"/>
        <v>0</v>
      </c>
      <c r="Z66" s="186">
        <f t="shared" si="11"/>
        <v>0</v>
      </c>
      <c r="AA66" s="59">
        <f t="shared" si="25"/>
        <v>0</v>
      </c>
      <c r="AB66" s="60">
        <f t="shared" si="23"/>
        <v>0</v>
      </c>
      <c r="AC66" s="187">
        <f t="shared" si="12"/>
        <v>0</v>
      </c>
      <c r="AD66" s="188">
        <f t="shared" si="13"/>
        <v>0</v>
      </c>
      <c r="AE66" s="187">
        <f t="shared" si="14"/>
        <v>0</v>
      </c>
      <c r="AF66" s="188">
        <f t="shared" si="15"/>
        <v>0</v>
      </c>
      <c r="AG66" s="187">
        <f t="shared" si="16"/>
        <v>0</v>
      </c>
      <c r="AH66" s="188">
        <f t="shared" si="17"/>
        <v>0</v>
      </c>
      <c r="AI66" s="187">
        <f t="shared" si="18"/>
        <v>0</v>
      </c>
      <c r="AJ66" s="188">
        <f t="shared" si="19"/>
        <v>0</v>
      </c>
      <c r="AK66" s="188">
        <f t="shared" si="20"/>
        <v>0</v>
      </c>
      <c r="AL66" s="188">
        <f t="shared" si="21"/>
        <v>0</v>
      </c>
      <c r="AM66" s="62">
        <f t="shared" si="22"/>
        <v>0</v>
      </c>
      <c r="AN66" s="116">
        <f t="shared" si="24"/>
        <v>0</v>
      </c>
    </row>
    <row r="67" spans="1:40" ht="16.5">
      <c r="A67" s="46"/>
      <c r="B67" s="47"/>
      <c r="C67" s="47"/>
      <c r="D67" s="48"/>
      <c r="E67" s="49"/>
      <c r="F67" s="49"/>
      <c r="G67" s="50"/>
      <c r="H67" s="50"/>
      <c r="I67" s="51"/>
      <c r="J67" s="51"/>
      <c r="K67" s="51"/>
      <c r="L67" s="51"/>
      <c r="M67" s="51"/>
      <c r="N67" s="222">
        <f t="shared" si="2"/>
        <v>0</v>
      </c>
      <c r="O67" s="52">
        <f t="shared" si="3"/>
        <v>0</v>
      </c>
      <c r="P67" s="72" t="str">
        <f>IF(O67&gt;0,IF(O67&gt;Q67,"Errore n. giorni! MAX 304",IF(NETWORKDAYS.INTL(G67,H67,11,'MENU TENDINA'!I$30:I$41)=O67,"ok","")),"")</f>
        <v/>
      </c>
      <c r="Q67" s="54" t="str">
        <f>IF(O67&gt;0,NETWORKDAYS.INTL(G67,H67,11,'MENU TENDINA'!$I$30:$I$41),"")</f>
        <v/>
      </c>
      <c r="R67" s="71"/>
      <c r="S67" s="56">
        <f t="shared" si="4"/>
        <v>0</v>
      </c>
      <c r="T67" s="185">
        <f t="shared" si="5"/>
        <v>0</v>
      </c>
      <c r="U67" s="185">
        <f t="shared" si="6"/>
        <v>0</v>
      </c>
      <c r="V67" s="185">
        <f t="shared" si="7"/>
        <v>0</v>
      </c>
      <c r="W67" s="185">
        <f t="shared" si="8"/>
        <v>0</v>
      </c>
      <c r="X67" s="185">
        <f t="shared" si="9"/>
        <v>0</v>
      </c>
      <c r="Y67" s="185">
        <f t="shared" si="10"/>
        <v>0</v>
      </c>
      <c r="Z67" s="186">
        <f t="shared" si="11"/>
        <v>0</v>
      </c>
      <c r="AA67" s="59">
        <f t="shared" si="25"/>
        <v>0</v>
      </c>
      <c r="AB67" s="60">
        <f t="shared" si="23"/>
        <v>0</v>
      </c>
      <c r="AC67" s="187">
        <f t="shared" si="12"/>
        <v>0</v>
      </c>
      <c r="AD67" s="188">
        <f t="shared" si="13"/>
        <v>0</v>
      </c>
      <c r="AE67" s="187">
        <f t="shared" si="14"/>
        <v>0</v>
      </c>
      <c r="AF67" s="188">
        <f t="shared" si="15"/>
        <v>0</v>
      </c>
      <c r="AG67" s="187">
        <f t="shared" si="16"/>
        <v>0</v>
      </c>
      <c r="AH67" s="188">
        <f t="shared" si="17"/>
        <v>0</v>
      </c>
      <c r="AI67" s="187">
        <f t="shared" si="18"/>
        <v>0</v>
      </c>
      <c r="AJ67" s="188">
        <f t="shared" si="19"/>
        <v>0</v>
      </c>
      <c r="AK67" s="188">
        <f t="shared" si="20"/>
        <v>0</v>
      </c>
      <c r="AL67" s="188">
        <f t="shared" si="21"/>
        <v>0</v>
      </c>
      <c r="AM67" s="62">
        <f t="shared" si="22"/>
        <v>0</v>
      </c>
      <c r="AN67" s="116">
        <f t="shared" si="24"/>
        <v>0</v>
      </c>
    </row>
    <row r="68" spans="1:40" ht="16.5">
      <c r="A68" s="46"/>
      <c r="B68" s="47"/>
      <c r="C68" s="47"/>
      <c r="D68" s="48"/>
      <c r="E68" s="49"/>
      <c r="F68" s="49"/>
      <c r="G68" s="50"/>
      <c r="H68" s="50"/>
      <c r="I68" s="51"/>
      <c r="J68" s="51"/>
      <c r="K68" s="51"/>
      <c r="L68" s="51"/>
      <c r="M68" s="51"/>
      <c r="N68" s="222">
        <f t="shared" si="2"/>
        <v>0</v>
      </c>
      <c r="O68" s="52">
        <f t="shared" si="3"/>
        <v>0</v>
      </c>
      <c r="P68" s="72" t="str">
        <f>IF(O68&gt;0,IF(O68&gt;Q68,"Errore n. giorni! MAX 304",IF(NETWORKDAYS.INTL(G68,H68,11,'MENU TENDINA'!I$30:I$41)=O68,"ok","")),"")</f>
        <v/>
      </c>
      <c r="Q68" s="54" t="str">
        <f>IF(O68&gt;0,NETWORKDAYS.INTL(G68,H68,11,'MENU TENDINA'!$I$30:$I$41),"")</f>
        <v/>
      </c>
      <c r="R68" s="71"/>
      <c r="S68" s="56">
        <f t="shared" si="4"/>
        <v>0</v>
      </c>
      <c r="T68" s="185">
        <f t="shared" si="5"/>
        <v>0</v>
      </c>
      <c r="U68" s="185">
        <f t="shared" si="6"/>
        <v>0</v>
      </c>
      <c r="V68" s="185">
        <f t="shared" si="7"/>
        <v>0</v>
      </c>
      <c r="W68" s="185">
        <f t="shared" si="8"/>
        <v>0</v>
      </c>
      <c r="X68" s="185">
        <f t="shared" si="9"/>
        <v>0</v>
      </c>
      <c r="Y68" s="185">
        <f t="shared" si="10"/>
        <v>0</v>
      </c>
      <c r="Z68" s="186">
        <f t="shared" si="11"/>
        <v>0</v>
      </c>
      <c r="AA68" s="59">
        <f t="shared" si="25"/>
        <v>0</v>
      </c>
      <c r="AB68" s="60">
        <f t="shared" si="23"/>
        <v>0</v>
      </c>
      <c r="AC68" s="187">
        <f t="shared" si="12"/>
        <v>0</v>
      </c>
      <c r="AD68" s="188">
        <f t="shared" si="13"/>
        <v>0</v>
      </c>
      <c r="AE68" s="187">
        <f t="shared" si="14"/>
        <v>0</v>
      </c>
      <c r="AF68" s="188">
        <f t="shared" si="15"/>
        <v>0</v>
      </c>
      <c r="AG68" s="187">
        <f t="shared" si="16"/>
        <v>0</v>
      </c>
      <c r="AH68" s="188">
        <f t="shared" si="17"/>
        <v>0</v>
      </c>
      <c r="AI68" s="187">
        <f t="shared" si="18"/>
        <v>0</v>
      </c>
      <c r="AJ68" s="188">
        <f t="shared" si="19"/>
        <v>0</v>
      </c>
      <c r="AK68" s="188">
        <f t="shared" si="20"/>
        <v>0</v>
      </c>
      <c r="AL68" s="188">
        <f t="shared" si="21"/>
        <v>0</v>
      </c>
      <c r="AM68" s="62">
        <f t="shared" si="22"/>
        <v>0</v>
      </c>
      <c r="AN68" s="116">
        <f t="shared" si="24"/>
        <v>0</v>
      </c>
    </row>
    <row r="69" spans="1:40" ht="16.5">
      <c r="A69" s="46"/>
      <c r="B69" s="47"/>
      <c r="C69" s="47"/>
      <c r="D69" s="48"/>
      <c r="E69" s="49"/>
      <c r="F69" s="49"/>
      <c r="G69" s="50"/>
      <c r="H69" s="50"/>
      <c r="I69" s="51"/>
      <c r="J69" s="51"/>
      <c r="K69" s="51"/>
      <c r="L69" s="51"/>
      <c r="M69" s="51"/>
      <c r="N69" s="222">
        <f t="shared" si="2"/>
        <v>0</v>
      </c>
      <c r="O69" s="52">
        <f t="shared" si="3"/>
        <v>0</v>
      </c>
      <c r="P69" s="72" t="str">
        <f>IF(O69&gt;0,IF(O69&gt;Q69,"Errore n. giorni! MAX 304",IF(NETWORKDAYS.INTL(G69,H69,11,'MENU TENDINA'!I$30:I$41)=O69,"ok","")),"")</f>
        <v/>
      </c>
      <c r="Q69" s="54" t="str">
        <f>IF(O69&gt;0,NETWORKDAYS.INTL(G69,H69,11,'MENU TENDINA'!$I$30:$I$41),"")</f>
        <v/>
      </c>
      <c r="R69" s="71"/>
      <c r="S69" s="56">
        <f t="shared" si="4"/>
        <v>0</v>
      </c>
      <c r="T69" s="185">
        <f t="shared" si="5"/>
        <v>0</v>
      </c>
      <c r="U69" s="185">
        <f t="shared" si="6"/>
        <v>0</v>
      </c>
      <c r="V69" s="185">
        <f t="shared" si="7"/>
        <v>0</v>
      </c>
      <c r="W69" s="185">
        <f t="shared" si="8"/>
        <v>0</v>
      </c>
      <c r="X69" s="185">
        <f t="shared" si="9"/>
        <v>0</v>
      </c>
      <c r="Y69" s="185">
        <f t="shared" si="10"/>
        <v>0</v>
      </c>
      <c r="Z69" s="186">
        <f t="shared" si="11"/>
        <v>0</v>
      </c>
      <c r="AA69" s="59">
        <f t="shared" si="25"/>
        <v>0</v>
      </c>
      <c r="AB69" s="60">
        <f t="shared" si="23"/>
        <v>0</v>
      </c>
      <c r="AC69" s="187">
        <f t="shared" si="12"/>
        <v>0</v>
      </c>
      <c r="AD69" s="188">
        <f t="shared" si="13"/>
        <v>0</v>
      </c>
      <c r="AE69" s="187">
        <f t="shared" si="14"/>
        <v>0</v>
      </c>
      <c r="AF69" s="188">
        <f t="shared" si="15"/>
        <v>0</v>
      </c>
      <c r="AG69" s="187">
        <f t="shared" si="16"/>
        <v>0</v>
      </c>
      <c r="AH69" s="188">
        <f t="shared" si="17"/>
        <v>0</v>
      </c>
      <c r="AI69" s="187">
        <f t="shared" si="18"/>
        <v>0</v>
      </c>
      <c r="AJ69" s="188">
        <f t="shared" si="19"/>
        <v>0</v>
      </c>
      <c r="AK69" s="188">
        <f t="shared" si="20"/>
        <v>0</v>
      </c>
      <c r="AL69" s="188">
        <f t="shared" si="21"/>
        <v>0</v>
      </c>
      <c r="AM69" s="62">
        <f t="shared" si="22"/>
        <v>0</v>
      </c>
      <c r="AN69" s="116">
        <f t="shared" si="24"/>
        <v>0</v>
      </c>
    </row>
    <row r="70" spans="1:40" ht="16.5">
      <c r="A70" s="46"/>
      <c r="B70" s="47"/>
      <c r="C70" s="47"/>
      <c r="D70" s="48"/>
      <c r="E70" s="49"/>
      <c r="F70" s="49"/>
      <c r="G70" s="50"/>
      <c r="H70" s="50"/>
      <c r="I70" s="51"/>
      <c r="J70" s="51"/>
      <c r="K70" s="51"/>
      <c r="L70" s="51"/>
      <c r="M70" s="51"/>
      <c r="N70" s="222">
        <f t="shared" si="2"/>
        <v>0</v>
      </c>
      <c r="O70" s="52">
        <f t="shared" si="3"/>
        <v>0</v>
      </c>
      <c r="P70" s="72" t="str">
        <f>IF(O70&gt;0,IF(O70&gt;Q70,"Errore n. giorni! MAX 304",IF(NETWORKDAYS.INTL(G70,H70,11,'MENU TENDINA'!I$30:I$41)=O70,"ok","")),"")</f>
        <v/>
      </c>
      <c r="Q70" s="54" t="str">
        <f>IF(O70&gt;0,NETWORKDAYS.INTL(G70,H70,11,'MENU TENDINA'!$I$30:$I$41),"")</f>
        <v/>
      </c>
      <c r="R70" s="71"/>
      <c r="S70" s="56">
        <f t="shared" si="4"/>
        <v>0</v>
      </c>
      <c r="T70" s="185">
        <f t="shared" si="5"/>
        <v>0</v>
      </c>
      <c r="U70" s="185">
        <f t="shared" si="6"/>
        <v>0</v>
      </c>
      <c r="V70" s="185">
        <f t="shared" si="7"/>
        <v>0</v>
      </c>
      <c r="W70" s="185">
        <f t="shared" si="8"/>
        <v>0</v>
      </c>
      <c r="X70" s="185">
        <f t="shared" si="9"/>
        <v>0</v>
      </c>
      <c r="Y70" s="185">
        <f t="shared" si="10"/>
        <v>0</v>
      </c>
      <c r="Z70" s="186">
        <f t="shared" si="11"/>
        <v>0</v>
      </c>
      <c r="AA70" s="59">
        <f t="shared" si="25"/>
        <v>0</v>
      </c>
      <c r="AB70" s="60">
        <f t="shared" si="23"/>
        <v>0</v>
      </c>
      <c r="AC70" s="187">
        <f t="shared" si="12"/>
        <v>0</v>
      </c>
      <c r="AD70" s="188">
        <f t="shared" si="13"/>
        <v>0</v>
      </c>
      <c r="AE70" s="187">
        <f t="shared" si="14"/>
        <v>0</v>
      </c>
      <c r="AF70" s="188">
        <f t="shared" si="15"/>
        <v>0</v>
      </c>
      <c r="AG70" s="187">
        <f t="shared" si="16"/>
        <v>0</v>
      </c>
      <c r="AH70" s="188">
        <f t="shared" si="17"/>
        <v>0</v>
      </c>
      <c r="AI70" s="187">
        <f t="shared" si="18"/>
        <v>0</v>
      </c>
      <c r="AJ70" s="188">
        <f t="shared" si="19"/>
        <v>0</v>
      </c>
      <c r="AK70" s="188">
        <f t="shared" si="20"/>
        <v>0</v>
      </c>
      <c r="AL70" s="188">
        <f t="shared" si="21"/>
        <v>0</v>
      </c>
      <c r="AM70" s="62">
        <f t="shared" si="22"/>
        <v>0</v>
      </c>
      <c r="AN70" s="116">
        <f t="shared" si="24"/>
        <v>0</v>
      </c>
    </row>
    <row r="71" spans="1:40" ht="16.5">
      <c r="A71" s="46"/>
      <c r="B71" s="47"/>
      <c r="C71" s="47"/>
      <c r="D71" s="48"/>
      <c r="E71" s="49"/>
      <c r="F71" s="49"/>
      <c r="G71" s="50"/>
      <c r="H71" s="50"/>
      <c r="I71" s="51"/>
      <c r="J71" s="51"/>
      <c r="K71" s="51"/>
      <c r="L71" s="51"/>
      <c r="M71" s="51"/>
      <c r="N71" s="222">
        <f t="shared" si="2"/>
        <v>0</v>
      </c>
      <c r="O71" s="52">
        <f t="shared" si="3"/>
        <v>0</v>
      </c>
      <c r="P71" s="72" t="str">
        <f>IF(O71&gt;0,IF(O71&gt;Q71,"Errore n. giorni! MAX 304",IF(NETWORKDAYS.INTL(G71,H71,11,'MENU TENDINA'!I$30:I$41)=O71,"ok","")),"")</f>
        <v/>
      </c>
      <c r="Q71" s="54" t="str">
        <f>IF(O71&gt;0,NETWORKDAYS.INTL(G71,H71,11,'MENU TENDINA'!$I$30:$I$41),"")</f>
        <v/>
      </c>
      <c r="R71" s="71"/>
      <c r="S71" s="56">
        <f t="shared" si="4"/>
        <v>0</v>
      </c>
      <c r="T71" s="185">
        <f t="shared" si="5"/>
        <v>0</v>
      </c>
      <c r="U71" s="185">
        <f t="shared" si="6"/>
        <v>0</v>
      </c>
      <c r="V71" s="185">
        <f t="shared" si="7"/>
        <v>0</v>
      </c>
      <c r="W71" s="185">
        <f t="shared" si="8"/>
        <v>0</v>
      </c>
      <c r="X71" s="185">
        <f t="shared" si="9"/>
        <v>0</v>
      </c>
      <c r="Y71" s="185">
        <f t="shared" si="10"/>
        <v>0</v>
      </c>
      <c r="Z71" s="186">
        <f t="shared" si="11"/>
        <v>0</v>
      </c>
      <c r="AA71" s="59">
        <f t="shared" ref="AA71:AA102" si="26">IF(R71=0,0,IF((R71&lt;5000),5000,R71))</f>
        <v>0</v>
      </c>
      <c r="AB71" s="60">
        <f t="shared" si="23"/>
        <v>0</v>
      </c>
      <c r="AC71" s="187">
        <f t="shared" si="12"/>
        <v>0</v>
      </c>
      <c r="AD71" s="188">
        <f t="shared" si="13"/>
        <v>0</v>
      </c>
      <c r="AE71" s="187">
        <f t="shared" si="14"/>
        <v>0</v>
      </c>
      <c r="AF71" s="188">
        <f t="shared" si="15"/>
        <v>0</v>
      </c>
      <c r="AG71" s="187">
        <f t="shared" si="16"/>
        <v>0</v>
      </c>
      <c r="AH71" s="188">
        <f t="shared" si="17"/>
        <v>0</v>
      </c>
      <c r="AI71" s="187">
        <f t="shared" si="18"/>
        <v>0</v>
      </c>
      <c r="AJ71" s="188">
        <f t="shared" si="19"/>
        <v>0</v>
      </c>
      <c r="AK71" s="188">
        <f t="shared" si="20"/>
        <v>0</v>
      </c>
      <c r="AL71" s="188">
        <f t="shared" si="21"/>
        <v>0</v>
      </c>
      <c r="AM71" s="62">
        <f t="shared" si="22"/>
        <v>0</v>
      </c>
      <c r="AN71" s="116">
        <f t="shared" si="24"/>
        <v>0</v>
      </c>
    </row>
    <row r="72" spans="1:40" ht="16.5">
      <c r="A72" s="46"/>
      <c r="B72" s="47"/>
      <c r="C72" s="47"/>
      <c r="D72" s="48"/>
      <c r="E72" s="49"/>
      <c r="F72" s="49"/>
      <c r="G72" s="50"/>
      <c r="H72" s="50"/>
      <c r="I72" s="51"/>
      <c r="J72" s="51"/>
      <c r="K72" s="51"/>
      <c r="L72" s="51"/>
      <c r="M72" s="51"/>
      <c r="N72" s="222">
        <f t="shared" ref="N72:N135" si="27">J72+K72+L72+M72</f>
        <v>0</v>
      </c>
      <c r="O72" s="52">
        <f t="shared" ref="O72:O135" si="28">I72+J72+K72+L72+M72</f>
        <v>0</v>
      </c>
      <c r="P72" s="72" t="str">
        <f>IF(O72&gt;0,IF(O72&gt;Q72,"Errore n. giorni! MAX 304",IF(NETWORKDAYS.INTL(G72,H72,11,'MENU TENDINA'!I$30:I$41)=O72,"ok","")),"")</f>
        <v/>
      </c>
      <c r="Q72" s="54" t="str">
        <f>IF(O72&gt;0,NETWORKDAYS.INTL(G72,H72,11,'MENU TENDINA'!$I$30:$I$41),"")</f>
        <v/>
      </c>
      <c r="R72" s="71"/>
      <c r="S72" s="56">
        <f t="shared" ref="S72:S135" si="29">IF(I72&gt;0,18.73,0)</f>
        <v>0</v>
      </c>
      <c r="T72" s="185">
        <f t="shared" ref="T72:T135" si="30">IF(J72&gt;0,8.24,IF(K72&gt;0,8.24,IF(L72&gt;0,8.24,IF(M72&gt;0,8.24,0))))</f>
        <v>0</v>
      </c>
      <c r="U72" s="185">
        <f t="shared" ref="U72:U135" si="31">ROUND(I72*S72,2)</f>
        <v>0</v>
      </c>
      <c r="V72" s="185">
        <f t="shared" ref="V72:V135" si="32">ROUND(J72*T72,2)</f>
        <v>0</v>
      </c>
      <c r="W72" s="185">
        <f t="shared" ref="W72:W135" si="33">ROUND((K72*T72)-(K72*AG72),2)</f>
        <v>0</v>
      </c>
      <c r="X72" s="185">
        <f t="shared" ref="X72:X135" si="34">ROUND(L72*T72,2)</f>
        <v>0</v>
      </c>
      <c r="Y72" s="185">
        <f t="shared" ref="Y72:Y135" si="35">ROUND(M72*T72,2)</f>
        <v>0</v>
      </c>
      <c r="Z72" s="186">
        <f t="shared" ref="Z72:Z135" si="36">ROUND(U72+V72+W72+X72+Y72,2)</f>
        <v>0</v>
      </c>
      <c r="AA72" s="59">
        <f t="shared" si="26"/>
        <v>0</v>
      </c>
      <c r="AB72" s="60">
        <f t="shared" si="23"/>
        <v>0</v>
      </c>
      <c r="AC72" s="187">
        <f t="shared" ref="AC72:AC135" si="37">IF(I72&gt;0,ROUND((AB72*S72),2),0)</f>
        <v>0</v>
      </c>
      <c r="AD72" s="188">
        <f t="shared" ref="AD72:AD135" si="38">IF(I72&gt;0,ROUND(S72-AC72,2),0)</f>
        <v>0</v>
      </c>
      <c r="AE72" s="187">
        <f t="shared" ref="AE72:AE135" si="39">IF(J72&gt;0,(ROUND((AB72*T72),2)),0)</f>
        <v>0</v>
      </c>
      <c r="AF72" s="188">
        <f t="shared" ref="AF72:AF135" si="40">IF(J72&gt;0,ROUND(T72-AE72,2),0)</f>
        <v>0</v>
      </c>
      <c r="AG72" s="187">
        <f t="shared" ref="AG72:AG135" si="41">IF(K72&gt;0,(ROUND((AB72*T72),2)),0)</f>
        <v>0</v>
      </c>
      <c r="AH72" s="188">
        <f t="shared" ref="AH72:AH135" si="42">IF(K72&gt;0,ROUND(T72-AG72,2),0)</f>
        <v>0</v>
      </c>
      <c r="AI72" s="187">
        <f t="shared" ref="AI72:AI135" si="43">IF(L72&gt;0,(ROUND((AB72*T72),2)),0)</f>
        <v>0</v>
      </c>
      <c r="AJ72" s="188">
        <f t="shared" ref="AJ72:AJ135" si="44">IF(L72&gt;0,ROUND(T72-AI72,2),0)</f>
        <v>0</v>
      </c>
      <c r="AK72" s="188">
        <f t="shared" ref="AK72:AK135" si="45">IF(M72&gt;0,T72,0)</f>
        <v>0</v>
      </c>
      <c r="AL72" s="188">
        <f t="shared" ref="AL72:AL135" si="46">ROUND((AG72*K72),2)</f>
        <v>0</v>
      </c>
      <c r="AM72" s="62">
        <f t="shared" ref="AM72:AM135" si="47">ROUND((AC72*I72)+(AE72*J72)+(AI72*L72),2)</f>
        <v>0</v>
      </c>
      <c r="AN72" s="116">
        <f t="shared" ref="AN72:AN135" si="48">IF(O72&gt;0,IF(R72="","inserire Isee in colonna R",ROUND((AD72*I72)+(AF72*J72)+(AH72*K72)+(AJ72*L72)+(AK72*M72),2)),0)</f>
        <v>0</v>
      </c>
    </row>
    <row r="73" spans="1:40" ht="16.5">
      <c r="A73" s="46"/>
      <c r="B73" s="47"/>
      <c r="C73" s="47"/>
      <c r="D73" s="48"/>
      <c r="E73" s="49"/>
      <c r="F73" s="49"/>
      <c r="G73" s="50"/>
      <c r="H73" s="50"/>
      <c r="I73" s="51"/>
      <c r="J73" s="51"/>
      <c r="K73" s="51"/>
      <c r="L73" s="51"/>
      <c r="M73" s="51"/>
      <c r="N73" s="222">
        <f t="shared" si="27"/>
        <v>0</v>
      </c>
      <c r="O73" s="52">
        <f t="shared" si="28"/>
        <v>0</v>
      </c>
      <c r="P73" s="72" t="str">
        <f>IF(O73&gt;0,IF(O73&gt;Q73,"Errore n. giorni! MAX 304",IF(NETWORKDAYS.INTL(G73,H73,11,'MENU TENDINA'!I$30:I$41)=O73,"ok","")),"")</f>
        <v/>
      </c>
      <c r="Q73" s="54" t="str">
        <f>IF(O73&gt;0,NETWORKDAYS.INTL(G73,H73,11,'MENU TENDINA'!$I$30:$I$41),"")</f>
        <v/>
      </c>
      <c r="R73" s="71"/>
      <c r="S73" s="56">
        <f t="shared" si="29"/>
        <v>0</v>
      </c>
      <c r="T73" s="185">
        <f t="shared" si="30"/>
        <v>0</v>
      </c>
      <c r="U73" s="185">
        <f t="shared" si="31"/>
        <v>0</v>
      </c>
      <c r="V73" s="185">
        <f t="shared" si="32"/>
        <v>0</v>
      </c>
      <c r="W73" s="185">
        <f t="shared" si="33"/>
        <v>0</v>
      </c>
      <c r="X73" s="185">
        <f t="shared" si="34"/>
        <v>0</v>
      </c>
      <c r="Y73" s="185">
        <f t="shared" si="35"/>
        <v>0</v>
      </c>
      <c r="Z73" s="186">
        <f t="shared" si="36"/>
        <v>0</v>
      </c>
      <c r="AA73" s="59">
        <f t="shared" si="26"/>
        <v>0</v>
      </c>
      <c r="AB73" s="60">
        <f t="shared" ref="AB73:AB136" si="49">IF(AA73=0,0,ROUND((AA73-5000)/(20000-5000),2))</f>
        <v>0</v>
      </c>
      <c r="AC73" s="187">
        <f t="shared" si="37"/>
        <v>0</v>
      </c>
      <c r="AD73" s="188">
        <f t="shared" si="38"/>
        <v>0</v>
      </c>
      <c r="AE73" s="187">
        <f t="shared" si="39"/>
        <v>0</v>
      </c>
      <c r="AF73" s="188">
        <f t="shared" si="40"/>
        <v>0</v>
      </c>
      <c r="AG73" s="187">
        <f t="shared" si="41"/>
        <v>0</v>
      </c>
      <c r="AH73" s="188">
        <f t="shared" si="42"/>
        <v>0</v>
      </c>
      <c r="AI73" s="187">
        <f t="shared" si="43"/>
        <v>0</v>
      </c>
      <c r="AJ73" s="188">
        <f t="shared" si="44"/>
        <v>0</v>
      </c>
      <c r="AK73" s="188">
        <f t="shared" si="45"/>
        <v>0</v>
      </c>
      <c r="AL73" s="188">
        <f t="shared" si="46"/>
        <v>0</v>
      </c>
      <c r="AM73" s="62">
        <f t="shared" si="47"/>
        <v>0</v>
      </c>
      <c r="AN73" s="116">
        <f t="shared" si="48"/>
        <v>0</v>
      </c>
    </row>
    <row r="74" spans="1:40" ht="16.5">
      <c r="A74" s="46"/>
      <c r="B74" s="47"/>
      <c r="C74" s="47"/>
      <c r="D74" s="48"/>
      <c r="E74" s="49"/>
      <c r="F74" s="49"/>
      <c r="G74" s="50"/>
      <c r="H74" s="50"/>
      <c r="I74" s="51"/>
      <c r="J74" s="51"/>
      <c r="K74" s="51"/>
      <c r="L74" s="51"/>
      <c r="M74" s="51"/>
      <c r="N74" s="222">
        <f t="shared" si="27"/>
        <v>0</v>
      </c>
      <c r="O74" s="52">
        <f t="shared" si="28"/>
        <v>0</v>
      </c>
      <c r="P74" s="72" t="str">
        <f>IF(O74&gt;0,IF(O74&gt;Q74,"Errore n. giorni! MAX 304",IF(NETWORKDAYS.INTL(G74,H74,11,'MENU TENDINA'!I$30:I$41)=O74,"ok","")),"")</f>
        <v/>
      </c>
      <c r="Q74" s="54" t="str">
        <f>IF(O74&gt;0,NETWORKDAYS.INTL(G74,H74,11,'MENU TENDINA'!$I$30:$I$41),"")</f>
        <v/>
      </c>
      <c r="R74" s="71"/>
      <c r="S74" s="56">
        <f t="shared" si="29"/>
        <v>0</v>
      </c>
      <c r="T74" s="185">
        <f t="shared" si="30"/>
        <v>0</v>
      </c>
      <c r="U74" s="185">
        <f t="shared" si="31"/>
        <v>0</v>
      </c>
      <c r="V74" s="185">
        <f t="shared" si="32"/>
        <v>0</v>
      </c>
      <c r="W74" s="185">
        <f t="shared" si="33"/>
        <v>0</v>
      </c>
      <c r="X74" s="185">
        <f t="shared" si="34"/>
        <v>0</v>
      </c>
      <c r="Y74" s="185">
        <f t="shared" si="35"/>
        <v>0</v>
      </c>
      <c r="Z74" s="186">
        <f t="shared" si="36"/>
        <v>0</v>
      </c>
      <c r="AA74" s="59">
        <f t="shared" si="26"/>
        <v>0</v>
      </c>
      <c r="AB74" s="60">
        <f t="shared" si="49"/>
        <v>0</v>
      </c>
      <c r="AC74" s="187">
        <f t="shared" si="37"/>
        <v>0</v>
      </c>
      <c r="AD74" s="188">
        <f t="shared" si="38"/>
        <v>0</v>
      </c>
      <c r="AE74" s="187">
        <f t="shared" si="39"/>
        <v>0</v>
      </c>
      <c r="AF74" s="188">
        <f t="shared" si="40"/>
        <v>0</v>
      </c>
      <c r="AG74" s="187">
        <f t="shared" si="41"/>
        <v>0</v>
      </c>
      <c r="AH74" s="188">
        <f t="shared" si="42"/>
        <v>0</v>
      </c>
      <c r="AI74" s="187">
        <f t="shared" si="43"/>
        <v>0</v>
      </c>
      <c r="AJ74" s="188">
        <f t="shared" si="44"/>
        <v>0</v>
      </c>
      <c r="AK74" s="188">
        <f t="shared" si="45"/>
        <v>0</v>
      </c>
      <c r="AL74" s="188">
        <f t="shared" si="46"/>
        <v>0</v>
      </c>
      <c r="AM74" s="62">
        <f t="shared" si="47"/>
        <v>0</v>
      </c>
      <c r="AN74" s="116">
        <f t="shared" si="48"/>
        <v>0</v>
      </c>
    </row>
    <row r="75" spans="1:40" ht="16.5">
      <c r="A75" s="46"/>
      <c r="B75" s="47"/>
      <c r="C75" s="47"/>
      <c r="D75" s="48"/>
      <c r="E75" s="49"/>
      <c r="F75" s="49"/>
      <c r="G75" s="50"/>
      <c r="H75" s="50"/>
      <c r="I75" s="51"/>
      <c r="J75" s="51"/>
      <c r="K75" s="51"/>
      <c r="L75" s="51"/>
      <c r="M75" s="51"/>
      <c r="N75" s="222">
        <f t="shared" si="27"/>
        <v>0</v>
      </c>
      <c r="O75" s="52">
        <f t="shared" si="28"/>
        <v>0</v>
      </c>
      <c r="P75" s="72" t="str">
        <f>IF(O75&gt;0,IF(O75&gt;Q75,"Errore n. giorni! MAX 304",IF(NETWORKDAYS.INTL(G75,H75,11,'MENU TENDINA'!I$30:I$41)=O75,"ok","")),"")</f>
        <v/>
      </c>
      <c r="Q75" s="54" t="str">
        <f>IF(O75&gt;0,NETWORKDAYS.INTL(G75,H75,11,'MENU TENDINA'!$I$30:$I$41),"")</f>
        <v/>
      </c>
      <c r="R75" s="71"/>
      <c r="S75" s="56">
        <f t="shared" si="29"/>
        <v>0</v>
      </c>
      <c r="T75" s="185">
        <f t="shared" si="30"/>
        <v>0</v>
      </c>
      <c r="U75" s="185">
        <f t="shared" si="31"/>
        <v>0</v>
      </c>
      <c r="V75" s="185">
        <f t="shared" si="32"/>
        <v>0</v>
      </c>
      <c r="W75" s="185">
        <f t="shared" si="33"/>
        <v>0</v>
      </c>
      <c r="X75" s="185">
        <f t="shared" si="34"/>
        <v>0</v>
      </c>
      <c r="Y75" s="185">
        <f t="shared" si="35"/>
        <v>0</v>
      </c>
      <c r="Z75" s="186">
        <f t="shared" si="36"/>
        <v>0</v>
      </c>
      <c r="AA75" s="59">
        <f t="shared" si="26"/>
        <v>0</v>
      </c>
      <c r="AB75" s="60">
        <f t="shared" si="49"/>
        <v>0</v>
      </c>
      <c r="AC75" s="187">
        <f t="shared" si="37"/>
        <v>0</v>
      </c>
      <c r="AD75" s="188">
        <f t="shared" si="38"/>
        <v>0</v>
      </c>
      <c r="AE75" s="187">
        <f t="shared" si="39"/>
        <v>0</v>
      </c>
      <c r="AF75" s="188">
        <f t="shared" si="40"/>
        <v>0</v>
      </c>
      <c r="AG75" s="187">
        <f t="shared" si="41"/>
        <v>0</v>
      </c>
      <c r="AH75" s="188">
        <f t="shared" si="42"/>
        <v>0</v>
      </c>
      <c r="AI75" s="187">
        <f t="shared" si="43"/>
        <v>0</v>
      </c>
      <c r="AJ75" s="188">
        <f t="shared" si="44"/>
        <v>0</v>
      </c>
      <c r="AK75" s="188">
        <f t="shared" si="45"/>
        <v>0</v>
      </c>
      <c r="AL75" s="188">
        <f t="shared" si="46"/>
        <v>0</v>
      </c>
      <c r="AM75" s="62">
        <f t="shared" si="47"/>
        <v>0</v>
      </c>
      <c r="AN75" s="116">
        <f t="shared" si="48"/>
        <v>0</v>
      </c>
    </row>
    <row r="76" spans="1:40" ht="16.5">
      <c r="A76" s="46"/>
      <c r="B76" s="47"/>
      <c r="C76" s="47"/>
      <c r="D76" s="48"/>
      <c r="E76" s="49"/>
      <c r="F76" s="49"/>
      <c r="G76" s="50"/>
      <c r="H76" s="50"/>
      <c r="I76" s="51"/>
      <c r="J76" s="51"/>
      <c r="K76" s="51"/>
      <c r="L76" s="51"/>
      <c r="M76" s="51"/>
      <c r="N76" s="222">
        <f t="shared" si="27"/>
        <v>0</v>
      </c>
      <c r="O76" s="52">
        <f t="shared" si="28"/>
        <v>0</v>
      </c>
      <c r="P76" s="72" t="str">
        <f>IF(O76&gt;0,IF(O76&gt;Q76,"Errore n. giorni! MAX 304",IF(NETWORKDAYS.INTL(G76,H76,11,'MENU TENDINA'!I$30:I$41)=O76,"ok","")),"")</f>
        <v/>
      </c>
      <c r="Q76" s="54" t="str">
        <f>IF(O76&gt;0,NETWORKDAYS.INTL(G76,H76,11,'MENU TENDINA'!$I$30:$I$41),"")</f>
        <v/>
      </c>
      <c r="R76" s="71"/>
      <c r="S76" s="56">
        <f t="shared" si="29"/>
        <v>0</v>
      </c>
      <c r="T76" s="185">
        <f t="shared" si="30"/>
        <v>0</v>
      </c>
      <c r="U76" s="185">
        <f t="shared" si="31"/>
        <v>0</v>
      </c>
      <c r="V76" s="185">
        <f t="shared" si="32"/>
        <v>0</v>
      </c>
      <c r="W76" s="185">
        <f t="shared" si="33"/>
        <v>0</v>
      </c>
      <c r="X76" s="185">
        <f t="shared" si="34"/>
        <v>0</v>
      </c>
      <c r="Y76" s="185">
        <f t="shared" si="35"/>
        <v>0</v>
      </c>
      <c r="Z76" s="186">
        <f t="shared" si="36"/>
        <v>0</v>
      </c>
      <c r="AA76" s="59">
        <f t="shared" si="26"/>
        <v>0</v>
      </c>
      <c r="AB76" s="60">
        <f t="shared" si="49"/>
        <v>0</v>
      </c>
      <c r="AC76" s="187">
        <f t="shared" si="37"/>
        <v>0</v>
      </c>
      <c r="AD76" s="188">
        <f t="shared" si="38"/>
        <v>0</v>
      </c>
      <c r="AE76" s="187">
        <f t="shared" si="39"/>
        <v>0</v>
      </c>
      <c r="AF76" s="188">
        <f t="shared" si="40"/>
        <v>0</v>
      </c>
      <c r="AG76" s="187">
        <f t="shared" si="41"/>
        <v>0</v>
      </c>
      <c r="AH76" s="188">
        <f t="shared" si="42"/>
        <v>0</v>
      </c>
      <c r="AI76" s="187">
        <f t="shared" si="43"/>
        <v>0</v>
      </c>
      <c r="AJ76" s="188">
        <f t="shared" si="44"/>
        <v>0</v>
      </c>
      <c r="AK76" s="188">
        <f t="shared" si="45"/>
        <v>0</v>
      </c>
      <c r="AL76" s="188">
        <f t="shared" si="46"/>
        <v>0</v>
      </c>
      <c r="AM76" s="62">
        <f t="shared" si="47"/>
        <v>0</v>
      </c>
      <c r="AN76" s="116">
        <f t="shared" si="48"/>
        <v>0</v>
      </c>
    </row>
    <row r="77" spans="1:40" ht="16.5">
      <c r="A77" s="46"/>
      <c r="B77" s="47"/>
      <c r="C77" s="47"/>
      <c r="D77" s="48"/>
      <c r="E77" s="49"/>
      <c r="F77" s="49"/>
      <c r="G77" s="50"/>
      <c r="H77" s="50"/>
      <c r="I77" s="51"/>
      <c r="J77" s="51"/>
      <c r="K77" s="51"/>
      <c r="L77" s="51"/>
      <c r="M77" s="51"/>
      <c r="N77" s="222">
        <f t="shared" si="27"/>
        <v>0</v>
      </c>
      <c r="O77" s="52">
        <f t="shared" si="28"/>
        <v>0</v>
      </c>
      <c r="P77" s="72" t="str">
        <f>IF(O77&gt;0,IF(O77&gt;Q77,"Errore n. giorni! MAX 304",IF(NETWORKDAYS.INTL(G77,H77,11,'MENU TENDINA'!I$30:I$41)=O77,"ok","")),"")</f>
        <v/>
      </c>
      <c r="Q77" s="54" t="str">
        <f>IF(O77&gt;0,NETWORKDAYS.INTL(G77,H77,11,'MENU TENDINA'!$I$30:$I$41),"")</f>
        <v/>
      </c>
      <c r="R77" s="71"/>
      <c r="S77" s="56">
        <f t="shared" si="29"/>
        <v>0</v>
      </c>
      <c r="T77" s="185">
        <f t="shared" si="30"/>
        <v>0</v>
      </c>
      <c r="U77" s="185">
        <f t="shared" si="31"/>
        <v>0</v>
      </c>
      <c r="V77" s="185">
        <f t="shared" si="32"/>
        <v>0</v>
      </c>
      <c r="W77" s="185">
        <f t="shared" si="33"/>
        <v>0</v>
      </c>
      <c r="X77" s="185">
        <f t="shared" si="34"/>
        <v>0</v>
      </c>
      <c r="Y77" s="185">
        <f t="shared" si="35"/>
        <v>0</v>
      </c>
      <c r="Z77" s="186">
        <f t="shared" si="36"/>
        <v>0</v>
      </c>
      <c r="AA77" s="59">
        <f t="shared" si="26"/>
        <v>0</v>
      </c>
      <c r="AB77" s="60">
        <f t="shared" si="49"/>
        <v>0</v>
      </c>
      <c r="AC77" s="187">
        <f t="shared" si="37"/>
        <v>0</v>
      </c>
      <c r="AD77" s="188">
        <f t="shared" si="38"/>
        <v>0</v>
      </c>
      <c r="AE77" s="187">
        <f t="shared" si="39"/>
        <v>0</v>
      </c>
      <c r="AF77" s="188">
        <f t="shared" si="40"/>
        <v>0</v>
      </c>
      <c r="AG77" s="187">
        <f t="shared" si="41"/>
        <v>0</v>
      </c>
      <c r="AH77" s="188">
        <f t="shared" si="42"/>
        <v>0</v>
      </c>
      <c r="AI77" s="187">
        <f t="shared" si="43"/>
        <v>0</v>
      </c>
      <c r="AJ77" s="188">
        <f t="shared" si="44"/>
        <v>0</v>
      </c>
      <c r="AK77" s="188">
        <f t="shared" si="45"/>
        <v>0</v>
      </c>
      <c r="AL77" s="188">
        <f t="shared" si="46"/>
        <v>0</v>
      </c>
      <c r="AM77" s="62">
        <f t="shared" si="47"/>
        <v>0</v>
      </c>
      <c r="AN77" s="116">
        <f t="shared" si="48"/>
        <v>0</v>
      </c>
    </row>
    <row r="78" spans="1:40" ht="16.5">
      <c r="A78" s="46"/>
      <c r="B78" s="47"/>
      <c r="C78" s="47"/>
      <c r="D78" s="48"/>
      <c r="E78" s="49"/>
      <c r="F78" s="49"/>
      <c r="G78" s="50"/>
      <c r="H78" s="50"/>
      <c r="I78" s="51"/>
      <c r="J78" s="51"/>
      <c r="K78" s="51"/>
      <c r="L78" s="51"/>
      <c r="M78" s="51"/>
      <c r="N78" s="222">
        <f t="shared" si="27"/>
        <v>0</v>
      </c>
      <c r="O78" s="52">
        <f t="shared" si="28"/>
        <v>0</v>
      </c>
      <c r="P78" s="72" t="str">
        <f>IF(O78&gt;0,IF(O78&gt;Q78,"Errore n. giorni! MAX 304",IF(NETWORKDAYS.INTL(G78,H78,11,'MENU TENDINA'!I$30:I$41)=O78,"ok","")),"")</f>
        <v/>
      </c>
      <c r="Q78" s="54" t="str">
        <f>IF(O78&gt;0,NETWORKDAYS.INTL(G78,H78,11,'MENU TENDINA'!$I$30:$I$41),"")</f>
        <v/>
      </c>
      <c r="R78" s="71"/>
      <c r="S78" s="56">
        <f t="shared" si="29"/>
        <v>0</v>
      </c>
      <c r="T78" s="185">
        <f t="shared" si="30"/>
        <v>0</v>
      </c>
      <c r="U78" s="185">
        <f t="shared" si="31"/>
        <v>0</v>
      </c>
      <c r="V78" s="185">
        <f t="shared" si="32"/>
        <v>0</v>
      </c>
      <c r="W78" s="185">
        <f t="shared" si="33"/>
        <v>0</v>
      </c>
      <c r="X78" s="185">
        <f t="shared" si="34"/>
        <v>0</v>
      </c>
      <c r="Y78" s="185">
        <f t="shared" si="35"/>
        <v>0</v>
      </c>
      <c r="Z78" s="186">
        <f t="shared" si="36"/>
        <v>0</v>
      </c>
      <c r="AA78" s="59">
        <f t="shared" si="26"/>
        <v>0</v>
      </c>
      <c r="AB78" s="60">
        <f t="shared" si="49"/>
        <v>0</v>
      </c>
      <c r="AC78" s="187">
        <f t="shared" si="37"/>
        <v>0</v>
      </c>
      <c r="AD78" s="188">
        <f t="shared" si="38"/>
        <v>0</v>
      </c>
      <c r="AE78" s="187">
        <f t="shared" si="39"/>
        <v>0</v>
      </c>
      <c r="AF78" s="188">
        <f t="shared" si="40"/>
        <v>0</v>
      </c>
      <c r="AG78" s="187">
        <f t="shared" si="41"/>
        <v>0</v>
      </c>
      <c r="AH78" s="188">
        <f t="shared" si="42"/>
        <v>0</v>
      </c>
      <c r="AI78" s="187">
        <f t="shared" si="43"/>
        <v>0</v>
      </c>
      <c r="AJ78" s="188">
        <f t="shared" si="44"/>
        <v>0</v>
      </c>
      <c r="AK78" s="188">
        <f t="shared" si="45"/>
        <v>0</v>
      </c>
      <c r="AL78" s="188">
        <f t="shared" si="46"/>
        <v>0</v>
      </c>
      <c r="AM78" s="62">
        <f t="shared" si="47"/>
        <v>0</v>
      </c>
      <c r="AN78" s="116">
        <f t="shared" si="48"/>
        <v>0</v>
      </c>
    </row>
    <row r="79" spans="1:40" ht="16.5">
      <c r="A79" s="46"/>
      <c r="B79" s="47"/>
      <c r="C79" s="47"/>
      <c r="D79" s="48"/>
      <c r="E79" s="49"/>
      <c r="F79" s="49"/>
      <c r="G79" s="50"/>
      <c r="H79" s="50"/>
      <c r="I79" s="51"/>
      <c r="J79" s="51"/>
      <c r="K79" s="51"/>
      <c r="L79" s="51"/>
      <c r="M79" s="51"/>
      <c r="N79" s="222">
        <f t="shared" si="27"/>
        <v>0</v>
      </c>
      <c r="O79" s="52">
        <f t="shared" si="28"/>
        <v>0</v>
      </c>
      <c r="P79" s="72" t="str">
        <f>IF(O79&gt;0,IF(O79&gt;Q79,"Errore n. giorni! MAX 304",IF(NETWORKDAYS.INTL(G79,H79,11,'MENU TENDINA'!I$30:I$41)=O79,"ok","")),"")</f>
        <v/>
      </c>
      <c r="Q79" s="54" t="str">
        <f>IF(O79&gt;0,NETWORKDAYS.INTL(G79,H79,11,'MENU TENDINA'!$I$30:$I$41),"")</f>
        <v/>
      </c>
      <c r="R79" s="71"/>
      <c r="S79" s="56">
        <f t="shared" si="29"/>
        <v>0</v>
      </c>
      <c r="T79" s="185">
        <f t="shared" si="30"/>
        <v>0</v>
      </c>
      <c r="U79" s="185">
        <f t="shared" si="31"/>
        <v>0</v>
      </c>
      <c r="V79" s="185">
        <f t="shared" si="32"/>
        <v>0</v>
      </c>
      <c r="W79" s="185">
        <f t="shared" si="33"/>
        <v>0</v>
      </c>
      <c r="X79" s="185">
        <f t="shared" si="34"/>
        <v>0</v>
      </c>
      <c r="Y79" s="185">
        <f t="shared" si="35"/>
        <v>0</v>
      </c>
      <c r="Z79" s="186">
        <f t="shared" si="36"/>
        <v>0</v>
      </c>
      <c r="AA79" s="59">
        <f t="shared" si="26"/>
        <v>0</v>
      </c>
      <c r="AB79" s="60">
        <f t="shared" si="49"/>
        <v>0</v>
      </c>
      <c r="AC79" s="187">
        <f t="shared" si="37"/>
        <v>0</v>
      </c>
      <c r="AD79" s="188">
        <f t="shared" si="38"/>
        <v>0</v>
      </c>
      <c r="AE79" s="187">
        <f t="shared" si="39"/>
        <v>0</v>
      </c>
      <c r="AF79" s="188">
        <f t="shared" si="40"/>
        <v>0</v>
      </c>
      <c r="AG79" s="187">
        <f t="shared" si="41"/>
        <v>0</v>
      </c>
      <c r="AH79" s="188">
        <f t="shared" si="42"/>
        <v>0</v>
      </c>
      <c r="AI79" s="187">
        <f t="shared" si="43"/>
        <v>0</v>
      </c>
      <c r="AJ79" s="188">
        <f t="shared" si="44"/>
        <v>0</v>
      </c>
      <c r="AK79" s="188">
        <f t="shared" si="45"/>
        <v>0</v>
      </c>
      <c r="AL79" s="188">
        <f t="shared" si="46"/>
        <v>0</v>
      </c>
      <c r="AM79" s="62">
        <f t="shared" si="47"/>
        <v>0</v>
      </c>
      <c r="AN79" s="116">
        <f t="shared" si="48"/>
        <v>0</v>
      </c>
    </row>
    <row r="80" spans="1:40" ht="16.5">
      <c r="A80" s="46"/>
      <c r="B80" s="47"/>
      <c r="C80" s="47"/>
      <c r="D80" s="48"/>
      <c r="E80" s="49"/>
      <c r="F80" s="49"/>
      <c r="G80" s="50"/>
      <c r="H80" s="50"/>
      <c r="I80" s="51"/>
      <c r="J80" s="51"/>
      <c r="K80" s="51"/>
      <c r="L80" s="51"/>
      <c r="M80" s="51"/>
      <c r="N80" s="222">
        <f t="shared" si="27"/>
        <v>0</v>
      </c>
      <c r="O80" s="52">
        <f t="shared" si="28"/>
        <v>0</v>
      </c>
      <c r="P80" s="72" t="str">
        <f>IF(O80&gt;0,IF(O80&gt;Q80,"Errore n. giorni! MAX 304",IF(NETWORKDAYS.INTL(G80,H80,11,'MENU TENDINA'!I$30:I$41)=O80,"ok","")),"")</f>
        <v/>
      </c>
      <c r="Q80" s="54" t="str">
        <f>IF(O80&gt;0,NETWORKDAYS.INTL(G80,H80,11,'MENU TENDINA'!$I$30:$I$41),"")</f>
        <v/>
      </c>
      <c r="R80" s="71"/>
      <c r="S80" s="56">
        <f t="shared" si="29"/>
        <v>0</v>
      </c>
      <c r="T80" s="185">
        <f t="shared" si="30"/>
        <v>0</v>
      </c>
      <c r="U80" s="185">
        <f t="shared" si="31"/>
        <v>0</v>
      </c>
      <c r="V80" s="185">
        <f t="shared" si="32"/>
        <v>0</v>
      </c>
      <c r="W80" s="185">
        <f t="shared" si="33"/>
        <v>0</v>
      </c>
      <c r="X80" s="185">
        <f t="shared" si="34"/>
        <v>0</v>
      </c>
      <c r="Y80" s="185">
        <f t="shared" si="35"/>
        <v>0</v>
      </c>
      <c r="Z80" s="186">
        <f t="shared" si="36"/>
        <v>0</v>
      </c>
      <c r="AA80" s="59">
        <f t="shared" si="26"/>
        <v>0</v>
      </c>
      <c r="AB80" s="60">
        <f t="shared" si="49"/>
        <v>0</v>
      </c>
      <c r="AC80" s="187">
        <f t="shared" si="37"/>
        <v>0</v>
      </c>
      <c r="AD80" s="188">
        <f t="shared" si="38"/>
        <v>0</v>
      </c>
      <c r="AE80" s="187">
        <f t="shared" si="39"/>
        <v>0</v>
      </c>
      <c r="AF80" s="188">
        <f t="shared" si="40"/>
        <v>0</v>
      </c>
      <c r="AG80" s="187">
        <f t="shared" si="41"/>
        <v>0</v>
      </c>
      <c r="AH80" s="188">
        <f t="shared" si="42"/>
        <v>0</v>
      </c>
      <c r="AI80" s="187">
        <f t="shared" si="43"/>
        <v>0</v>
      </c>
      <c r="AJ80" s="188">
        <f t="shared" si="44"/>
        <v>0</v>
      </c>
      <c r="AK80" s="188">
        <f t="shared" si="45"/>
        <v>0</v>
      </c>
      <c r="AL80" s="188">
        <f t="shared" si="46"/>
        <v>0</v>
      </c>
      <c r="AM80" s="62">
        <f t="shared" si="47"/>
        <v>0</v>
      </c>
      <c r="AN80" s="116">
        <f t="shared" si="48"/>
        <v>0</v>
      </c>
    </row>
    <row r="81" spans="1:40" ht="16.5">
      <c r="A81" s="46"/>
      <c r="B81" s="47"/>
      <c r="C81" s="47"/>
      <c r="D81" s="48"/>
      <c r="E81" s="49"/>
      <c r="F81" s="49"/>
      <c r="G81" s="50"/>
      <c r="H81" s="50"/>
      <c r="I81" s="51"/>
      <c r="J81" s="51"/>
      <c r="K81" s="51"/>
      <c r="L81" s="51"/>
      <c r="M81" s="51"/>
      <c r="N81" s="222">
        <f t="shared" si="27"/>
        <v>0</v>
      </c>
      <c r="O81" s="52">
        <f t="shared" si="28"/>
        <v>0</v>
      </c>
      <c r="P81" s="72" t="str">
        <f>IF(O81&gt;0,IF(O81&gt;Q81,"Errore n. giorni! MAX 304",IF(NETWORKDAYS.INTL(G81,H81,11,'MENU TENDINA'!I$30:I$41)=O81,"ok","")),"")</f>
        <v/>
      </c>
      <c r="Q81" s="54" t="str">
        <f>IF(O81&gt;0,NETWORKDAYS.INTL(G81,H81,11,'MENU TENDINA'!$I$30:$I$41),"")</f>
        <v/>
      </c>
      <c r="R81" s="71"/>
      <c r="S81" s="56">
        <f t="shared" si="29"/>
        <v>0</v>
      </c>
      <c r="T81" s="185">
        <f t="shared" si="30"/>
        <v>0</v>
      </c>
      <c r="U81" s="185">
        <f t="shared" si="31"/>
        <v>0</v>
      </c>
      <c r="V81" s="185">
        <f t="shared" si="32"/>
        <v>0</v>
      </c>
      <c r="W81" s="185">
        <f t="shared" si="33"/>
        <v>0</v>
      </c>
      <c r="X81" s="185">
        <f t="shared" si="34"/>
        <v>0</v>
      </c>
      <c r="Y81" s="185">
        <f t="shared" si="35"/>
        <v>0</v>
      </c>
      <c r="Z81" s="186">
        <f t="shared" si="36"/>
        <v>0</v>
      </c>
      <c r="AA81" s="59">
        <f t="shared" si="26"/>
        <v>0</v>
      </c>
      <c r="AB81" s="60">
        <f t="shared" si="49"/>
        <v>0</v>
      </c>
      <c r="AC81" s="187">
        <f t="shared" si="37"/>
        <v>0</v>
      </c>
      <c r="AD81" s="188">
        <f t="shared" si="38"/>
        <v>0</v>
      </c>
      <c r="AE81" s="187">
        <f t="shared" si="39"/>
        <v>0</v>
      </c>
      <c r="AF81" s="188">
        <f t="shared" si="40"/>
        <v>0</v>
      </c>
      <c r="AG81" s="187">
        <f t="shared" si="41"/>
        <v>0</v>
      </c>
      <c r="AH81" s="188">
        <f t="shared" si="42"/>
        <v>0</v>
      </c>
      <c r="AI81" s="187">
        <f t="shared" si="43"/>
        <v>0</v>
      </c>
      <c r="AJ81" s="188">
        <f t="shared" si="44"/>
        <v>0</v>
      </c>
      <c r="AK81" s="188">
        <f t="shared" si="45"/>
        <v>0</v>
      </c>
      <c r="AL81" s="188">
        <f t="shared" si="46"/>
        <v>0</v>
      </c>
      <c r="AM81" s="62">
        <f t="shared" si="47"/>
        <v>0</v>
      </c>
      <c r="AN81" s="116">
        <f t="shared" si="48"/>
        <v>0</v>
      </c>
    </row>
    <row r="82" spans="1:40" ht="16.5">
      <c r="A82" s="46"/>
      <c r="B82" s="47"/>
      <c r="C82" s="47"/>
      <c r="D82" s="48"/>
      <c r="E82" s="49"/>
      <c r="F82" s="49"/>
      <c r="G82" s="50"/>
      <c r="H82" s="50"/>
      <c r="I82" s="51"/>
      <c r="J82" s="51"/>
      <c r="K82" s="51"/>
      <c r="L82" s="51"/>
      <c r="M82" s="51"/>
      <c r="N82" s="222">
        <f t="shared" si="27"/>
        <v>0</v>
      </c>
      <c r="O82" s="52">
        <f t="shared" si="28"/>
        <v>0</v>
      </c>
      <c r="P82" s="72" t="str">
        <f>IF(O82&gt;0,IF(O82&gt;Q82,"Errore n. giorni! MAX 304",IF(NETWORKDAYS.INTL(G82,H82,11,'MENU TENDINA'!I$30:I$41)=O82,"ok","")),"")</f>
        <v/>
      </c>
      <c r="Q82" s="54" t="str">
        <f>IF(O82&gt;0,NETWORKDAYS.INTL(G82,H82,11,'MENU TENDINA'!$I$30:$I$41),"")</f>
        <v/>
      </c>
      <c r="R82" s="71"/>
      <c r="S82" s="56">
        <f t="shared" si="29"/>
        <v>0</v>
      </c>
      <c r="T82" s="185">
        <f t="shared" si="30"/>
        <v>0</v>
      </c>
      <c r="U82" s="185">
        <f t="shared" si="31"/>
        <v>0</v>
      </c>
      <c r="V82" s="185">
        <f t="shared" si="32"/>
        <v>0</v>
      </c>
      <c r="W82" s="185">
        <f t="shared" si="33"/>
        <v>0</v>
      </c>
      <c r="X82" s="185">
        <f t="shared" si="34"/>
        <v>0</v>
      </c>
      <c r="Y82" s="185">
        <f t="shared" si="35"/>
        <v>0</v>
      </c>
      <c r="Z82" s="186">
        <f t="shared" si="36"/>
        <v>0</v>
      </c>
      <c r="AA82" s="59">
        <f t="shared" si="26"/>
        <v>0</v>
      </c>
      <c r="AB82" s="60">
        <f t="shared" si="49"/>
        <v>0</v>
      </c>
      <c r="AC82" s="187">
        <f t="shared" si="37"/>
        <v>0</v>
      </c>
      <c r="AD82" s="188">
        <f t="shared" si="38"/>
        <v>0</v>
      </c>
      <c r="AE82" s="187">
        <f t="shared" si="39"/>
        <v>0</v>
      </c>
      <c r="AF82" s="188">
        <f t="shared" si="40"/>
        <v>0</v>
      </c>
      <c r="AG82" s="187">
        <f t="shared" si="41"/>
        <v>0</v>
      </c>
      <c r="AH82" s="188">
        <f t="shared" si="42"/>
        <v>0</v>
      </c>
      <c r="AI82" s="187">
        <f t="shared" si="43"/>
        <v>0</v>
      </c>
      <c r="AJ82" s="188">
        <f t="shared" si="44"/>
        <v>0</v>
      </c>
      <c r="AK82" s="188">
        <f t="shared" si="45"/>
        <v>0</v>
      </c>
      <c r="AL82" s="188">
        <f t="shared" si="46"/>
        <v>0</v>
      </c>
      <c r="AM82" s="62">
        <f t="shared" si="47"/>
        <v>0</v>
      </c>
      <c r="AN82" s="116">
        <f t="shared" si="48"/>
        <v>0</v>
      </c>
    </row>
    <row r="83" spans="1:40" ht="16.5">
      <c r="A83" s="46"/>
      <c r="B83" s="47"/>
      <c r="C83" s="47"/>
      <c r="D83" s="48"/>
      <c r="E83" s="49"/>
      <c r="F83" s="49"/>
      <c r="G83" s="50"/>
      <c r="H83" s="50"/>
      <c r="I83" s="51"/>
      <c r="J83" s="51"/>
      <c r="K83" s="51"/>
      <c r="L83" s="51"/>
      <c r="M83" s="51"/>
      <c r="N83" s="222">
        <f t="shared" si="27"/>
        <v>0</v>
      </c>
      <c r="O83" s="52">
        <f t="shared" si="28"/>
        <v>0</v>
      </c>
      <c r="P83" s="72" t="str">
        <f>IF(O83&gt;0,IF(O83&gt;Q83,"Errore n. giorni! MAX 304",IF(NETWORKDAYS.INTL(G83,H83,11,'MENU TENDINA'!I$30:I$41)=O83,"ok","")),"")</f>
        <v/>
      </c>
      <c r="Q83" s="54" t="str">
        <f>IF(O83&gt;0,NETWORKDAYS.INTL(G83,H83,11,'MENU TENDINA'!$I$30:$I$41),"")</f>
        <v/>
      </c>
      <c r="R83" s="71"/>
      <c r="S83" s="56">
        <f t="shared" si="29"/>
        <v>0</v>
      </c>
      <c r="T83" s="185">
        <f t="shared" si="30"/>
        <v>0</v>
      </c>
      <c r="U83" s="185">
        <f t="shared" si="31"/>
        <v>0</v>
      </c>
      <c r="V83" s="185">
        <f t="shared" si="32"/>
        <v>0</v>
      </c>
      <c r="W83" s="185">
        <f t="shared" si="33"/>
        <v>0</v>
      </c>
      <c r="X83" s="185">
        <f t="shared" si="34"/>
        <v>0</v>
      </c>
      <c r="Y83" s="185">
        <f t="shared" si="35"/>
        <v>0</v>
      </c>
      <c r="Z83" s="186">
        <f t="shared" si="36"/>
        <v>0</v>
      </c>
      <c r="AA83" s="59">
        <f t="shared" si="26"/>
        <v>0</v>
      </c>
      <c r="AB83" s="60">
        <f t="shared" si="49"/>
        <v>0</v>
      </c>
      <c r="AC83" s="187">
        <f t="shared" si="37"/>
        <v>0</v>
      </c>
      <c r="AD83" s="188">
        <f t="shared" si="38"/>
        <v>0</v>
      </c>
      <c r="AE83" s="187">
        <f t="shared" si="39"/>
        <v>0</v>
      </c>
      <c r="AF83" s="188">
        <f t="shared" si="40"/>
        <v>0</v>
      </c>
      <c r="AG83" s="187">
        <f t="shared" si="41"/>
        <v>0</v>
      </c>
      <c r="AH83" s="188">
        <f t="shared" si="42"/>
        <v>0</v>
      </c>
      <c r="AI83" s="187">
        <f t="shared" si="43"/>
        <v>0</v>
      </c>
      <c r="AJ83" s="188">
        <f t="shared" si="44"/>
        <v>0</v>
      </c>
      <c r="AK83" s="188">
        <f t="shared" si="45"/>
        <v>0</v>
      </c>
      <c r="AL83" s="188">
        <f t="shared" si="46"/>
        <v>0</v>
      </c>
      <c r="AM83" s="62">
        <f t="shared" si="47"/>
        <v>0</v>
      </c>
      <c r="AN83" s="116">
        <f t="shared" si="48"/>
        <v>0</v>
      </c>
    </row>
    <row r="84" spans="1:40" ht="16.5">
      <c r="A84" s="46"/>
      <c r="B84" s="47"/>
      <c r="C84" s="47"/>
      <c r="D84" s="48"/>
      <c r="E84" s="49"/>
      <c r="F84" s="49"/>
      <c r="G84" s="50"/>
      <c r="H84" s="50"/>
      <c r="I84" s="51"/>
      <c r="J84" s="51"/>
      <c r="K84" s="51"/>
      <c r="L84" s="51"/>
      <c r="M84" s="51"/>
      <c r="N84" s="222">
        <f t="shared" si="27"/>
        <v>0</v>
      </c>
      <c r="O84" s="52">
        <f t="shared" si="28"/>
        <v>0</v>
      </c>
      <c r="P84" s="72" t="str">
        <f>IF(O84&gt;0,IF(O84&gt;Q84,"Errore n. giorni! MAX 304",IF(NETWORKDAYS.INTL(G84,H84,11,'MENU TENDINA'!I$30:I$41)=O84,"ok","")),"")</f>
        <v/>
      </c>
      <c r="Q84" s="54" t="str">
        <f>IF(O84&gt;0,NETWORKDAYS.INTL(G84,H84,11,'MENU TENDINA'!$I$30:$I$41),"")</f>
        <v/>
      </c>
      <c r="R84" s="71"/>
      <c r="S84" s="56">
        <f t="shared" si="29"/>
        <v>0</v>
      </c>
      <c r="T84" s="185">
        <f t="shared" si="30"/>
        <v>0</v>
      </c>
      <c r="U84" s="185">
        <f t="shared" si="31"/>
        <v>0</v>
      </c>
      <c r="V84" s="185">
        <f t="shared" si="32"/>
        <v>0</v>
      </c>
      <c r="W84" s="185">
        <f t="shared" si="33"/>
        <v>0</v>
      </c>
      <c r="X84" s="185">
        <f t="shared" si="34"/>
        <v>0</v>
      </c>
      <c r="Y84" s="185">
        <f t="shared" si="35"/>
        <v>0</v>
      </c>
      <c r="Z84" s="186">
        <f t="shared" si="36"/>
        <v>0</v>
      </c>
      <c r="AA84" s="59">
        <f t="shared" si="26"/>
        <v>0</v>
      </c>
      <c r="AB84" s="60">
        <f t="shared" si="49"/>
        <v>0</v>
      </c>
      <c r="AC84" s="187">
        <f t="shared" si="37"/>
        <v>0</v>
      </c>
      <c r="AD84" s="188">
        <f t="shared" si="38"/>
        <v>0</v>
      </c>
      <c r="AE84" s="187">
        <f t="shared" si="39"/>
        <v>0</v>
      </c>
      <c r="AF84" s="188">
        <f t="shared" si="40"/>
        <v>0</v>
      </c>
      <c r="AG84" s="187">
        <f t="shared" si="41"/>
        <v>0</v>
      </c>
      <c r="AH84" s="188">
        <f t="shared" si="42"/>
        <v>0</v>
      </c>
      <c r="AI84" s="187">
        <f t="shared" si="43"/>
        <v>0</v>
      </c>
      <c r="AJ84" s="188">
        <f t="shared" si="44"/>
        <v>0</v>
      </c>
      <c r="AK84" s="188">
        <f t="shared" si="45"/>
        <v>0</v>
      </c>
      <c r="AL84" s="188">
        <f t="shared" si="46"/>
        <v>0</v>
      </c>
      <c r="AM84" s="62">
        <f t="shared" si="47"/>
        <v>0</v>
      </c>
      <c r="AN84" s="116">
        <f t="shared" si="48"/>
        <v>0</v>
      </c>
    </row>
    <row r="85" spans="1:40" ht="16.5">
      <c r="A85" s="46"/>
      <c r="B85" s="47"/>
      <c r="C85" s="47"/>
      <c r="D85" s="48"/>
      <c r="E85" s="49"/>
      <c r="F85" s="49"/>
      <c r="G85" s="50"/>
      <c r="H85" s="50"/>
      <c r="I85" s="51"/>
      <c r="J85" s="51"/>
      <c r="K85" s="51"/>
      <c r="L85" s="51"/>
      <c r="M85" s="51"/>
      <c r="N85" s="222">
        <f t="shared" si="27"/>
        <v>0</v>
      </c>
      <c r="O85" s="52">
        <f t="shared" si="28"/>
        <v>0</v>
      </c>
      <c r="P85" s="72" t="str">
        <f>IF(O85&gt;0,IF(O85&gt;Q85,"Errore n. giorni! MAX 304",IF(NETWORKDAYS.INTL(G85,H85,11,'MENU TENDINA'!I$30:I$41)=O85,"ok","")),"")</f>
        <v/>
      </c>
      <c r="Q85" s="54" t="str">
        <f>IF(O85&gt;0,NETWORKDAYS.INTL(G85,H85,11,'MENU TENDINA'!$I$30:$I$41),"")</f>
        <v/>
      </c>
      <c r="R85" s="71"/>
      <c r="S85" s="56">
        <f t="shared" si="29"/>
        <v>0</v>
      </c>
      <c r="T85" s="185">
        <f t="shared" si="30"/>
        <v>0</v>
      </c>
      <c r="U85" s="185">
        <f t="shared" si="31"/>
        <v>0</v>
      </c>
      <c r="V85" s="185">
        <f t="shared" si="32"/>
        <v>0</v>
      </c>
      <c r="W85" s="185">
        <f t="shared" si="33"/>
        <v>0</v>
      </c>
      <c r="X85" s="185">
        <f t="shared" si="34"/>
        <v>0</v>
      </c>
      <c r="Y85" s="185">
        <f t="shared" si="35"/>
        <v>0</v>
      </c>
      <c r="Z85" s="186">
        <f t="shared" si="36"/>
        <v>0</v>
      </c>
      <c r="AA85" s="59">
        <f t="shared" si="26"/>
        <v>0</v>
      </c>
      <c r="AB85" s="60">
        <f t="shared" si="49"/>
        <v>0</v>
      </c>
      <c r="AC85" s="187">
        <f t="shared" si="37"/>
        <v>0</v>
      </c>
      <c r="AD85" s="188">
        <f t="shared" si="38"/>
        <v>0</v>
      </c>
      <c r="AE85" s="187">
        <f t="shared" si="39"/>
        <v>0</v>
      </c>
      <c r="AF85" s="188">
        <f t="shared" si="40"/>
        <v>0</v>
      </c>
      <c r="AG85" s="187">
        <f t="shared" si="41"/>
        <v>0</v>
      </c>
      <c r="AH85" s="188">
        <f t="shared" si="42"/>
        <v>0</v>
      </c>
      <c r="AI85" s="187">
        <f t="shared" si="43"/>
        <v>0</v>
      </c>
      <c r="AJ85" s="188">
        <f t="shared" si="44"/>
        <v>0</v>
      </c>
      <c r="AK85" s="188">
        <f t="shared" si="45"/>
        <v>0</v>
      </c>
      <c r="AL85" s="188">
        <f t="shared" si="46"/>
        <v>0</v>
      </c>
      <c r="AM85" s="62">
        <f t="shared" si="47"/>
        <v>0</v>
      </c>
      <c r="AN85" s="116">
        <f t="shared" si="48"/>
        <v>0</v>
      </c>
    </row>
    <row r="86" spans="1:40" ht="16.5">
      <c r="A86" s="46"/>
      <c r="B86" s="47"/>
      <c r="C86" s="47"/>
      <c r="D86" s="48"/>
      <c r="E86" s="49"/>
      <c r="F86" s="49"/>
      <c r="G86" s="50"/>
      <c r="H86" s="50"/>
      <c r="I86" s="51"/>
      <c r="J86" s="51"/>
      <c r="K86" s="51"/>
      <c r="L86" s="51"/>
      <c r="M86" s="51"/>
      <c r="N86" s="222">
        <f t="shared" si="27"/>
        <v>0</v>
      </c>
      <c r="O86" s="52">
        <f t="shared" si="28"/>
        <v>0</v>
      </c>
      <c r="P86" s="72" t="str">
        <f>IF(O86&gt;0,IF(O86&gt;Q86,"Errore n. giorni! MAX 304",IF(NETWORKDAYS.INTL(G86,H86,11,'MENU TENDINA'!I$30:I$41)=O86,"ok","")),"")</f>
        <v/>
      </c>
      <c r="Q86" s="54" t="str">
        <f>IF(O86&gt;0,NETWORKDAYS.INTL(G86,H86,11,'MENU TENDINA'!$I$30:$I$41),"")</f>
        <v/>
      </c>
      <c r="R86" s="71"/>
      <c r="S86" s="56">
        <f t="shared" si="29"/>
        <v>0</v>
      </c>
      <c r="T86" s="185">
        <f t="shared" si="30"/>
        <v>0</v>
      </c>
      <c r="U86" s="185">
        <f t="shared" si="31"/>
        <v>0</v>
      </c>
      <c r="V86" s="185">
        <f t="shared" si="32"/>
        <v>0</v>
      </c>
      <c r="W86" s="185">
        <f t="shared" si="33"/>
        <v>0</v>
      </c>
      <c r="X86" s="185">
        <f t="shared" si="34"/>
        <v>0</v>
      </c>
      <c r="Y86" s="185">
        <f t="shared" si="35"/>
        <v>0</v>
      </c>
      <c r="Z86" s="186">
        <f t="shared" si="36"/>
        <v>0</v>
      </c>
      <c r="AA86" s="59">
        <f t="shared" si="26"/>
        <v>0</v>
      </c>
      <c r="AB86" s="60">
        <f t="shared" si="49"/>
        <v>0</v>
      </c>
      <c r="AC86" s="187">
        <f t="shared" si="37"/>
        <v>0</v>
      </c>
      <c r="AD86" s="188">
        <f t="shared" si="38"/>
        <v>0</v>
      </c>
      <c r="AE86" s="187">
        <f t="shared" si="39"/>
        <v>0</v>
      </c>
      <c r="AF86" s="188">
        <f t="shared" si="40"/>
        <v>0</v>
      </c>
      <c r="AG86" s="187">
        <f t="shared" si="41"/>
        <v>0</v>
      </c>
      <c r="AH86" s="188">
        <f t="shared" si="42"/>
        <v>0</v>
      </c>
      <c r="AI86" s="187">
        <f t="shared" si="43"/>
        <v>0</v>
      </c>
      <c r="AJ86" s="188">
        <f t="shared" si="44"/>
        <v>0</v>
      </c>
      <c r="AK86" s="188">
        <f t="shared" si="45"/>
        <v>0</v>
      </c>
      <c r="AL86" s="188">
        <f t="shared" si="46"/>
        <v>0</v>
      </c>
      <c r="AM86" s="62">
        <f t="shared" si="47"/>
        <v>0</v>
      </c>
      <c r="AN86" s="116">
        <f t="shared" si="48"/>
        <v>0</v>
      </c>
    </row>
    <row r="87" spans="1:40" ht="16.5">
      <c r="A87" s="46"/>
      <c r="B87" s="47"/>
      <c r="C87" s="47"/>
      <c r="D87" s="48"/>
      <c r="E87" s="49"/>
      <c r="F87" s="49"/>
      <c r="G87" s="50"/>
      <c r="H87" s="50"/>
      <c r="I87" s="51"/>
      <c r="J87" s="51"/>
      <c r="K87" s="51"/>
      <c r="L87" s="51"/>
      <c r="M87" s="51"/>
      <c r="N87" s="222">
        <f t="shared" si="27"/>
        <v>0</v>
      </c>
      <c r="O87" s="52">
        <f t="shared" si="28"/>
        <v>0</v>
      </c>
      <c r="P87" s="72" t="str">
        <f>IF(O87&gt;0,IF(O87&gt;Q87,"Errore n. giorni! MAX 304",IF(NETWORKDAYS.INTL(G87,H87,11,'MENU TENDINA'!I$30:I$41)=O87,"ok","")),"")</f>
        <v/>
      </c>
      <c r="Q87" s="54" t="str">
        <f>IF(O87&gt;0,NETWORKDAYS.INTL(G87,H87,11,'MENU TENDINA'!$I$30:$I$41),"")</f>
        <v/>
      </c>
      <c r="R87" s="71"/>
      <c r="S87" s="56">
        <f t="shared" si="29"/>
        <v>0</v>
      </c>
      <c r="T87" s="185">
        <f t="shared" si="30"/>
        <v>0</v>
      </c>
      <c r="U87" s="185">
        <f t="shared" si="31"/>
        <v>0</v>
      </c>
      <c r="V87" s="185">
        <f t="shared" si="32"/>
        <v>0</v>
      </c>
      <c r="W87" s="185">
        <f t="shared" si="33"/>
        <v>0</v>
      </c>
      <c r="X87" s="185">
        <f t="shared" si="34"/>
        <v>0</v>
      </c>
      <c r="Y87" s="185">
        <f t="shared" si="35"/>
        <v>0</v>
      </c>
      <c r="Z87" s="186">
        <f t="shared" si="36"/>
        <v>0</v>
      </c>
      <c r="AA87" s="59">
        <f t="shared" si="26"/>
        <v>0</v>
      </c>
      <c r="AB87" s="60">
        <f t="shared" si="49"/>
        <v>0</v>
      </c>
      <c r="AC87" s="187">
        <f t="shared" si="37"/>
        <v>0</v>
      </c>
      <c r="AD87" s="188">
        <f t="shared" si="38"/>
        <v>0</v>
      </c>
      <c r="AE87" s="187">
        <f t="shared" si="39"/>
        <v>0</v>
      </c>
      <c r="AF87" s="188">
        <f t="shared" si="40"/>
        <v>0</v>
      </c>
      <c r="AG87" s="187">
        <f t="shared" si="41"/>
        <v>0</v>
      </c>
      <c r="AH87" s="188">
        <f t="shared" si="42"/>
        <v>0</v>
      </c>
      <c r="AI87" s="187">
        <f t="shared" si="43"/>
        <v>0</v>
      </c>
      <c r="AJ87" s="188">
        <f t="shared" si="44"/>
        <v>0</v>
      </c>
      <c r="AK87" s="188">
        <f t="shared" si="45"/>
        <v>0</v>
      </c>
      <c r="AL87" s="188">
        <f t="shared" si="46"/>
        <v>0</v>
      </c>
      <c r="AM87" s="62">
        <f t="shared" si="47"/>
        <v>0</v>
      </c>
      <c r="AN87" s="116">
        <f t="shared" si="48"/>
        <v>0</v>
      </c>
    </row>
    <row r="88" spans="1:40" ht="16.5">
      <c r="A88" s="46"/>
      <c r="B88" s="47"/>
      <c r="C88" s="47"/>
      <c r="D88" s="48"/>
      <c r="E88" s="49"/>
      <c r="F88" s="49"/>
      <c r="G88" s="50"/>
      <c r="H88" s="50"/>
      <c r="I88" s="51"/>
      <c r="J88" s="51"/>
      <c r="K88" s="51"/>
      <c r="L88" s="51"/>
      <c r="M88" s="51"/>
      <c r="N88" s="222">
        <f t="shared" si="27"/>
        <v>0</v>
      </c>
      <c r="O88" s="52">
        <f t="shared" si="28"/>
        <v>0</v>
      </c>
      <c r="P88" s="72" t="str">
        <f>IF(O88&gt;0,IF(O88&gt;Q88,"Errore n. giorni! MAX 304",IF(NETWORKDAYS.INTL(G88,H88,11,'MENU TENDINA'!I$30:I$41)=O88,"ok","")),"")</f>
        <v/>
      </c>
      <c r="Q88" s="54" t="str">
        <f>IF(O88&gt;0,NETWORKDAYS.INTL(G88,H88,11,'MENU TENDINA'!$I$30:$I$41),"")</f>
        <v/>
      </c>
      <c r="R88" s="71"/>
      <c r="S88" s="56">
        <f t="shared" si="29"/>
        <v>0</v>
      </c>
      <c r="T88" s="185">
        <f t="shared" si="30"/>
        <v>0</v>
      </c>
      <c r="U88" s="185">
        <f t="shared" si="31"/>
        <v>0</v>
      </c>
      <c r="V88" s="185">
        <f t="shared" si="32"/>
        <v>0</v>
      </c>
      <c r="W88" s="185">
        <f t="shared" si="33"/>
        <v>0</v>
      </c>
      <c r="X88" s="185">
        <f t="shared" si="34"/>
        <v>0</v>
      </c>
      <c r="Y88" s="185">
        <f t="shared" si="35"/>
        <v>0</v>
      </c>
      <c r="Z88" s="186">
        <f t="shared" si="36"/>
        <v>0</v>
      </c>
      <c r="AA88" s="59">
        <f t="shared" si="26"/>
        <v>0</v>
      </c>
      <c r="AB88" s="60">
        <f t="shared" si="49"/>
        <v>0</v>
      </c>
      <c r="AC88" s="187">
        <f t="shared" si="37"/>
        <v>0</v>
      </c>
      <c r="AD88" s="188">
        <f t="shared" si="38"/>
        <v>0</v>
      </c>
      <c r="AE88" s="187">
        <f t="shared" si="39"/>
        <v>0</v>
      </c>
      <c r="AF88" s="188">
        <f t="shared" si="40"/>
        <v>0</v>
      </c>
      <c r="AG88" s="187">
        <f t="shared" si="41"/>
        <v>0</v>
      </c>
      <c r="AH88" s="188">
        <f t="shared" si="42"/>
        <v>0</v>
      </c>
      <c r="AI88" s="187">
        <f t="shared" si="43"/>
        <v>0</v>
      </c>
      <c r="AJ88" s="188">
        <f t="shared" si="44"/>
        <v>0</v>
      </c>
      <c r="AK88" s="188">
        <f t="shared" si="45"/>
        <v>0</v>
      </c>
      <c r="AL88" s="188">
        <f t="shared" si="46"/>
        <v>0</v>
      </c>
      <c r="AM88" s="62">
        <f t="shared" si="47"/>
        <v>0</v>
      </c>
      <c r="AN88" s="116">
        <f t="shared" si="48"/>
        <v>0</v>
      </c>
    </row>
    <row r="89" spans="1:40" ht="16.5">
      <c r="A89" s="46"/>
      <c r="B89" s="47"/>
      <c r="C89" s="47"/>
      <c r="D89" s="48"/>
      <c r="E89" s="49"/>
      <c r="F89" s="49"/>
      <c r="G89" s="50"/>
      <c r="H89" s="50"/>
      <c r="I89" s="51"/>
      <c r="J89" s="51"/>
      <c r="K89" s="51"/>
      <c r="L89" s="51"/>
      <c r="M89" s="51"/>
      <c r="N89" s="222">
        <f t="shared" si="27"/>
        <v>0</v>
      </c>
      <c r="O89" s="52">
        <f t="shared" si="28"/>
        <v>0</v>
      </c>
      <c r="P89" s="72" t="str">
        <f>IF(O89&gt;0,IF(O89&gt;Q89,"Errore n. giorni! MAX 304",IF(NETWORKDAYS.INTL(G89,H89,11,'MENU TENDINA'!I$30:I$41)=O89,"ok","")),"")</f>
        <v/>
      </c>
      <c r="Q89" s="54" t="str">
        <f>IF(O89&gt;0,NETWORKDAYS.INTL(G89,H89,11,'MENU TENDINA'!$I$30:$I$41),"")</f>
        <v/>
      </c>
      <c r="R89" s="71"/>
      <c r="S89" s="56">
        <f t="shared" si="29"/>
        <v>0</v>
      </c>
      <c r="T89" s="185">
        <f t="shared" si="30"/>
        <v>0</v>
      </c>
      <c r="U89" s="185">
        <f t="shared" si="31"/>
        <v>0</v>
      </c>
      <c r="V89" s="185">
        <f t="shared" si="32"/>
        <v>0</v>
      </c>
      <c r="W89" s="185">
        <f t="shared" si="33"/>
        <v>0</v>
      </c>
      <c r="X89" s="185">
        <f t="shared" si="34"/>
        <v>0</v>
      </c>
      <c r="Y89" s="185">
        <f t="shared" si="35"/>
        <v>0</v>
      </c>
      <c r="Z89" s="186">
        <f t="shared" si="36"/>
        <v>0</v>
      </c>
      <c r="AA89" s="59">
        <f t="shared" si="26"/>
        <v>0</v>
      </c>
      <c r="AB89" s="60">
        <f t="shared" si="49"/>
        <v>0</v>
      </c>
      <c r="AC89" s="187">
        <f t="shared" si="37"/>
        <v>0</v>
      </c>
      <c r="AD89" s="188">
        <f t="shared" si="38"/>
        <v>0</v>
      </c>
      <c r="AE89" s="187">
        <f t="shared" si="39"/>
        <v>0</v>
      </c>
      <c r="AF89" s="188">
        <f t="shared" si="40"/>
        <v>0</v>
      </c>
      <c r="AG89" s="187">
        <f t="shared" si="41"/>
        <v>0</v>
      </c>
      <c r="AH89" s="188">
        <f t="shared" si="42"/>
        <v>0</v>
      </c>
      <c r="AI89" s="187">
        <f t="shared" si="43"/>
        <v>0</v>
      </c>
      <c r="AJ89" s="188">
        <f t="shared" si="44"/>
        <v>0</v>
      </c>
      <c r="AK89" s="188">
        <f t="shared" si="45"/>
        <v>0</v>
      </c>
      <c r="AL89" s="188">
        <f t="shared" si="46"/>
        <v>0</v>
      </c>
      <c r="AM89" s="62">
        <f t="shared" si="47"/>
        <v>0</v>
      </c>
      <c r="AN89" s="116">
        <f t="shared" si="48"/>
        <v>0</v>
      </c>
    </row>
    <row r="90" spans="1:40" ht="16.5">
      <c r="A90" s="46"/>
      <c r="B90" s="47"/>
      <c r="C90" s="47"/>
      <c r="D90" s="48"/>
      <c r="E90" s="49"/>
      <c r="F90" s="49"/>
      <c r="G90" s="50"/>
      <c r="H90" s="50"/>
      <c r="I90" s="51"/>
      <c r="J90" s="51"/>
      <c r="K90" s="51"/>
      <c r="L90" s="51"/>
      <c r="M90" s="51"/>
      <c r="N90" s="222">
        <f t="shared" si="27"/>
        <v>0</v>
      </c>
      <c r="O90" s="52">
        <f t="shared" si="28"/>
        <v>0</v>
      </c>
      <c r="P90" s="72" t="str">
        <f>IF(O90&gt;0,IF(O90&gt;Q90,"Errore n. giorni! MAX 304",IF(NETWORKDAYS.INTL(G90,H90,11,'MENU TENDINA'!I$30:I$41)=O90,"ok","")),"")</f>
        <v/>
      </c>
      <c r="Q90" s="54" t="str">
        <f>IF(O90&gt;0,NETWORKDAYS.INTL(G90,H90,11,'MENU TENDINA'!$I$30:$I$41),"")</f>
        <v/>
      </c>
      <c r="R90" s="71"/>
      <c r="S90" s="56">
        <f t="shared" si="29"/>
        <v>0</v>
      </c>
      <c r="T90" s="185">
        <f t="shared" si="30"/>
        <v>0</v>
      </c>
      <c r="U90" s="185">
        <f t="shared" si="31"/>
        <v>0</v>
      </c>
      <c r="V90" s="185">
        <f t="shared" si="32"/>
        <v>0</v>
      </c>
      <c r="W90" s="185">
        <f t="shared" si="33"/>
        <v>0</v>
      </c>
      <c r="X90" s="185">
        <f t="shared" si="34"/>
        <v>0</v>
      </c>
      <c r="Y90" s="185">
        <f t="shared" si="35"/>
        <v>0</v>
      </c>
      <c r="Z90" s="186">
        <f t="shared" si="36"/>
        <v>0</v>
      </c>
      <c r="AA90" s="59">
        <f t="shared" si="26"/>
        <v>0</v>
      </c>
      <c r="AB90" s="60">
        <f t="shared" si="49"/>
        <v>0</v>
      </c>
      <c r="AC90" s="187">
        <f t="shared" si="37"/>
        <v>0</v>
      </c>
      <c r="AD90" s="188">
        <f t="shared" si="38"/>
        <v>0</v>
      </c>
      <c r="AE90" s="187">
        <f t="shared" si="39"/>
        <v>0</v>
      </c>
      <c r="AF90" s="188">
        <f t="shared" si="40"/>
        <v>0</v>
      </c>
      <c r="AG90" s="187">
        <f t="shared" si="41"/>
        <v>0</v>
      </c>
      <c r="AH90" s="188">
        <f t="shared" si="42"/>
        <v>0</v>
      </c>
      <c r="AI90" s="187">
        <f t="shared" si="43"/>
        <v>0</v>
      </c>
      <c r="AJ90" s="188">
        <f t="shared" si="44"/>
        <v>0</v>
      </c>
      <c r="AK90" s="188">
        <f t="shared" si="45"/>
        <v>0</v>
      </c>
      <c r="AL90" s="188">
        <f t="shared" si="46"/>
        <v>0</v>
      </c>
      <c r="AM90" s="62">
        <f t="shared" si="47"/>
        <v>0</v>
      </c>
      <c r="AN90" s="116">
        <f t="shared" si="48"/>
        <v>0</v>
      </c>
    </row>
    <row r="91" spans="1:40" ht="16.5">
      <c r="A91" s="46"/>
      <c r="B91" s="47"/>
      <c r="C91" s="47"/>
      <c r="D91" s="48"/>
      <c r="E91" s="49"/>
      <c r="F91" s="49"/>
      <c r="G91" s="50"/>
      <c r="H91" s="50"/>
      <c r="I91" s="51"/>
      <c r="J91" s="51"/>
      <c r="K91" s="51"/>
      <c r="L91" s="51"/>
      <c r="M91" s="51"/>
      <c r="N91" s="222">
        <f t="shared" si="27"/>
        <v>0</v>
      </c>
      <c r="O91" s="52">
        <f t="shared" si="28"/>
        <v>0</v>
      </c>
      <c r="P91" s="72" t="str">
        <f>IF(O91&gt;0,IF(O91&gt;Q91,"Errore n. giorni! MAX 304",IF(NETWORKDAYS.INTL(G91,H91,11,'MENU TENDINA'!I$30:I$41)=O91,"ok","")),"")</f>
        <v/>
      </c>
      <c r="Q91" s="54" t="str">
        <f>IF(O91&gt;0,NETWORKDAYS.INTL(G91,H91,11,'MENU TENDINA'!$I$30:$I$41),"")</f>
        <v/>
      </c>
      <c r="R91" s="71"/>
      <c r="S91" s="56">
        <f t="shared" si="29"/>
        <v>0</v>
      </c>
      <c r="T91" s="185">
        <f t="shared" si="30"/>
        <v>0</v>
      </c>
      <c r="U91" s="185">
        <f t="shared" si="31"/>
        <v>0</v>
      </c>
      <c r="V91" s="185">
        <f t="shared" si="32"/>
        <v>0</v>
      </c>
      <c r="W91" s="185">
        <f t="shared" si="33"/>
        <v>0</v>
      </c>
      <c r="X91" s="185">
        <f t="shared" si="34"/>
        <v>0</v>
      </c>
      <c r="Y91" s="185">
        <f t="shared" si="35"/>
        <v>0</v>
      </c>
      <c r="Z91" s="186">
        <f t="shared" si="36"/>
        <v>0</v>
      </c>
      <c r="AA91" s="59">
        <f t="shared" si="26"/>
        <v>0</v>
      </c>
      <c r="AB91" s="60">
        <f t="shared" si="49"/>
        <v>0</v>
      </c>
      <c r="AC91" s="187">
        <f t="shared" si="37"/>
        <v>0</v>
      </c>
      <c r="AD91" s="188">
        <f t="shared" si="38"/>
        <v>0</v>
      </c>
      <c r="AE91" s="187">
        <f t="shared" si="39"/>
        <v>0</v>
      </c>
      <c r="AF91" s="188">
        <f t="shared" si="40"/>
        <v>0</v>
      </c>
      <c r="AG91" s="187">
        <f t="shared" si="41"/>
        <v>0</v>
      </c>
      <c r="AH91" s="188">
        <f t="shared" si="42"/>
        <v>0</v>
      </c>
      <c r="AI91" s="187">
        <f t="shared" si="43"/>
        <v>0</v>
      </c>
      <c r="AJ91" s="188">
        <f t="shared" si="44"/>
        <v>0</v>
      </c>
      <c r="AK91" s="188">
        <f t="shared" si="45"/>
        <v>0</v>
      </c>
      <c r="AL91" s="188">
        <f t="shared" si="46"/>
        <v>0</v>
      </c>
      <c r="AM91" s="62">
        <f t="shared" si="47"/>
        <v>0</v>
      </c>
      <c r="AN91" s="116">
        <f t="shared" si="48"/>
        <v>0</v>
      </c>
    </row>
    <row r="92" spans="1:40" ht="16.5">
      <c r="A92" s="46"/>
      <c r="B92" s="47"/>
      <c r="C92" s="47"/>
      <c r="D92" s="48"/>
      <c r="E92" s="49"/>
      <c r="F92" s="49"/>
      <c r="G92" s="50"/>
      <c r="H92" s="50"/>
      <c r="I92" s="51"/>
      <c r="J92" s="51"/>
      <c r="K92" s="51"/>
      <c r="L92" s="51"/>
      <c r="M92" s="51"/>
      <c r="N92" s="222">
        <f t="shared" si="27"/>
        <v>0</v>
      </c>
      <c r="O92" s="52">
        <f t="shared" si="28"/>
        <v>0</v>
      </c>
      <c r="P92" s="72" t="str">
        <f>IF(O92&gt;0,IF(O92&gt;Q92,"Errore n. giorni! MAX 304",IF(NETWORKDAYS.INTL(G92,H92,11,'MENU TENDINA'!I$30:I$41)=O92,"ok","")),"")</f>
        <v/>
      </c>
      <c r="Q92" s="54" t="str">
        <f>IF(O92&gt;0,NETWORKDAYS.INTL(G92,H92,11,'MENU TENDINA'!$I$30:$I$41),"")</f>
        <v/>
      </c>
      <c r="R92" s="71"/>
      <c r="S92" s="56">
        <f t="shared" si="29"/>
        <v>0</v>
      </c>
      <c r="T92" s="185">
        <f t="shared" si="30"/>
        <v>0</v>
      </c>
      <c r="U92" s="185">
        <f t="shared" si="31"/>
        <v>0</v>
      </c>
      <c r="V92" s="185">
        <f t="shared" si="32"/>
        <v>0</v>
      </c>
      <c r="W92" s="185">
        <f t="shared" si="33"/>
        <v>0</v>
      </c>
      <c r="X92" s="185">
        <f t="shared" si="34"/>
        <v>0</v>
      </c>
      <c r="Y92" s="185">
        <f t="shared" si="35"/>
        <v>0</v>
      </c>
      <c r="Z92" s="186">
        <f t="shared" si="36"/>
        <v>0</v>
      </c>
      <c r="AA92" s="59">
        <f t="shared" si="26"/>
        <v>0</v>
      </c>
      <c r="AB92" s="60">
        <f t="shared" si="49"/>
        <v>0</v>
      </c>
      <c r="AC92" s="187">
        <f t="shared" si="37"/>
        <v>0</v>
      </c>
      <c r="AD92" s="188">
        <f t="shared" si="38"/>
        <v>0</v>
      </c>
      <c r="AE92" s="187">
        <f t="shared" si="39"/>
        <v>0</v>
      </c>
      <c r="AF92" s="188">
        <f t="shared" si="40"/>
        <v>0</v>
      </c>
      <c r="AG92" s="187">
        <f t="shared" si="41"/>
        <v>0</v>
      </c>
      <c r="AH92" s="188">
        <f t="shared" si="42"/>
        <v>0</v>
      </c>
      <c r="AI92" s="187">
        <f t="shared" si="43"/>
        <v>0</v>
      </c>
      <c r="AJ92" s="188">
        <f t="shared" si="44"/>
        <v>0</v>
      </c>
      <c r="AK92" s="188">
        <f t="shared" si="45"/>
        <v>0</v>
      </c>
      <c r="AL92" s="188">
        <f t="shared" si="46"/>
        <v>0</v>
      </c>
      <c r="AM92" s="62">
        <f t="shared" si="47"/>
        <v>0</v>
      </c>
      <c r="AN92" s="116">
        <f t="shared" si="48"/>
        <v>0</v>
      </c>
    </row>
    <row r="93" spans="1:40" ht="16.5">
      <c r="A93" s="46"/>
      <c r="B93" s="47"/>
      <c r="C93" s="47"/>
      <c r="D93" s="48"/>
      <c r="E93" s="49"/>
      <c r="F93" s="49"/>
      <c r="G93" s="50"/>
      <c r="H93" s="50"/>
      <c r="I93" s="51"/>
      <c r="J93" s="51"/>
      <c r="K93" s="51"/>
      <c r="L93" s="51"/>
      <c r="M93" s="51"/>
      <c r="N93" s="222">
        <f t="shared" si="27"/>
        <v>0</v>
      </c>
      <c r="O93" s="52">
        <f t="shared" si="28"/>
        <v>0</v>
      </c>
      <c r="P93" s="72" t="str">
        <f>IF(O93&gt;0,IF(O93&gt;Q93,"Errore n. giorni! MAX 304",IF(NETWORKDAYS.INTL(G93,H93,11,'MENU TENDINA'!I$30:I$41)=O93,"ok","")),"")</f>
        <v/>
      </c>
      <c r="Q93" s="54" t="str">
        <f>IF(O93&gt;0,NETWORKDAYS.INTL(G93,H93,11,'MENU TENDINA'!$I$30:$I$41),"")</f>
        <v/>
      </c>
      <c r="R93" s="71"/>
      <c r="S93" s="56">
        <f t="shared" si="29"/>
        <v>0</v>
      </c>
      <c r="T93" s="185">
        <f t="shared" si="30"/>
        <v>0</v>
      </c>
      <c r="U93" s="185">
        <f t="shared" si="31"/>
        <v>0</v>
      </c>
      <c r="V93" s="185">
        <f t="shared" si="32"/>
        <v>0</v>
      </c>
      <c r="W93" s="185">
        <f t="shared" si="33"/>
        <v>0</v>
      </c>
      <c r="X93" s="185">
        <f t="shared" si="34"/>
        <v>0</v>
      </c>
      <c r="Y93" s="185">
        <f t="shared" si="35"/>
        <v>0</v>
      </c>
      <c r="Z93" s="186">
        <f t="shared" si="36"/>
        <v>0</v>
      </c>
      <c r="AA93" s="59">
        <f t="shared" si="26"/>
        <v>0</v>
      </c>
      <c r="AB93" s="60">
        <f t="shared" si="49"/>
        <v>0</v>
      </c>
      <c r="AC93" s="187">
        <f t="shared" si="37"/>
        <v>0</v>
      </c>
      <c r="AD93" s="188">
        <f t="shared" si="38"/>
        <v>0</v>
      </c>
      <c r="AE93" s="187">
        <f t="shared" si="39"/>
        <v>0</v>
      </c>
      <c r="AF93" s="188">
        <f t="shared" si="40"/>
        <v>0</v>
      </c>
      <c r="AG93" s="187">
        <f t="shared" si="41"/>
        <v>0</v>
      </c>
      <c r="AH93" s="188">
        <f t="shared" si="42"/>
        <v>0</v>
      </c>
      <c r="AI93" s="187">
        <f t="shared" si="43"/>
        <v>0</v>
      </c>
      <c r="AJ93" s="188">
        <f t="shared" si="44"/>
        <v>0</v>
      </c>
      <c r="AK93" s="188">
        <f t="shared" si="45"/>
        <v>0</v>
      </c>
      <c r="AL93" s="188">
        <f t="shared" si="46"/>
        <v>0</v>
      </c>
      <c r="AM93" s="62">
        <f t="shared" si="47"/>
        <v>0</v>
      </c>
      <c r="AN93" s="116">
        <f t="shared" si="48"/>
        <v>0</v>
      </c>
    </row>
    <row r="94" spans="1:40" ht="16.5">
      <c r="A94" s="46"/>
      <c r="B94" s="47"/>
      <c r="C94" s="47"/>
      <c r="D94" s="48"/>
      <c r="E94" s="49"/>
      <c r="F94" s="49"/>
      <c r="G94" s="50"/>
      <c r="H94" s="50"/>
      <c r="I94" s="51"/>
      <c r="J94" s="51"/>
      <c r="K94" s="51"/>
      <c r="L94" s="51"/>
      <c r="M94" s="51"/>
      <c r="N94" s="222">
        <f t="shared" si="27"/>
        <v>0</v>
      </c>
      <c r="O94" s="52">
        <f t="shared" si="28"/>
        <v>0</v>
      </c>
      <c r="P94" s="72" t="str">
        <f>IF(O94&gt;0,IF(O94&gt;Q94,"Errore n. giorni! MAX 304",IF(NETWORKDAYS.INTL(G94,H94,11,'MENU TENDINA'!I$30:I$41)=O94,"ok","")),"")</f>
        <v/>
      </c>
      <c r="Q94" s="54" t="str">
        <f>IF(O94&gt;0,NETWORKDAYS.INTL(G94,H94,11,'MENU TENDINA'!$I$30:$I$41),"")</f>
        <v/>
      </c>
      <c r="R94" s="71"/>
      <c r="S94" s="56">
        <f t="shared" si="29"/>
        <v>0</v>
      </c>
      <c r="T94" s="185">
        <f t="shared" si="30"/>
        <v>0</v>
      </c>
      <c r="U94" s="185">
        <f t="shared" si="31"/>
        <v>0</v>
      </c>
      <c r="V94" s="185">
        <f t="shared" si="32"/>
        <v>0</v>
      </c>
      <c r="W94" s="185">
        <f t="shared" si="33"/>
        <v>0</v>
      </c>
      <c r="X94" s="185">
        <f t="shared" si="34"/>
        <v>0</v>
      </c>
      <c r="Y94" s="185">
        <f t="shared" si="35"/>
        <v>0</v>
      </c>
      <c r="Z94" s="186">
        <f t="shared" si="36"/>
        <v>0</v>
      </c>
      <c r="AA94" s="59">
        <f t="shared" si="26"/>
        <v>0</v>
      </c>
      <c r="AB94" s="60">
        <f t="shared" si="49"/>
        <v>0</v>
      </c>
      <c r="AC94" s="187">
        <f t="shared" si="37"/>
        <v>0</v>
      </c>
      <c r="AD94" s="188">
        <f t="shared" si="38"/>
        <v>0</v>
      </c>
      <c r="AE94" s="187">
        <f t="shared" si="39"/>
        <v>0</v>
      </c>
      <c r="AF94" s="188">
        <f t="shared" si="40"/>
        <v>0</v>
      </c>
      <c r="AG94" s="187">
        <f t="shared" si="41"/>
        <v>0</v>
      </c>
      <c r="AH94" s="188">
        <f t="shared" si="42"/>
        <v>0</v>
      </c>
      <c r="AI94" s="187">
        <f t="shared" si="43"/>
        <v>0</v>
      </c>
      <c r="AJ94" s="188">
        <f t="shared" si="44"/>
        <v>0</v>
      </c>
      <c r="AK94" s="188">
        <f t="shared" si="45"/>
        <v>0</v>
      </c>
      <c r="AL94" s="188">
        <f t="shared" si="46"/>
        <v>0</v>
      </c>
      <c r="AM94" s="62">
        <f t="shared" si="47"/>
        <v>0</v>
      </c>
      <c r="AN94" s="116">
        <f t="shared" si="48"/>
        <v>0</v>
      </c>
    </row>
    <row r="95" spans="1:40" ht="16.5">
      <c r="A95" s="46"/>
      <c r="B95" s="47"/>
      <c r="C95" s="47"/>
      <c r="D95" s="48"/>
      <c r="E95" s="49"/>
      <c r="F95" s="49"/>
      <c r="G95" s="50"/>
      <c r="H95" s="50"/>
      <c r="I95" s="51"/>
      <c r="J95" s="51"/>
      <c r="K95" s="51"/>
      <c r="L95" s="51"/>
      <c r="M95" s="51"/>
      <c r="N95" s="222">
        <f t="shared" si="27"/>
        <v>0</v>
      </c>
      <c r="O95" s="52">
        <f t="shared" si="28"/>
        <v>0</v>
      </c>
      <c r="P95" s="72" t="str">
        <f>IF(O95&gt;0,IF(O95&gt;Q95,"Errore n. giorni! MAX 304",IF(NETWORKDAYS.INTL(G95,H95,11,'MENU TENDINA'!I$30:I$41)=O95,"ok","")),"")</f>
        <v/>
      </c>
      <c r="Q95" s="54" t="str">
        <f>IF(O95&gt;0,NETWORKDAYS.INTL(G95,H95,11,'MENU TENDINA'!$I$30:$I$41),"")</f>
        <v/>
      </c>
      <c r="R95" s="71"/>
      <c r="S95" s="56">
        <f t="shared" si="29"/>
        <v>0</v>
      </c>
      <c r="T95" s="185">
        <f t="shared" si="30"/>
        <v>0</v>
      </c>
      <c r="U95" s="185">
        <f t="shared" si="31"/>
        <v>0</v>
      </c>
      <c r="V95" s="185">
        <f t="shared" si="32"/>
        <v>0</v>
      </c>
      <c r="W95" s="185">
        <f t="shared" si="33"/>
        <v>0</v>
      </c>
      <c r="X95" s="185">
        <f t="shared" si="34"/>
        <v>0</v>
      </c>
      <c r="Y95" s="185">
        <f t="shared" si="35"/>
        <v>0</v>
      </c>
      <c r="Z95" s="186">
        <f t="shared" si="36"/>
        <v>0</v>
      </c>
      <c r="AA95" s="59">
        <f t="shared" si="26"/>
        <v>0</v>
      </c>
      <c r="AB95" s="60">
        <f t="shared" si="49"/>
        <v>0</v>
      </c>
      <c r="AC95" s="187">
        <f t="shared" si="37"/>
        <v>0</v>
      </c>
      <c r="AD95" s="188">
        <f t="shared" si="38"/>
        <v>0</v>
      </c>
      <c r="AE95" s="187">
        <f t="shared" si="39"/>
        <v>0</v>
      </c>
      <c r="AF95" s="188">
        <f t="shared" si="40"/>
        <v>0</v>
      </c>
      <c r="AG95" s="187">
        <f t="shared" si="41"/>
        <v>0</v>
      </c>
      <c r="AH95" s="188">
        <f t="shared" si="42"/>
        <v>0</v>
      </c>
      <c r="AI95" s="187">
        <f t="shared" si="43"/>
        <v>0</v>
      </c>
      <c r="AJ95" s="188">
        <f t="shared" si="44"/>
        <v>0</v>
      </c>
      <c r="AK95" s="188">
        <f t="shared" si="45"/>
        <v>0</v>
      </c>
      <c r="AL95" s="188">
        <f t="shared" si="46"/>
        <v>0</v>
      </c>
      <c r="AM95" s="62">
        <f t="shared" si="47"/>
        <v>0</v>
      </c>
      <c r="AN95" s="116">
        <f t="shared" si="48"/>
        <v>0</v>
      </c>
    </row>
    <row r="96" spans="1:40" ht="16.5">
      <c r="A96" s="46"/>
      <c r="B96" s="47"/>
      <c r="C96" s="47"/>
      <c r="D96" s="48"/>
      <c r="E96" s="49"/>
      <c r="F96" s="49"/>
      <c r="G96" s="50"/>
      <c r="H96" s="50"/>
      <c r="I96" s="51"/>
      <c r="J96" s="51"/>
      <c r="K96" s="51"/>
      <c r="L96" s="51"/>
      <c r="M96" s="51"/>
      <c r="N96" s="222">
        <f t="shared" si="27"/>
        <v>0</v>
      </c>
      <c r="O96" s="52">
        <f t="shared" si="28"/>
        <v>0</v>
      </c>
      <c r="P96" s="72" t="str">
        <f>IF(O96&gt;0,IF(O96&gt;Q96,"Errore n. giorni! MAX 304",IF(NETWORKDAYS.INTL(G96,H96,11,'MENU TENDINA'!I$30:I$41)=O96,"ok","")),"")</f>
        <v/>
      </c>
      <c r="Q96" s="54" t="str">
        <f>IF(O96&gt;0,NETWORKDAYS.INTL(G96,H96,11,'MENU TENDINA'!$I$30:$I$41),"")</f>
        <v/>
      </c>
      <c r="R96" s="71"/>
      <c r="S96" s="56">
        <f t="shared" si="29"/>
        <v>0</v>
      </c>
      <c r="T96" s="185">
        <f t="shared" si="30"/>
        <v>0</v>
      </c>
      <c r="U96" s="185">
        <f t="shared" si="31"/>
        <v>0</v>
      </c>
      <c r="V96" s="185">
        <f t="shared" si="32"/>
        <v>0</v>
      </c>
      <c r="W96" s="185">
        <f t="shared" si="33"/>
        <v>0</v>
      </c>
      <c r="X96" s="185">
        <f t="shared" si="34"/>
        <v>0</v>
      </c>
      <c r="Y96" s="185">
        <f t="shared" si="35"/>
        <v>0</v>
      </c>
      <c r="Z96" s="186">
        <f t="shared" si="36"/>
        <v>0</v>
      </c>
      <c r="AA96" s="59">
        <f t="shared" si="26"/>
        <v>0</v>
      </c>
      <c r="AB96" s="60">
        <f t="shared" si="49"/>
        <v>0</v>
      </c>
      <c r="AC96" s="187">
        <f t="shared" si="37"/>
        <v>0</v>
      </c>
      <c r="AD96" s="188">
        <f t="shared" si="38"/>
        <v>0</v>
      </c>
      <c r="AE96" s="187">
        <f t="shared" si="39"/>
        <v>0</v>
      </c>
      <c r="AF96" s="188">
        <f t="shared" si="40"/>
        <v>0</v>
      </c>
      <c r="AG96" s="187">
        <f t="shared" si="41"/>
        <v>0</v>
      </c>
      <c r="AH96" s="188">
        <f t="shared" si="42"/>
        <v>0</v>
      </c>
      <c r="AI96" s="187">
        <f t="shared" si="43"/>
        <v>0</v>
      </c>
      <c r="AJ96" s="188">
        <f t="shared" si="44"/>
        <v>0</v>
      </c>
      <c r="AK96" s="188">
        <f t="shared" si="45"/>
        <v>0</v>
      </c>
      <c r="AL96" s="188">
        <f t="shared" si="46"/>
        <v>0</v>
      </c>
      <c r="AM96" s="62">
        <f t="shared" si="47"/>
        <v>0</v>
      </c>
      <c r="AN96" s="116">
        <f t="shared" si="48"/>
        <v>0</v>
      </c>
    </row>
    <row r="97" spans="1:40" ht="16.5">
      <c r="A97" s="46"/>
      <c r="B97" s="47"/>
      <c r="C97" s="47"/>
      <c r="D97" s="48"/>
      <c r="E97" s="49"/>
      <c r="F97" s="49"/>
      <c r="G97" s="50"/>
      <c r="H97" s="50"/>
      <c r="I97" s="51"/>
      <c r="J97" s="51"/>
      <c r="K97" s="51"/>
      <c r="L97" s="51"/>
      <c r="M97" s="51"/>
      <c r="N97" s="222">
        <f t="shared" si="27"/>
        <v>0</v>
      </c>
      <c r="O97" s="52">
        <f t="shared" si="28"/>
        <v>0</v>
      </c>
      <c r="P97" s="72" t="str">
        <f>IF(O97&gt;0,IF(O97&gt;Q97,"Errore n. giorni! MAX 304",IF(NETWORKDAYS.INTL(G97,H97,11,'MENU TENDINA'!I$30:I$41)=O97,"ok","")),"")</f>
        <v/>
      </c>
      <c r="Q97" s="54" t="str">
        <f>IF(O97&gt;0,NETWORKDAYS.INTL(G97,H97,11,'MENU TENDINA'!$I$30:$I$41),"")</f>
        <v/>
      </c>
      <c r="R97" s="71"/>
      <c r="S97" s="56">
        <f t="shared" si="29"/>
        <v>0</v>
      </c>
      <c r="T97" s="185">
        <f t="shared" si="30"/>
        <v>0</v>
      </c>
      <c r="U97" s="185">
        <f t="shared" si="31"/>
        <v>0</v>
      </c>
      <c r="V97" s="185">
        <f t="shared" si="32"/>
        <v>0</v>
      </c>
      <c r="W97" s="185">
        <f t="shared" si="33"/>
        <v>0</v>
      </c>
      <c r="X97" s="185">
        <f t="shared" si="34"/>
        <v>0</v>
      </c>
      <c r="Y97" s="185">
        <f t="shared" si="35"/>
        <v>0</v>
      </c>
      <c r="Z97" s="186">
        <f t="shared" si="36"/>
        <v>0</v>
      </c>
      <c r="AA97" s="59">
        <f t="shared" si="26"/>
        <v>0</v>
      </c>
      <c r="AB97" s="60">
        <f t="shared" si="49"/>
        <v>0</v>
      </c>
      <c r="AC97" s="187">
        <f t="shared" si="37"/>
        <v>0</v>
      </c>
      <c r="AD97" s="188">
        <f t="shared" si="38"/>
        <v>0</v>
      </c>
      <c r="AE97" s="187">
        <f t="shared" si="39"/>
        <v>0</v>
      </c>
      <c r="AF97" s="188">
        <f t="shared" si="40"/>
        <v>0</v>
      </c>
      <c r="AG97" s="187">
        <f t="shared" si="41"/>
        <v>0</v>
      </c>
      <c r="AH97" s="188">
        <f t="shared" si="42"/>
        <v>0</v>
      </c>
      <c r="AI97" s="187">
        <f t="shared" si="43"/>
        <v>0</v>
      </c>
      <c r="AJ97" s="188">
        <f t="shared" si="44"/>
        <v>0</v>
      </c>
      <c r="AK97" s="188">
        <f t="shared" si="45"/>
        <v>0</v>
      </c>
      <c r="AL97" s="188">
        <f t="shared" si="46"/>
        <v>0</v>
      </c>
      <c r="AM97" s="62">
        <f t="shared" si="47"/>
        <v>0</v>
      </c>
      <c r="AN97" s="116">
        <f t="shared" si="48"/>
        <v>0</v>
      </c>
    </row>
    <row r="98" spans="1:40" ht="16.5">
      <c r="A98" s="46"/>
      <c r="B98" s="47"/>
      <c r="C98" s="47"/>
      <c r="D98" s="48"/>
      <c r="E98" s="49"/>
      <c r="F98" s="49"/>
      <c r="G98" s="50"/>
      <c r="H98" s="50"/>
      <c r="I98" s="51"/>
      <c r="J98" s="51"/>
      <c r="K98" s="51"/>
      <c r="L98" s="51"/>
      <c r="M98" s="51"/>
      <c r="N98" s="222">
        <f t="shared" si="27"/>
        <v>0</v>
      </c>
      <c r="O98" s="52">
        <f t="shared" si="28"/>
        <v>0</v>
      </c>
      <c r="P98" s="72" t="str">
        <f>IF(O98&gt;0,IF(O98&gt;Q98,"Errore n. giorni! MAX 304",IF(NETWORKDAYS.INTL(G98,H98,11,'MENU TENDINA'!I$30:I$41)=O98,"ok","")),"")</f>
        <v/>
      </c>
      <c r="Q98" s="54" t="str">
        <f>IF(O98&gt;0,NETWORKDAYS.INTL(G98,H98,11,'MENU TENDINA'!$I$30:$I$41),"")</f>
        <v/>
      </c>
      <c r="R98" s="71"/>
      <c r="S98" s="56">
        <f t="shared" si="29"/>
        <v>0</v>
      </c>
      <c r="T98" s="185">
        <f t="shared" si="30"/>
        <v>0</v>
      </c>
      <c r="U98" s="185">
        <f t="shared" si="31"/>
        <v>0</v>
      </c>
      <c r="V98" s="185">
        <f t="shared" si="32"/>
        <v>0</v>
      </c>
      <c r="W98" s="185">
        <f t="shared" si="33"/>
        <v>0</v>
      </c>
      <c r="X98" s="185">
        <f t="shared" si="34"/>
        <v>0</v>
      </c>
      <c r="Y98" s="185">
        <f t="shared" si="35"/>
        <v>0</v>
      </c>
      <c r="Z98" s="186">
        <f t="shared" si="36"/>
        <v>0</v>
      </c>
      <c r="AA98" s="59">
        <f t="shared" si="26"/>
        <v>0</v>
      </c>
      <c r="AB98" s="60">
        <f t="shared" si="49"/>
        <v>0</v>
      </c>
      <c r="AC98" s="187">
        <f t="shared" si="37"/>
        <v>0</v>
      </c>
      <c r="AD98" s="188">
        <f t="shared" si="38"/>
        <v>0</v>
      </c>
      <c r="AE98" s="187">
        <f t="shared" si="39"/>
        <v>0</v>
      </c>
      <c r="AF98" s="188">
        <f t="shared" si="40"/>
        <v>0</v>
      </c>
      <c r="AG98" s="187">
        <f t="shared" si="41"/>
        <v>0</v>
      </c>
      <c r="AH98" s="188">
        <f t="shared" si="42"/>
        <v>0</v>
      </c>
      <c r="AI98" s="187">
        <f t="shared" si="43"/>
        <v>0</v>
      </c>
      <c r="AJ98" s="188">
        <f t="shared" si="44"/>
        <v>0</v>
      </c>
      <c r="AK98" s="188">
        <f t="shared" si="45"/>
        <v>0</v>
      </c>
      <c r="AL98" s="188">
        <f t="shared" si="46"/>
        <v>0</v>
      </c>
      <c r="AM98" s="62">
        <f t="shared" si="47"/>
        <v>0</v>
      </c>
      <c r="AN98" s="116">
        <f t="shared" si="48"/>
        <v>0</v>
      </c>
    </row>
    <row r="99" spans="1:40" ht="16.5">
      <c r="A99" s="46"/>
      <c r="B99" s="47"/>
      <c r="C99" s="47"/>
      <c r="D99" s="48"/>
      <c r="E99" s="49"/>
      <c r="F99" s="49"/>
      <c r="G99" s="50"/>
      <c r="H99" s="50"/>
      <c r="I99" s="51"/>
      <c r="J99" s="51"/>
      <c r="K99" s="51"/>
      <c r="L99" s="51"/>
      <c r="M99" s="51"/>
      <c r="N99" s="222">
        <f t="shared" si="27"/>
        <v>0</v>
      </c>
      <c r="O99" s="52">
        <f t="shared" si="28"/>
        <v>0</v>
      </c>
      <c r="P99" s="72" t="str">
        <f>IF(O99&gt;0,IF(O99&gt;Q99,"Errore n. giorni! MAX 304",IF(NETWORKDAYS.INTL(G99,H99,11,'MENU TENDINA'!I$30:I$41)=O99,"ok","")),"")</f>
        <v/>
      </c>
      <c r="Q99" s="54" t="str">
        <f>IF(O99&gt;0,NETWORKDAYS.INTL(G99,H99,11,'MENU TENDINA'!$I$30:$I$41),"")</f>
        <v/>
      </c>
      <c r="R99" s="71"/>
      <c r="S99" s="56">
        <f t="shared" si="29"/>
        <v>0</v>
      </c>
      <c r="T99" s="185">
        <f t="shared" si="30"/>
        <v>0</v>
      </c>
      <c r="U99" s="185">
        <f t="shared" si="31"/>
        <v>0</v>
      </c>
      <c r="V99" s="185">
        <f t="shared" si="32"/>
        <v>0</v>
      </c>
      <c r="W99" s="185">
        <f t="shared" si="33"/>
        <v>0</v>
      </c>
      <c r="X99" s="185">
        <f t="shared" si="34"/>
        <v>0</v>
      </c>
      <c r="Y99" s="185">
        <f t="shared" si="35"/>
        <v>0</v>
      </c>
      <c r="Z99" s="186">
        <f t="shared" si="36"/>
        <v>0</v>
      </c>
      <c r="AA99" s="59">
        <f t="shared" si="26"/>
        <v>0</v>
      </c>
      <c r="AB99" s="60">
        <f t="shared" si="49"/>
        <v>0</v>
      </c>
      <c r="AC99" s="187">
        <f t="shared" si="37"/>
        <v>0</v>
      </c>
      <c r="AD99" s="188">
        <f t="shared" si="38"/>
        <v>0</v>
      </c>
      <c r="AE99" s="187">
        <f t="shared" si="39"/>
        <v>0</v>
      </c>
      <c r="AF99" s="188">
        <f t="shared" si="40"/>
        <v>0</v>
      </c>
      <c r="AG99" s="187">
        <f t="shared" si="41"/>
        <v>0</v>
      </c>
      <c r="AH99" s="188">
        <f t="shared" si="42"/>
        <v>0</v>
      </c>
      <c r="AI99" s="187">
        <f t="shared" si="43"/>
        <v>0</v>
      </c>
      <c r="AJ99" s="188">
        <f t="shared" si="44"/>
        <v>0</v>
      </c>
      <c r="AK99" s="188">
        <f t="shared" si="45"/>
        <v>0</v>
      </c>
      <c r="AL99" s="188">
        <f t="shared" si="46"/>
        <v>0</v>
      </c>
      <c r="AM99" s="62">
        <f t="shared" si="47"/>
        <v>0</v>
      </c>
      <c r="AN99" s="116">
        <f t="shared" si="48"/>
        <v>0</v>
      </c>
    </row>
    <row r="100" spans="1:40" ht="16.5">
      <c r="A100" s="46"/>
      <c r="B100" s="47"/>
      <c r="C100" s="47"/>
      <c r="D100" s="48"/>
      <c r="E100" s="49"/>
      <c r="F100" s="49"/>
      <c r="G100" s="50"/>
      <c r="H100" s="50"/>
      <c r="I100" s="51"/>
      <c r="J100" s="51"/>
      <c r="K100" s="51"/>
      <c r="L100" s="51"/>
      <c r="M100" s="51"/>
      <c r="N100" s="222">
        <f t="shared" si="27"/>
        <v>0</v>
      </c>
      <c r="O100" s="52">
        <f t="shared" si="28"/>
        <v>0</v>
      </c>
      <c r="P100" s="72" t="str">
        <f>IF(O100&gt;0,IF(O100&gt;Q100,"Errore n. giorni! MAX 304",IF(NETWORKDAYS.INTL(G100,H100,11,'MENU TENDINA'!I$30:I$41)=O100,"ok","")),"")</f>
        <v/>
      </c>
      <c r="Q100" s="54" t="str">
        <f>IF(O100&gt;0,NETWORKDAYS.INTL(G100,H100,11,'MENU TENDINA'!$I$30:$I$41),"")</f>
        <v/>
      </c>
      <c r="R100" s="71"/>
      <c r="S100" s="56">
        <f t="shared" si="29"/>
        <v>0</v>
      </c>
      <c r="T100" s="185">
        <f t="shared" si="30"/>
        <v>0</v>
      </c>
      <c r="U100" s="185">
        <f t="shared" si="31"/>
        <v>0</v>
      </c>
      <c r="V100" s="185">
        <f t="shared" si="32"/>
        <v>0</v>
      </c>
      <c r="W100" s="185">
        <f t="shared" si="33"/>
        <v>0</v>
      </c>
      <c r="X100" s="185">
        <f t="shared" si="34"/>
        <v>0</v>
      </c>
      <c r="Y100" s="185">
        <f t="shared" si="35"/>
        <v>0</v>
      </c>
      <c r="Z100" s="186">
        <f t="shared" si="36"/>
        <v>0</v>
      </c>
      <c r="AA100" s="59">
        <f t="shared" si="26"/>
        <v>0</v>
      </c>
      <c r="AB100" s="60">
        <f t="shared" si="49"/>
        <v>0</v>
      </c>
      <c r="AC100" s="187">
        <f t="shared" si="37"/>
        <v>0</v>
      </c>
      <c r="AD100" s="188">
        <f t="shared" si="38"/>
        <v>0</v>
      </c>
      <c r="AE100" s="187">
        <f t="shared" si="39"/>
        <v>0</v>
      </c>
      <c r="AF100" s="188">
        <f t="shared" si="40"/>
        <v>0</v>
      </c>
      <c r="AG100" s="187">
        <f t="shared" si="41"/>
        <v>0</v>
      </c>
      <c r="AH100" s="188">
        <f t="shared" si="42"/>
        <v>0</v>
      </c>
      <c r="AI100" s="187">
        <f t="shared" si="43"/>
        <v>0</v>
      </c>
      <c r="AJ100" s="188">
        <f t="shared" si="44"/>
        <v>0</v>
      </c>
      <c r="AK100" s="188">
        <f t="shared" si="45"/>
        <v>0</v>
      </c>
      <c r="AL100" s="188">
        <f t="shared" si="46"/>
        <v>0</v>
      </c>
      <c r="AM100" s="62">
        <f t="shared" si="47"/>
        <v>0</v>
      </c>
      <c r="AN100" s="116">
        <f t="shared" si="48"/>
        <v>0</v>
      </c>
    </row>
    <row r="101" spans="1:40" ht="16.5">
      <c r="A101" s="46"/>
      <c r="B101" s="47"/>
      <c r="C101" s="47"/>
      <c r="D101" s="48"/>
      <c r="E101" s="49"/>
      <c r="F101" s="49"/>
      <c r="G101" s="50"/>
      <c r="H101" s="50"/>
      <c r="I101" s="51"/>
      <c r="J101" s="51"/>
      <c r="K101" s="51"/>
      <c r="L101" s="51"/>
      <c r="M101" s="51"/>
      <c r="N101" s="222">
        <f t="shared" si="27"/>
        <v>0</v>
      </c>
      <c r="O101" s="52">
        <f t="shared" si="28"/>
        <v>0</v>
      </c>
      <c r="P101" s="72" t="str">
        <f>IF(O101&gt;0,IF(O101&gt;Q101,"Errore n. giorni! MAX 304",IF(NETWORKDAYS.INTL(G101,H101,11,'MENU TENDINA'!I$30:I$41)=O101,"ok","")),"")</f>
        <v/>
      </c>
      <c r="Q101" s="54" t="str">
        <f>IF(O101&gt;0,NETWORKDAYS.INTL(G101,H101,11,'MENU TENDINA'!$I$30:$I$41),"")</f>
        <v/>
      </c>
      <c r="R101" s="71"/>
      <c r="S101" s="56">
        <f t="shared" si="29"/>
        <v>0</v>
      </c>
      <c r="T101" s="185">
        <f t="shared" si="30"/>
        <v>0</v>
      </c>
      <c r="U101" s="185">
        <f t="shared" si="31"/>
        <v>0</v>
      </c>
      <c r="V101" s="185">
        <f t="shared" si="32"/>
        <v>0</v>
      </c>
      <c r="W101" s="185">
        <f t="shared" si="33"/>
        <v>0</v>
      </c>
      <c r="X101" s="185">
        <f t="shared" si="34"/>
        <v>0</v>
      </c>
      <c r="Y101" s="185">
        <f t="shared" si="35"/>
        <v>0</v>
      </c>
      <c r="Z101" s="186">
        <f t="shared" si="36"/>
        <v>0</v>
      </c>
      <c r="AA101" s="59">
        <f t="shared" si="26"/>
        <v>0</v>
      </c>
      <c r="AB101" s="60">
        <f t="shared" si="49"/>
        <v>0</v>
      </c>
      <c r="AC101" s="187">
        <f t="shared" si="37"/>
        <v>0</v>
      </c>
      <c r="AD101" s="188">
        <f t="shared" si="38"/>
        <v>0</v>
      </c>
      <c r="AE101" s="187">
        <f t="shared" si="39"/>
        <v>0</v>
      </c>
      <c r="AF101" s="188">
        <f t="shared" si="40"/>
        <v>0</v>
      </c>
      <c r="AG101" s="187">
        <f t="shared" si="41"/>
        <v>0</v>
      </c>
      <c r="AH101" s="188">
        <f t="shared" si="42"/>
        <v>0</v>
      </c>
      <c r="AI101" s="187">
        <f t="shared" si="43"/>
        <v>0</v>
      </c>
      <c r="AJ101" s="188">
        <f t="shared" si="44"/>
        <v>0</v>
      </c>
      <c r="AK101" s="188">
        <f t="shared" si="45"/>
        <v>0</v>
      </c>
      <c r="AL101" s="188">
        <f t="shared" si="46"/>
        <v>0</v>
      </c>
      <c r="AM101" s="62">
        <f t="shared" si="47"/>
        <v>0</v>
      </c>
      <c r="AN101" s="116">
        <f t="shared" si="48"/>
        <v>0</v>
      </c>
    </row>
    <row r="102" spans="1:40" ht="16.5">
      <c r="A102" s="46"/>
      <c r="B102" s="47"/>
      <c r="C102" s="47"/>
      <c r="D102" s="48"/>
      <c r="E102" s="49"/>
      <c r="F102" s="49"/>
      <c r="G102" s="50"/>
      <c r="H102" s="50"/>
      <c r="I102" s="51"/>
      <c r="J102" s="51"/>
      <c r="K102" s="51"/>
      <c r="L102" s="51"/>
      <c r="M102" s="51"/>
      <c r="N102" s="222">
        <f t="shared" si="27"/>
        <v>0</v>
      </c>
      <c r="O102" s="52">
        <f t="shared" si="28"/>
        <v>0</v>
      </c>
      <c r="P102" s="72" t="str">
        <f>IF(O102&gt;0,IF(O102&gt;Q102,"Errore n. giorni! MAX 304",IF(NETWORKDAYS.INTL(G102,H102,11,'MENU TENDINA'!I$30:I$41)=O102,"ok","")),"")</f>
        <v/>
      </c>
      <c r="Q102" s="54" t="str">
        <f>IF(O102&gt;0,NETWORKDAYS.INTL(G102,H102,11,'MENU TENDINA'!$I$30:$I$41),"")</f>
        <v/>
      </c>
      <c r="R102" s="71"/>
      <c r="S102" s="56">
        <f t="shared" si="29"/>
        <v>0</v>
      </c>
      <c r="T102" s="185">
        <f t="shared" si="30"/>
        <v>0</v>
      </c>
      <c r="U102" s="185">
        <f t="shared" si="31"/>
        <v>0</v>
      </c>
      <c r="V102" s="185">
        <f t="shared" si="32"/>
        <v>0</v>
      </c>
      <c r="W102" s="185">
        <f t="shared" si="33"/>
        <v>0</v>
      </c>
      <c r="X102" s="185">
        <f t="shared" si="34"/>
        <v>0</v>
      </c>
      <c r="Y102" s="185">
        <f t="shared" si="35"/>
        <v>0</v>
      </c>
      <c r="Z102" s="186">
        <f t="shared" si="36"/>
        <v>0</v>
      </c>
      <c r="AA102" s="59">
        <f t="shared" si="26"/>
        <v>0</v>
      </c>
      <c r="AB102" s="60">
        <f t="shared" si="49"/>
        <v>0</v>
      </c>
      <c r="AC102" s="187">
        <f t="shared" si="37"/>
        <v>0</v>
      </c>
      <c r="AD102" s="188">
        <f t="shared" si="38"/>
        <v>0</v>
      </c>
      <c r="AE102" s="187">
        <f t="shared" si="39"/>
        <v>0</v>
      </c>
      <c r="AF102" s="188">
        <f t="shared" si="40"/>
        <v>0</v>
      </c>
      <c r="AG102" s="187">
        <f t="shared" si="41"/>
        <v>0</v>
      </c>
      <c r="AH102" s="188">
        <f t="shared" si="42"/>
        <v>0</v>
      </c>
      <c r="AI102" s="187">
        <f t="shared" si="43"/>
        <v>0</v>
      </c>
      <c r="AJ102" s="188">
        <f t="shared" si="44"/>
        <v>0</v>
      </c>
      <c r="AK102" s="188">
        <f t="shared" si="45"/>
        <v>0</v>
      </c>
      <c r="AL102" s="188">
        <f t="shared" si="46"/>
        <v>0</v>
      </c>
      <c r="AM102" s="62">
        <f t="shared" si="47"/>
        <v>0</v>
      </c>
      <c r="AN102" s="116">
        <f t="shared" si="48"/>
        <v>0</v>
      </c>
    </row>
    <row r="103" spans="1:40" ht="16.5">
      <c r="A103" s="46"/>
      <c r="B103" s="47"/>
      <c r="C103" s="47"/>
      <c r="D103" s="48"/>
      <c r="E103" s="49"/>
      <c r="F103" s="49"/>
      <c r="G103" s="50"/>
      <c r="H103" s="50"/>
      <c r="I103" s="51"/>
      <c r="J103" s="51"/>
      <c r="K103" s="51"/>
      <c r="L103" s="51"/>
      <c r="M103" s="51"/>
      <c r="N103" s="222">
        <f t="shared" si="27"/>
        <v>0</v>
      </c>
      <c r="O103" s="52">
        <f t="shared" si="28"/>
        <v>0</v>
      </c>
      <c r="P103" s="72" t="str">
        <f>IF(O103&gt;0,IF(O103&gt;Q103,"Errore n. giorni! MAX 304",IF(NETWORKDAYS.INTL(G103,H103,11,'MENU TENDINA'!I$30:I$41)=O103,"ok","")),"")</f>
        <v/>
      </c>
      <c r="Q103" s="54" t="str">
        <f>IF(O103&gt;0,NETWORKDAYS.INTL(G103,H103,11,'MENU TENDINA'!$I$30:$I$41),"")</f>
        <v/>
      </c>
      <c r="R103" s="71"/>
      <c r="S103" s="56">
        <f t="shared" si="29"/>
        <v>0</v>
      </c>
      <c r="T103" s="185">
        <f t="shared" si="30"/>
        <v>0</v>
      </c>
      <c r="U103" s="185">
        <f t="shared" si="31"/>
        <v>0</v>
      </c>
      <c r="V103" s="185">
        <f t="shared" si="32"/>
        <v>0</v>
      </c>
      <c r="W103" s="185">
        <f t="shared" si="33"/>
        <v>0</v>
      </c>
      <c r="X103" s="185">
        <f t="shared" si="34"/>
        <v>0</v>
      </c>
      <c r="Y103" s="185">
        <f t="shared" si="35"/>
        <v>0</v>
      </c>
      <c r="Z103" s="186">
        <f t="shared" si="36"/>
        <v>0</v>
      </c>
      <c r="AA103" s="59">
        <f t="shared" ref="AA103:AA134" si="50">IF(R103=0,0,IF((R103&lt;5000),5000,R103))</f>
        <v>0</v>
      </c>
      <c r="AB103" s="60">
        <f t="shared" si="49"/>
        <v>0</v>
      </c>
      <c r="AC103" s="187">
        <f t="shared" si="37"/>
        <v>0</v>
      </c>
      <c r="AD103" s="188">
        <f t="shared" si="38"/>
        <v>0</v>
      </c>
      <c r="AE103" s="187">
        <f t="shared" si="39"/>
        <v>0</v>
      </c>
      <c r="AF103" s="188">
        <f t="shared" si="40"/>
        <v>0</v>
      </c>
      <c r="AG103" s="187">
        <f t="shared" si="41"/>
        <v>0</v>
      </c>
      <c r="AH103" s="188">
        <f t="shared" si="42"/>
        <v>0</v>
      </c>
      <c r="AI103" s="187">
        <f t="shared" si="43"/>
        <v>0</v>
      </c>
      <c r="AJ103" s="188">
        <f t="shared" si="44"/>
        <v>0</v>
      </c>
      <c r="AK103" s="188">
        <f t="shared" si="45"/>
        <v>0</v>
      </c>
      <c r="AL103" s="188">
        <f t="shared" si="46"/>
        <v>0</v>
      </c>
      <c r="AM103" s="62">
        <f t="shared" si="47"/>
        <v>0</v>
      </c>
      <c r="AN103" s="116">
        <f t="shared" si="48"/>
        <v>0</v>
      </c>
    </row>
    <row r="104" spans="1:40" ht="16.5">
      <c r="A104" s="46"/>
      <c r="B104" s="47"/>
      <c r="C104" s="47"/>
      <c r="D104" s="48"/>
      <c r="E104" s="49"/>
      <c r="F104" s="49"/>
      <c r="G104" s="50"/>
      <c r="H104" s="50"/>
      <c r="I104" s="51"/>
      <c r="J104" s="51"/>
      <c r="K104" s="51"/>
      <c r="L104" s="51"/>
      <c r="M104" s="51"/>
      <c r="N104" s="222">
        <f t="shared" si="27"/>
        <v>0</v>
      </c>
      <c r="O104" s="52">
        <f t="shared" si="28"/>
        <v>0</v>
      </c>
      <c r="P104" s="72" t="str">
        <f>IF(O104&gt;0,IF(O104&gt;Q104,"Errore n. giorni! MAX 304",IF(NETWORKDAYS.INTL(G104,H104,11,'MENU TENDINA'!I$30:I$41)=O104,"ok","")),"")</f>
        <v/>
      </c>
      <c r="Q104" s="54" t="str">
        <f>IF(O104&gt;0,NETWORKDAYS.INTL(G104,H104,11,'MENU TENDINA'!$I$30:$I$41),"")</f>
        <v/>
      </c>
      <c r="R104" s="71"/>
      <c r="S104" s="56">
        <f t="shared" si="29"/>
        <v>0</v>
      </c>
      <c r="T104" s="185">
        <f t="shared" si="30"/>
        <v>0</v>
      </c>
      <c r="U104" s="185">
        <f t="shared" si="31"/>
        <v>0</v>
      </c>
      <c r="V104" s="185">
        <f t="shared" si="32"/>
        <v>0</v>
      </c>
      <c r="W104" s="185">
        <f t="shared" si="33"/>
        <v>0</v>
      </c>
      <c r="X104" s="185">
        <f t="shared" si="34"/>
        <v>0</v>
      </c>
      <c r="Y104" s="185">
        <f t="shared" si="35"/>
        <v>0</v>
      </c>
      <c r="Z104" s="186">
        <f t="shared" si="36"/>
        <v>0</v>
      </c>
      <c r="AA104" s="59">
        <f t="shared" si="50"/>
        <v>0</v>
      </c>
      <c r="AB104" s="60">
        <f t="shared" si="49"/>
        <v>0</v>
      </c>
      <c r="AC104" s="187">
        <f t="shared" si="37"/>
        <v>0</v>
      </c>
      <c r="AD104" s="188">
        <f t="shared" si="38"/>
        <v>0</v>
      </c>
      <c r="AE104" s="187">
        <f t="shared" si="39"/>
        <v>0</v>
      </c>
      <c r="AF104" s="188">
        <f t="shared" si="40"/>
        <v>0</v>
      </c>
      <c r="AG104" s="187">
        <f t="shared" si="41"/>
        <v>0</v>
      </c>
      <c r="AH104" s="188">
        <f t="shared" si="42"/>
        <v>0</v>
      </c>
      <c r="AI104" s="187">
        <f t="shared" si="43"/>
        <v>0</v>
      </c>
      <c r="AJ104" s="188">
        <f t="shared" si="44"/>
        <v>0</v>
      </c>
      <c r="AK104" s="188">
        <f t="shared" si="45"/>
        <v>0</v>
      </c>
      <c r="AL104" s="188">
        <f t="shared" si="46"/>
        <v>0</v>
      </c>
      <c r="AM104" s="62">
        <f t="shared" si="47"/>
        <v>0</v>
      </c>
      <c r="AN104" s="116">
        <f t="shared" si="48"/>
        <v>0</v>
      </c>
    </row>
    <row r="105" spans="1:40" ht="16.5">
      <c r="A105" s="46"/>
      <c r="B105" s="47"/>
      <c r="C105" s="47"/>
      <c r="D105" s="48"/>
      <c r="E105" s="49"/>
      <c r="F105" s="49"/>
      <c r="G105" s="50"/>
      <c r="H105" s="50"/>
      <c r="I105" s="51"/>
      <c r="J105" s="51"/>
      <c r="K105" s="51"/>
      <c r="L105" s="51"/>
      <c r="M105" s="51"/>
      <c r="N105" s="222">
        <f t="shared" si="27"/>
        <v>0</v>
      </c>
      <c r="O105" s="52">
        <f t="shared" si="28"/>
        <v>0</v>
      </c>
      <c r="P105" s="72" t="str">
        <f>IF(O105&gt;0,IF(O105&gt;Q105,"Errore n. giorni! MAX 304",IF(NETWORKDAYS.INTL(G105,H105,11,'MENU TENDINA'!I$30:I$41)=O105,"ok","")),"")</f>
        <v/>
      </c>
      <c r="Q105" s="54" t="str">
        <f>IF(O105&gt;0,NETWORKDAYS.INTL(G105,H105,11,'MENU TENDINA'!$I$30:$I$41),"")</f>
        <v/>
      </c>
      <c r="R105" s="71"/>
      <c r="S105" s="56">
        <f t="shared" si="29"/>
        <v>0</v>
      </c>
      <c r="T105" s="185">
        <f t="shared" si="30"/>
        <v>0</v>
      </c>
      <c r="U105" s="185">
        <f t="shared" si="31"/>
        <v>0</v>
      </c>
      <c r="V105" s="185">
        <f t="shared" si="32"/>
        <v>0</v>
      </c>
      <c r="W105" s="185">
        <f t="shared" si="33"/>
        <v>0</v>
      </c>
      <c r="X105" s="185">
        <f t="shared" si="34"/>
        <v>0</v>
      </c>
      <c r="Y105" s="185">
        <f t="shared" si="35"/>
        <v>0</v>
      </c>
      <c r="Z105" s="186">
        <f t="shared" si="36"/>
        <v>0</v>
      </c>
      <c r="AA105" s="59">
        <f t="shared" si="50"/>
        <v>0</v>
      </c>
      <c r="AB105" s="60">
        <f t="shared" si="49"/>
        <v>0</v>
      </c>
      <c r="AC105" s="187">
        <f t="shared" si="37"/>
        <v>0</v>
      </c>
      <c r="AD105" s="188">
        <f t="shared" si="38"/>
        <v>0</v>
      </c>
      <c r="AE105" s="187">
        <f t="shared" si="39"/>
        <v>0</v>
      </c>
      <c r="AF105" s="188">
        <f t="shared" si="40"/>
        <v>0</v>
      </c>
      <c r="AG105" s="187">
        <f t="shared" si="41"/>
        <v>0</v>
      </c>
      <c r="AH105" s="188">
        <f t="shared" si="42"/>
        <v>0</v>
      </c>
      <c r="AI105" s="187">
        <f t="shared" si="43"/>
        <v>0</v>
      </c>
      <c r="AJ105" s="188">
        <f t="shared" si="44"/>
        <v>0</v>
      </c>
      <c r="AK105" s="188">
        <f t="shared" si="45"/>
        <v>0</v>
      </c>
      <c r="AL105" s="188">
        <f t="shared" si="46"/>
        <v>0</v>
      </c>
      <c r="AM105" s="62">
        <f t="shared" si="47"/>
        <v>0</v>
      </c>
      <c r="AN105" s="116">
        <f t="shared" si="48"/>
        <v>0</v>
      </c>
    </row>
    <row r="106" spans="1:40" ht="16.5">
      <c r="A106" s="46"/>
      <c r="B106" s="47"/>
      <c r="C106" s="47"/>
      <c r="D106" s="48"/>
      <c r="E106" s="49"/>
      <c r="F106" s="49"/>
      <c r="G106" s="50"/>
      <c r="H106" s="50"/>
      <c r="I106" s="51"/>
      <c r="J106" s="51"/>
      <c r="K106" s="51"/>
      <c r="L106" s="51"/>
      <c r="M106" s="51"/>
      <c r="N106" s="222">
        <f t="shared" si="27"/>
        <v>0</v>
      </c>
      <c r="O106" s="52">
        <f t="shared" si="28"/>
        <v>0</v>
      </c>
      <c r="P106" s="72" t="str">
        <f>IF(O106&gt;0,IF(O106&gt;Q106,"Errore n. giorni! MAX 304",IF(NETWORKDAYS.INTL(G106,H106,11,'MENU TENDINA'!I$30:I$41)=O106,"ok","")),"")</f>
        <v/>
      </c>
      <c r="Q106" s="54" t="str">
        <f>IF(O106&gt;0,NETWORKDAYS.INTL(G106,H106,11,'MENU TENDINA'!$I$30:$I$41),"")</f>
        <v/>
      </c>
      <c r="R106" s="71"/>
      <c r="S106" s="56">
        <f t="shared" si="29"/>
        <v>0</v>
      </c>
      <c r="T106" s="185">
        <f t="shared" si="30"/>
        <v>0</v>
      </c>
      <c r="U106" s="185">
        <f t="shared" si="31"/>
        <v>0</v>
      </c>
      <c r="V106" s="185">
        <f t="shared" si="32"/>
        <v>0</v>
      </c>
      <c r="W106" s="185">
        <f t="shared" si="33"/>
        <v>0</v>
      </c>
      <c r="X106" s="185">
        <f t="shared" si="34"/>
        <v>0</v>
      </c>
      <c r="Y106" s="185">
        <f t="shared" si="35"/>
        <v>0</v>
      </c>
      <c r="Z106" s="186">
        <f t="shared" si="36"/>
        <v>0</v>
      </c>
      <c r="AA106" s="59">
        <f t="shared" si="50"/>
        <v>0</v>
      </c>
      <c r="AB106" s="60">
        <f t="shared" si="49"/>
        <v>0</v>
      </c>
      <c r="AC106" s="187">
        <f t="shared" si="37"/>
        <v>0</v>
      </c>
      <c r="AD106" s="188">
        <f t="shared" si="38"/>
        <v>0</v>
      </c>
      <c r="AE106" s="187">
        <f t="shared" si="39"/>
        <v>0</v>
      </c>
      <c r="AF106" s="188">
        <f t="shared" si="40"/>
        <v>0</v>
      </c>
      <c r="AG106" s="187">
        <f t="shared" si="41"/>
        <v>0</v>
      </c>
      <c r="AH106" s="188">
        <f t="shared" si="42"/>
        <v>0</v>
      </c>
      <c r="AI106" s="187">
        <f t="shared" si="43"/>
        <v>0</v>
      </c>
      <c r="AJ106" s="188">
        <f t="shared" si="44"/>
        <v>0</v>
      </c>
      <c r="AK106" s="188">
        <f t="shared" si="45"/>
        <v>0</v>
      </c>
      <c r="AL106" s="188">
        <f t="shared" si="46"/>
        <v>0</v>
      </c>
      <c r="AM106" s="62">
        <f t="shared" si="47"/>
        <v>0</v>
      </c>
      <c r="AN106" s="116">
        <f t="shared" si="48"/>
        <v>0</v>
      </c>
    </row>
    <row r="107" spans="1:40" ht="16.5">
      <c r="A107" s="46"/>
      <c r="B107" s="47"/>
      <c r="C107" s="47"/>
      <c r="D107" s="48"/>
      <c r="E107" s="49"/>
      <c r="F107" s="49"/>
      <c r="G107" s="50"/>
      <c r="H107" s="50"/>
      <c r="I107" s="51"/>
      <c r="J107" s="51"/>
      <c r="K107" s="51"/>
      <c r="L107" s="51"/>
      <c r="M107" s="51"/>
      <c r="N107" s="222">
        <f t="shared" si="27"/>
        <v>0</v>
      </c>
      <c r="O107" s="52">
        <f t="shared" si="28"/>
        <v>0</v>
      </c>
      <c r="P107" s="72" t="str">
        <f>IF(O107&gt;0,IF(O107&gt;Q107,"Errore n. giorni! MAX 304",IF(NETWORKDAYS.INTL(G107,H107,11,'MENU TENDINA'!I$30:I$41)=O107,"ok","")),"")</f>
        <v/>
      </c>
      <c r="Q107" s="54" t="str">
        <f>IF(O107&gt;0,NETWORKDAYS.INTL(G107,H107,11,'MENU TENDINA'!$I$30:$I$41),"")</f>
        <v/>
      </c>
      <c r="R107" s="71"/>
      <c r="S107" s="56">
        <f t="shared" si="29"/>
        <v>0</v>
      </c>
      <c r="T107" s="185">
        <f t="shared" si="30"/>
        <v>0</v>
      </c>
      <c r="U107" s="185">
        <f t="shared" si="31"/>
        <v>0</v>
      </c>
      <c r="V107" s="185">
        <f t="shared" si="32"/>
        <v>0</v>
      </c>
      <c r="W107" s="185">
        <f t="shared" si="33"/>
        <v>0</v>
      </c>
      <c r="X107" s="185">
        <f t="shared" si="34"/>
        <v>0</v>
      </c>
      <c r="Y107" s="185">
        <f t="shared" si="35"/>
        <v>0</v>
      </c>
      <c r="Z107" s="186">
        <f t="shared" si="36"/>
        <v>0</v>
      </c>
      <c r="AA107" s="59">
        <f t="shared" si="50"/>
        <v>0</v>
      </c>
      <c r="AB107" s="60">
        <f t="shared" si="49"/>
        <v>0</v>
      </c>
      <c r="AC107" s="187">
        <f t="shared" si="37"/>
        <v>0</v>
      </c>
      <c r="AD107" s="188">
        <f t="shared" si="38"/>
        <v>0</v>
      </c>
      <c r="AE107" s="187">
        <f t="shared" si="39"/>
        <v>0</v>
      </c>
      <c r="AF107" s="188">
        <f t="shared" si="40"/>
        <v>0</v>
      </c>
      <c r="AG107" s="187">
        <f t="shared" si="41"/>
        <v>0</v>
      </c>
      <c r="AH107" s="188">
        <f t="shared" si="42"/>
        <v>0</v>
      </c>
      <c r="AI107" s="187">
        <f t="shared" si="43"/>
        <v>0</v>
      </c>
      <c r="AJ107" s="188">
        <f t="shared" si="44"/>
        <v>0</v>
      </c>
      <c r="AK107" s="188">
        <f t="shared" si="45"/>
        <v>0</v>
      </c>
      <c r="AL107" s="188">
        <f t="shared" si="46"/>
        <v>0</v>
      </c>
      <c r="AM107" s="62">
        <f t="shared" si="47"/>
        <v>0</v>
      </c>
      <c r="AN107" s="116">
        <f t="shared" si="48"/>
        <v>0</v>
      </c>
    </row>
    <row r="108" spans="1:40" ht="16.5">
      <c r="A108" s="46"/>
      <c r="B108" s="47"/>
      <c r="C108" s="47"/>
      <c r="D108" s="48"/>
      <c r="E108" s="49"/>
      <c r="F108" s="49"/>
      <c r="G108" s="50"/>
      <c r="H108" s="50"/>
      <c r="I108" s="51"/>
      <c r="J108" s="51"/>
      <c r="K108" s="51"/>
      <c r="L108" s="51"/>
      <c r="M108" s="51"/>
      <c r="N108" s="222">
        <f t="shared" si="27"/>
        <v>0</v>
      </c>
      <c r="O108" s="52">
        <f t="shared" si="28"/>
        <v>0</v>
      </c>
      <c r="P108" s="72" t="str">
        <f>IF(O108&gt;0,IF(O108&gt;Q108,"Errore n. giorni! MAX 304",IF(NETWORKDAYS.INTL(G108,H108,11,'MENU TENDINA'!I$30:I$41)=O108,"ok","")),"")</f>
        <v/>
      </c>
      <c r="Q108" s="54" t="str">
        <f>IF(O108&gt;0,NETWORKDAYS.INTL(G108,H108,11,'MENU TENDINA'!$I$30:$I$41),"")</f>
        <v/>
      </c>
      <c r="R108" s="71"/>
      <c r="S108" s="56">
        <f t="shared" si="29"/>
        <v>0</v>
      </c>
      <c r="T108" s="185">
        <f t="shared" si="30"/>
        <v>0</v>
      </c>
      <c r="U108" s="185">
        <f t="shared" si="31"/>
        <v>0</v>
      </c>
      <c r="V108" s="185">
        <f t="shared" si="32"/>
        <v>0</v>
      </c>
      <c r="W108" s="185">
        <f t="shared" si="33"/>
        <v>0</v>
      </c>
      <c r="X108" s="185">
        <f t="shared" si="34"/>
        <v>0</v>
      </c>
      <c r="Y108" s="185">
        <f t="shared" si="35"/>
        <v>0</v>
      </c>
      <c r="Z108" s="186">
        <f t="shared" si="36"/>
        <v>0</v>
      </c>
      <c r="AA108" s="59">
        <f t="shared" si="50"/>
        <v>0</v>
      </c>
      <c r="AB108" s="60">
        <f t="shared" si="49"/>
        <v>0</v>
      </c>
      <c r="AC108" s="187">
        <f t="shared" si="37"/>
        <v>0</v>
      </c>
      <c r="AD108" s="188">
        <f t="shared" si="38"/>
        <v>0</v>
      </c>
      <c r="AE108" s="187">
        <f t="shared" si="39"/>
        <v>0</v>
      </c>
      <c r="AF108" s="188">
        <f t="shared" si="40"/>
        <v>0</v>
      </c>
      <c r="AG108" s="187">
        <f t="shared" si="41"/>
        <v>0</v>
      </c>
      <c r="AH108" s="188">
        <f t="shared" si="42"/>
        <v>0</v>
      </c>
      <c r="AI108" s="187">
        <f t="shared" si="43"/>
        <v>0</v>
      </c>
      <c r="AJ108" s="188">
        <f t="shared" si="44"/>
        <v>0</v>
      </c>
      <c r="AK108" s="188">
        <f t="shared" si="45"/>
        <v>0</v>
      </c>
      <c r="AL108" s="188">
        <f t="shared" si="46"/>
        <v>0</v>
      </c>
      <c r="AM108" s="62">
        <f t="shared" si="47"/>
        <v>0</v>
      </c>
      <c r="AN108" s="116">
        <f t="shared" si="48"/>
        <v>0</v>
      </c>
    </row>
    <row r="109" spans="1:40" ht="16.5">
      <c r="A109" s="46"/>
      <c r="B109" s="47"/>
      <c r="C109" s="47"/>
      <c r="D109" s="48"/>
      <c r="E109" s="49"/>
      <c r="F109" s="49"/>
      <c r="G109" s="50"/>
      <c r="H109" s="50"/>
      <c r="I109" s="51"/>
      <c r="J109" s="51"/>
      <c r="K109" s="51"/>
      <c r="L109" s="51"/>
      <c r="M109" s="51"/>
      <c r="N109" s="222">
        <f t="shared" si="27"/>
        <v>0</v>
      </c>
      <c r="O109" s="52">
        <f t="shared" si="28"/>
        <v>0</v>
      </c>
      <c r="P109" s="72" t="str">
        <f>IF(O109&gt;0,IF(O109&gt;Q109,"Errore n. giorni! MAX 304",IF(NETWORKDAYS.INTL(G109,H109,11,'MENU TENDINA'!I$30:I$41)=O109,"ok","")),"")</f>
        <v/>
      </c>
      <c r="Q109" s="54" t="str">
        <f>IF(O109&gt;0,NETWORKDAYS.INTL(G109,H109,11,'MENU TENDINA'!$I$30:$I$41),"")</f>
        <v/>
      </c>
      <c r="R109" s="71"/>
      <c r="S109" s="56">
        <f t="shared" si="29"/>
        <v>0</v>
      </c>
      <c r="T109" s="185">
        <f t="shared" si="30"/>
        <v>0</v>
      </c>
      <c r="U109" s="185">
        <f t="shared" si="31"/>
        <v>0</v>
      </c>
      <c r="V109" s="185">
        <f t="shared" si="32"/>
        <v>0</v>
      </c>
      <c r="W109" s="185">
        <f t="shared" si="33"/>
        <v>0</v>
      </c>
      <c r="X109" s="185">
        <f t="shared" si="34"/>
        <v>0</v>
      </c>
      <c r="Y109" s="185">
        <f t="shared" si="35"/>
        <v>0</v>
      </c>
      <c r="Z109" s="186">
        <f t="shared" si="36"/>
        <v>0</v>
      </c>
      <c r="AA109" s="59">
        <f t="shared" si="50"/>
        <v>0</v>
      </c>
      <c r="AB109" s="60">
        <f t="shared" si="49"/>
        <v>0</v>
      </c>
      <c r="AC109" s="187">
        <f t="shared" si="37"/>
        <v>0</v>
      </c>
      <c r="AD109" s="188">
        <f t="shared" si="38"/>
        <v>0</v>
      </c>
      <c r="AE109" s="187">
        <f t="shared" si="39"/>
        <v>0</v>
      </c>
      <c r="AF109" s="188">
        <f t="shared" si="40"/>
        <v>0</v>
      </c>
      <c r="AG109" s="187">
        <f t="shared" si="41"/>
        <v>0</v>
      </c>
      <c r="AH109" s="188">
        <f t="shared" si="42"/>
        <v>0</v>
      </c>
      <c r="AI109" s="187">
        <f t="shared" si="43"/>
        <v>0</v>
      </c>
      <c r="AJ109" s="188">
        <f t="shared" si="44"/>
        <v>0</v>
      </c>
      <c r="AK109" s="188">
        <f t="shared" si="45"/>
        <v>0</v>
      </c>
      <c r="AL109" s="188">
        <f t="shared" si="46"/>
        <v>0</v>
      </c>
      <c r="AM109" s="62">
        <f t="shared" si="47"/>
        <v>0</v>
      </c>
      <c r="AN109" s="116">
        <f t="shared" si="48"/>
        <v>0</v>
      </c>
    </row>
    <row r="110" spans="1:40" ht="16.5">
      <c r="A110" s="46"/>
      <c r="B110" s="47"/>
      <c r="C110" s="47"/>
      <c r="D110" s="48"/>
      <c r="E110" s="49"/>
      <c r="F110" s="49"/>
      <c r="G110" s="50"/>
      <c r="H110" s="50"/>
      <c r="I110" s="51"/>
      <c r="J110" s="51"/>
      <c r="K110" s="51"/>
      <c r="L110" s="51"/>
      <c r="M110" s="51"/>
      <c r="N110" s="222">
        <f t="shared" si="27"/>
        <v>0</v>
      </c>
      <c r="O110" s="52">
        <f t="shared" si="28"/>
        <v>0</v>
      </c>
      <c r="P110" s="72" t="str">
        <f>IF(O110&gt;0,IF(O110&gt;Q110,"Errore n. giorni! MAX 304",IF(NETWORKDAYS.INTL(G110,H110,11,'MENU TENDINA'!I$30:I$41)=O110,"ok","")),"")</f>
        <v/>
      </c>
      <c r="Q110" s="54" t="str">
        <f>IF(O110&gt;0,NETWORKDAYS.INTL(G110,H110,11,'MENU TENDINA'!$I$30:$I$41),"")</f>
        <v/>
      </c>
      <c r="R110" s="71"/>
      <c r="S110" s="56">
        <f t="shared" si="29"/>
        <v>0</v>
      </c>
      <c r="T110" s="185">
        <f t="shared" si="30"/>
        <v>0</v>
      </c>
      <c r="U110" s="185">
        <f t="shared" si="31"/>
        <v>0</v>
      </c>
      <c r="V110" s="185">
        <f t="shared" si="32"/>
        <v>0</v>
      </c>
      <c r="W110" s="185">
        <f t="shared" si="33"/>
        <v>0</v>
      </c>
      <c r="X110" s="185">
        <f t="shared" si="34"/>
        <v>0</v>
      </c>
      <c r="Y110" s="185">
        <f t="shared" si="35"/>
        <v>0</v>
      </c>
      <c r="Z110" s="186">
        <f t="shared" si="36"/>
        <v>0</v>
      </c>
      <c r="AA110" s="59">
        <f t="shared" si="50"/>
        <v>0</v>
      </c>
      <c r="AB110" s="60">
        <f t="shared" si="49"/>
        <v>0</v>
      </c>
      <c r="AC110" s="187">
        <f t="shared" si="37"/>
        <v>0</v>
      </c>
      <c r="AD110" s="188">
        <f t="shared" si="38"/>
        <v>0</v>
      </c>
      <c r="AE110" s="187">
        <f t="shared" si="39"/>
        <v>0</v>
      </c>
      <c r="AF110" s="188">
        <f t="shared" si="40"/>
        <v>0</v>
      </c>
      <c r="AG110" s="187">
        <f t="shared" si="41"/>
        <v>0</v>
      </c>
      <c r="AH110" s="188">
        <f t="shared" si="42"/>
        <v>0</v>
      </c>
      <c r="AI110" s="187">
        <f t="shared" si="43"/>
        <v>0</v>
      </c>
      <c r="AJ110" s="188">
        <f t="shared" si="44"/>
        <v>0</v>
      </c>
      <c r="AK110" s="188">
        <f t="shared" si="45"/>
        <v>0</v>
      </c>
      <c r="AL110" s="188">
        <f t="shared" si="46"/>
        <v>0</v>
      </c>
      <c r="AM110" s="62">
        <f t="shared" si="47"/>
        <v>0</v>
      </c>
      <c r="AN110" s="116">
        <f t="shared" si="48"/>
        <v>0</v>
      </c>
    </row>
    <row r="111" spans="1:40" ht="16.5">
      <c r="A111" s="46"/>
      <c r="B111" s="47"/>
      <c r="C111" s="47"/>
      <c r="D111" s="48"/>
      <c r="E111" s="49"/>
      <c r="F111" s="49"/>
      <c r="G111" s="50"/>
      <c r="H111" s="50"/>
      <c r="I111" s="51"/>
      <c r="J111" s="51"/>
      <c r="K111" s="51"/>
      <c r="L111" s="51"/>
      <c r="M111" s="51"/>
      <c r="N111" s="222">
        <f t="shared" si="27"/>
        <v>0</v>
      </c>
      <c r="O111" s="52">
        <f t="shared" si="28"/>
        <v>0</v>
      </c>
      <c r="P111" s="72" t="str">
        <f>IF(O111&gt;0,IF(O111&gt;Q111,"Errore n. giorni! MAX 304",IF(NETWORKDAYS.INTL(G111,H111,11,'MENU TENDINA'!I$30:I$41)=O111,"ok","")),"")</f>
        <v/>
      </c>
      <c r="Q111" s="54" t="str">
        <f>IF(O111&gt;0,NETWORKDAYS.INTL(G111,H111,11,'MENU TENDINA'!$I$30:$I$41),"")</f>
        <v/>
      </c>
      <c r="R111" s="71"/>
      <c r="S111" s="56">
        <f t="shared" si="29"/>
        <v>0</v>
      </c>
      <c r="T111" s="185">
        <f t="shared" si="30"/>
        <v>0</v>
      </c>
      <c r="U111" s="185">
        <f t="shared" si="31"/>
        <v>0</v>
      </c>
      <c r="V111" s="185">
        <f t="shared" si="32"/>
        <v>0</v>
      </c>
      <c r="W111" s="185">
        <f t="shared" si="33"/>
        <v>0</v>
      </c>
      <c r="X111" s="185">
        <f t="shared" si="34"/>
        <v>0</v>
      </c>
      <c r="Y111" s="185">
        <f t="shared" si="35"/>
        <v>0</v>
      </c>
      <c r="Z111" s="186">
        <f t="shared" si="36"/>
        <v>0</v>
      </c>
      <c r="AA111" s="59">
        <f t="shared" si="50"/>
        <v>0</v>
      </c>
      <c r="AB111" s="60">
        <f t="shared" si="49"/>
        <v>0</v>
      </c>
      <c r="AC111" s="187">
        <f t="shared" si="37"/>
        <v>0</v>
      </c>
      <c r="AD111" s="188">
        <f t="shared" si="38"/>
        <v>0</v>
      </c>
      <c r="AE111" s="187">
        <f t="shared" si="39"/>
        <v>0</v>
      </c>
      <c r="AF111" s="188">
        <f t="shared" si="40"/>
        <v>0</v>
      </c>
      <c r="AG111" s="187">
        <f t="shared" si="41"/>
        <v>0</v>
      </c>
      <c r="AH111" s="188">
        <f t="shared" si="42"/>
        <v>0</v>
      </c>
      <c r="AI111" s="187">
        <f t="shared" si="43"/>
        <v>0</v>
      </c>
      <c r="AJ111" s="188">
        <f t="shared" si="44"/>
        <v>0</v>
      </c>
      <c r="AK111" s="188">
        <f t="shared" si="45"/>
        <v>0</v>
      </c>
      <c r="AL111" s="188">
        <f t="shared" si="46"/>
        <v>0</v>
      </c>
      <c r="AM111" s="62">
        <f t="shared" si="47"/>
        <v>0</v>
      </c>
      <c r="AN111" s="116">
        <f t="shared" si="48"/>
        <v>0</v>
      </c>
    </row>
    <row r="112" spans="1:40" ht="16.5">
      <c r="A112" s="46"/>
      <c r="B112" s="47"/>
      <c r="C112" s="47"/>
      <c r="D112" s="48"/>
      <c r="E112" s="49"/>
      <c r="F112" s="49"/>
      <c r="G112" s="50"/>
      <c r="H112" s="50"/>
      <c r="I112" s="51"/>
      <c r="J112" s="51"/>
      <c r="K112" s="51"/>
      <c r="L112" s="51"/>
      <c r="M112" s="51"/>
      <c r="N112" s="222">
        <f t="shared" si="27"/>
        <v>0</v>
      </c>
      <c r="O112" s="52">
        <f t="shared" si="28"/>
        <v>0</v>
      </c>
      <c r="P112" s="72" t="str">
        <f>IF(O112&gt;0,IF(O112&gt;Q112,"Errore n. giorni! MAX 304",IF(NETWORKDAYS.INTL(G112,H112,11,'MENU TENDINA'!I$30:I$41)=O112,"ok","")),"")</f>
        <v/>
      </c>
      <c r="Q112" s="54" t="str">
        <f>IF(O112&gt;0,NETWORKDAYS.INTL(G112,H112,11,'MENU TENDINA'!$I$30:$I$41),"")</f>
        <v/>
      </c>
      <c r="R112" s="71"/>
      <c r="S112" s="56">
        <f t="shared" si="29"/>
        <v>0</v>
      </c>
      <c r="T112" s="185">
        <f t="shared" si="30"/>
        <v>0</v>
      </c>
      <c r="U112" s="185">
        <f t="shared" si="31"/>
        <v>0</v>
      </c>
      <c r="V112" s="185">
        <f t="shared" si="32"/>
        <v>0</v>
      </c>
      <c r="W112" s="185">
        <f t="shared" si="33"/>
        <v>0</v>
      </c>
      <c r="X112" s="185">
        <f t="shared" si="34"/>
        <v>0</v>
      </c>
      <c r="Y112" s="185">
        <f t="shared" si="35"/>
        <v>0</v>
      </c>
      <c r="Z112" s="186">
        <f t="shared" si="36"/>
        <v>0</v>
      </c>
      <c r="AA112" s="59">
        <f t="shared" si="50"/>
        <v>0</v>
      </c>
      <c r="AB112" s="60">
        <f t="shared" si="49"/>
        <v>0</v>
      </c>
      <c r="AC112" s="187">
        <f t="shared" si="37"/>
        <v>0</v>
      </c>
      <c r="AD112" s="188">
        <f t="shared" si="38"/>
        <v>0</v>
      </c>
      <c r="AE112" s="187">
        <f t="shared" si="39"/>
        <v>0</v>
      </c>
      <c r="AF112" s="188">
        <f t="shared" si="40"/>
        <v>0</v>
      </c>
      <c r="AG112" s="187">
        <f t="shared" si="41"/>
        <v>0</v>
      </c>
      <c r="AH112" s="188">
        <f t="shared" si="42"/>
        <v>0</v>
      </c>
      <c r="AI112" s="187">
        <f t="shared" si="43"/>
        <v>0</v>
      </c>
      <c r="AJ112" s="188">
        <f t="shared" si="44"/>
        <v>0</v>
      </c>
      <c r="AK112" s="188">
        <f t="shared" si="45"/>
        <v>0</v>
      </c>
      <c r="AL112" s="188">
        <f t="shared" si="46"/>
        <v>0</v>
      </c>
      <c r="AM112" s="62">
        <f t="shared" si="47"/>
        <v>0</v>
      </c>
      <c r="AN112" s="116">
        <f t="shared" si="48"/>
        <v>0</v>
      </c>
    </row>
    <row r="113" spans="1:40" ht="16.5">
      <c r="A113" s="46"/>
      <c r="B113" s="47"/>
      <c r="C113" s="47"/>
      <c r="D113" s="48"/>
      <c r="E113" s="49"/>
      <c r="F113" s="49"/>
      <c r="G113" s="50"/>
      <c r="H113" s="50"/>
      <c r="I113" s="51"/>
      <c r="J113" s="51"/>
      <c r="K113" s="51"/>
      <c r="L113" s="51"/>
      <c r="M113" s="51"/>
      <c r="N113" s="222">
        <f t="shared" si="27"/>
        <v>0</v>
      </c>
      <c r="O113" s="52">
        <f t="shared" si="28"/>
        <v>0</v>
      </c>
      <c r="P113" s="72" t="str">
        <f>IF(O113&gt;0,IF(O113&gt;Q113,"Errore n. giorni! MAX 304",IF(NETWORKDAYS.INTL(G113,H113,11,'MENU TENDINA'!I$30:I$41)=O113,"ok","")),"")</f>
        <v/>
      </c>
      <c r="Q113" s="54" t="str">
        <f>IF(O113&gt;0,NETWORKDAYS.INTL(G113,H113,11,'MENU TENDINA'!$I$30:$I$41),"")</f>
        <v/>
      </c>
      <c r="R113" s="71"/>
      <c r="S113" s="56">
        <f t="shared" si="29"/>
        <v>0</v>
      </c>
      <c r="T113" s="185">
        <f t="shared" si="30"/>
        <v>0</v>
      </c>
      <c r="U113" s="185">
        <f t="shared" si="31"/>
        <v>0</v>
      </c>
      <c r="V113" s="185">
        <f t="shared" si="32"/>
        <v>0</v>
      </c>
      <c r="W113" s="185">
        <f t="shared" si="33"/>
        <v>0</v>
      </c>
      <c r="X113" s="185">
        <f t="shared" si="34"/>
        <v>0</v>
      </c>
      <c r="Y113" s="185">
        <f t="shared" si="35"/>
        <v>0</v>
      </c>
      <c r="Z113" s="186">
        <f t="shared" si="36"/>
        <v>0</v>
      </c>
      <c r="AA113" s="59">
        <f t="shared" si="50"/>
        <v>0</v>
      </c>
      <c r="AB113" s="60">
        <f t="shared" si="49"/>
        <v>0</v>
      </c>
      <c r="AC113" s="187">
        <f t="shared" si="37"/>
        <v>0</v>
      </c>
      <c r="AD113" s="188">
        <f t="shared" si="38"/>
        <v>0</v>
      </c>
      <c r="AE113" s="187">
        <f t="shared" si="39"/>
        <v>0</v>
      </c>
      <c r="AF113" s="188">
        <f t="shared" si="40"/>
        <v>0</v>
      </c>
      <c r="AG113" s="187">
        <f t="shared" si="41"/>
        <v>0</v>
      </c>
      <c r="AH113" s="188">
        <f t="shared" si="42"/>
        <v>0</v>
      </c>
      <c r="AI113" s="187">
        <f t="shared" si="43"/>
        <v>0</v>
      </c>
      <c r="AJ113" s="188">
        <f t="shared" si="44"/>
        <v>0</v>
      </c>
      <c r="AK113" s="188">
        <f t="shared" si="45"/>
        <v>0</v>
      </c>
      <c r="AL113" s="188">
        <f t="shared" si="46"/>
        <v>0</v>
      </c>
      <c r="AM113" s="62">
        <f t="shared" si="47"/>
        <v>0</v>
      </c>
      <c r="AN113" s="116">
        <f t="shared" si="48"/>
        <v>0</v>
      </c>
    </row>
    <row r="114" spans="1:40" ht="16.5">
      <c r="A114" s="46"/>
      <c r="B114" s="47"/>
      <c r="C114" s="47"/>
      <c r="D114" s="48"/>
      <c r="E114" s="49"/>
      <c r="F114" s="49"/>
      <c r="G114" s="50"/>
      <c r="H114" s="50"/>
      <c r="I114" s="51"/>
      <c r="J114" s="51"/>
      <c r="K114" s="51"/>
      <c r="L114" s="51"/>
      <c r="M114" s="51"/>
      <c r="N114" s="222">
        <f t="shared" si="27"/>
        <v>0</v>
      </c>
      <c r="O114" s="52">
        <f t="shared" si="28"/>
        <v>0</v>
      </c>
      <c r="P114" s="72" t="str">
        <f>IF(O114&gt;0,IF(O114&gt;Q114,"Errore n. giorni! MAX 304",IF(NETWORKDAYS.INTL(G114,H114,11,'MENU TENDINA'!I$30:I$41)=O114,"ok","")),"")</f>
        <v/>
      </c>
      <c r="Q114" s="54" t="str">
        <f>IF(O114&gt;0,NETWORKDAYS.INTL(G114,H114,11,'MENU TENDINA'!$I$30:$I$41),"")</f>
        <v/>
      </c>
      <c r="R114" s="71"/>
      <c r="S114" s="56">
        <f t="shared" si="29"/>
        <v>0</v>
      </c>
      <c r="T114" s="185">
        <f t="shared" si="30"/>
        <v>0</v>
      </c>
      <c r="U114" s="185">
        <f t="shared" si="31"/>
        <v>0</v>
      </c>
      <c r="V114" s="185">
        <f t="shared" si="32"/>
        <v>0</v>
      </c>
      <c r="W114" s="185">
        <f t="shared" si="33"/>
        <v>0</v>
      </c>
      <c r="X114" s="185">
        <f t="shared" si="34"/>
        <v>0</v>
      </c>
      <c r="Y114" s="185">
        <f t="shared" si="35"/>
        <v>0</v>
      </c>
      <c r="Z114" s="186">
        <f t="shared" si="36"/>
        <v>0</v>
      </c>
      <c r="AA114" s="59">
        <f t="shared" si="50"/>
        <v>0</v>
      </c>
      <c r="AB114" s="60">
        <f t="shared" si="49"/>
        <v>0</v>
      </c>
      <c r="AC114" s="187">
        <f t="shared" si="37"/>
        <v>0</v>
      </c>
      <c r="AD114" s="188">
        <f t="shared" si="38"/>
        <v>0</v>
      </c>
      <c r="AE114" s="187">
        <f t="shared" si="39"/>
        <v>0</v>
      </c>
      <c r="AF114" s="188">
        <f t="shared" si="40"/>
        <v>0</v>
      </c>
      <c r="AG114" s="187">
        <f t="shared" si="41"/>
        <v>0</v>
      </c>
      <c r="AH114" s="188">
        <f t="shared" si="42"/>
        <v>0</v>
      </c>
      <c r="AI114" s="187">
        <f t="shared" si="43"/>
        <v>0</v>
      </c>
      <c r="AJ114" s="188">
        <f t="shared" si="44"/>
        <v>0</v>
      </c>
      <c r="AK114" s="188">
        <f t="shared" si="45"/>
        <v>0</v>
      </c>
      <c r="AL114" s="188">
        <f t="shared" si="46"/>
        <v>0</v>
      </c>
      <c r="AM114" s="62">
        <f t="shared" si="47"/>
        <v>0</v>
      </c>
      <c r="AN114" s="116">
        <f t="shared" si="48"/>
        <v>0</v>
      </c>
    </row>
    <row r="115" spans="1:40" ht="16.5">
      <c r="A115" s="46"/>
      <c r="B115" s="47"/>
      <c r="C115" s="47"/>
      <c r="D115" s="48"/>
      <c r="E115" s="49"/>
      <c r="F115" s="49"/>
      <c r="G115" s="50"/>
      <c r="H115" s="50"/>
      <c r="I115" s="51"/>
      <c r="J115" s="51"/>
      <c r="K115" s="51"/>
      <c r="L115" s="51"/>
      <c r="M115" s="51"/>
      <c r="N115" s="222">
        <f t="shared" si="27"/>
        <v>0</v>
      </c>
      <c r="O115" s="52">
        <f t="shared" si="28"/>
        <v>0</v>
      </c>
      <c r="P115" s="72" t="str">
        <f>IF(O115&gt;0,IF(O115&gt;Q115,"Errore n. giorni! MAX 304",IF(NETWORKDAYS.INTL(G115,H115,11,'MENU TENDINA'!I$30:I$41)=O115,"ok","")),"")</f>
        <v/>
      </c>
      <c r="Q115" s="54" t="str">
        <f>IF(O115&gt;0,NETWORKDAYS.INTL(G115,H115,11,'MENU TENDINA'!$I$30:$I$41),"")</f>
        <v/>
      </c>
      <c r="R115" s="71"/>
      <c r="S115" s="56">
        <f t="shared" si="29"/>
        <v>0</v>
      </c>
      <c r="T115" s="185">
        <f t="shared" si="30"/>
        <v>0</v>
      </c>
      <c r="U115" s="185">
        <f t="shared" si="31"/>
        <v>0</v>
      </c>
      <c r="V115" s="185">
        <f t="shared" si="32"/>
        <v>0</v>
      </c>
      <c r="W115" s="185">
        <f t="shared" si="33"/>
        <v>0</v>
      </c>
      <c r="X115" s="185">
        <f t="shared" si="34"/>
        <v>0</v>
      </c>
      <c r="Y115" s="185">
        <f t="shared" si="35"/>
        <v>0</v>
      </c>
      <c r="Z115" s="186">
        <f t="shared" si="36"/>
        <v>0</v>
      </c>
      <c r="AA115" s="59">
        <f t="shared" si="50"/>
        <v>0</v>
      </c>
      <c r="AB115" s="60">
        <f t="shared" si="49"/>
        <v>0</v>
      </c>
      <c r="AC115" s="187">
        <f t="shared" si="37"/>
        <v>0</v>
      </c>
      <c r="AD115" s="188">
        <f t="shared" si="38"/>
        <v>0</v>
      </c>
      <c r="AE115" s="187">
        <f t="shared" si="39"/>
        <v>0</v>
      </c>
      <c r="AF115" s="188">
        <f t="shared" si="40"/>
        <v>0</v>
      </c>
      <c r="AG115" s="187">
        <f t="shared" si="41"/>
        <v>0</v>
      </c>
      <c r="AH115" s="188">
        <f t="shared" si="42"/>
        <v>0</v>
      </c>
      <c r="AI115" s="187">
        <f t="shared" si="43"/>
        <v>0</v>
      </c>
      <c r="AJ115" s="188">
        <f t="shared" si="44"/>
        <v>0</v>
      </c>
      <c r="AK115" s="188">
        <f t="shared" si="45"/>
        <v>0</v>
      </c>
      <c r="AL115" s="188">
        <f t="shared" si="46"/>
        <v>0</v>
      </c>
      <c r="AM115" s="62">
        <f t="shared" si="47"/>
        <v>0</v>
      </c>
      <c r="AN115" s="116">
        <f t="shared" si="48"/>
        <v>0</v>
      </c>
    </row>
    <row r="116" spans="1:40" ht="16.5">
      <c r="A116" s="46"/>
      <c r="B116" s="47"/>
      <c r="C116" s="47"/>
      <c r="D116" s="48"/>
      <c r="E116" s="49"/>
      <c r="F116" s="49"/>
      <c r="G116" s="50"/>
      <c r="H116" s="50"/>
      <c r="I116" s="51"/>
      <c r="J116" s="51"/>
      <c r="K116" s="51"/>
      <c r="L116" s="51"/>
      <c r="M116" s="51"/>
      <c r="N116" s="222">
        <f t="shared" si="27"/>
        <v>0</v>
      </c>
      <c r="O116" s="52">
        <f t="shared" si="28"/>
        <v>0</v>
      </c>
      <c r="P116" s="72" t="str">
        <f>IF(O116&gt;0,IF(O116&gt;Q116,"Errore n. giorni! MAX 304",IF(NETWORKDAYS.INTL(G116,H116,11,'MENU TENDINA'!I$30:I$41)=O116,"ok","")),"")</f>
        <v/>
      </c>
      <c r="Q116" s="54" t="str">
        <f>IF(O116&gt;0,NETWORKDAYS.INTL(G116,H116,11,'MENU TENDINA'!$I$30:$I$41),"")</f>
        <v/>
      </c>
      <c r="R116" s="71"/>
      <c r="S116" s="56">
        <f t="shared" si="29"/>
        <v>0</v>
      </c>
      <c r="T116" s="185">
        <f t="shared" si="30"/>
        <v>0</v>
      </c>
      <c r="U116" s="185">
        <f t="shared" si="31"/>
        <v>0</v>
      </c>
      <c r="V116" s="185">
        <f t="shared" si="32"/>
        <v>0</v>
      </c>
      <c r="W116" s="185">
        <f t="shared" si="33"/>
        <v>0</v>
      </c>
      <c r="X116" s="185">
        <f t="shared" si="34"/>
        <v>0</v>
      </c>
      <c r="Y116" s="185">
        <f t="shared" si="35"/>
        <v>0</v>
      </c>
      <c r="Z116" s="186">
        <f t="shared" si="36"/>
        <v>0</v>
      </c>
      <c r="AA116" s="59">
        <f t="shared" si="50"/>
        <v>0</v>
      </c>
      <c r="AB116" s="60">
        <f t="shared" si="49"/>
        <v>0</v>
      </c>
      <c r="AC116" s="187">
        <f t="shared" si="37"/>
        <v>0</v>
      </c>
      <c r="AD116" s="188">
        <f t="shared" si="38"/>
        <v>0</v>
      </c>
      <c r="AE116" s="187">
        <f t="shared" si="39"/>
        <v>0</v>
      </c>
      <c r="AF116" s="188">
        <f t="shared" si="40"/>
        <v>0</v>
      </c>
      <c r="AG116" s="187">
        <f t="shared" si="41"/>
        <v>0</v>
      </c>
      <c r="AH116" s="188">
        <f t="shared" si="42"/>
        <v>0</v>
      </c>
      <c r="AI116" s="187">
        <f t="shared" si="43"/>
        <v>0</v>
      </c>
      <c r="AJ116" s="188">
        <f t="shared" si="44"/>
        <v>0</v>
      </c>
      <c r="AK116" s="188">
        <f t="shared" si="45"/>
        <v>0</v>
      </c>
      <c r="AL116" s="188">
        <f t="shared" si="46"/>
        <v>0</v>
      </c>
      <c r="AM116" s="62">
        <f t="shared" si="47"/>
        <v>0</v>
      </c>
      <c r="AN116" s="116">
        <f t="shared" si="48"/>
        <v>0</v>
      </c>
    </row>
    <row r="117" spans="1:40" ht="16.5">
      <c r="A117" s="46"/>
      <c r="B117" s="47"/>
      <c r="C117" s="47"/>
      <c r="D117" s="48"/>
      <c r="E117" s="49"/>
      <c r="F117" s="49"/>
      <c r="G117" s="50"/>
      <c r="H117" s="50"/>
      <c r="I117" s="51"/>
      <c r="J117" s="51"/>
      <c r="K117" s="51"/>
      <c r="L117" s="51"/>
      <c r="M117" s="51"/>
      <c r="N117" s="222">
        <f t="shared" si="27"/>
        <v>0</v>
      </c>
      <c r="O117" s="52">
        <f t="shared" si="28"/>
        <v>0</v>
      </c>
      <c r="P117" s="72" t="str">
        <f>IF(O117&gt;0,IF(O117&gt;Q117,"Errore n. giorni! MAX 304",IF(NETWORKDAYS.INTL(G117,H117,11,'MENU TENDINA'!I$30:I$41)=O117,"ok","")),"")</f>
        <v/>
      </c>
      <c r="Q117" s="54" t="str">
        <f>IF(O117&gt;0,NETWORKDAYS.INTL(G117,H117,11,'MENU TENDINA'!$I$30:$I$41),"")</f>
        <v/>
      </c>
      <c r="R117" s="71"/>
      <c r="S117" s="56">
        <f t="shared" si="29"/>
        <v>0</v>
      </c>
      <c r="T117" s="185">
        <f t="shared" si="30"/>
        <v>0</v>
      </c>
      <c r="U117" s="185">
        <f t="shared" si="31"/>
        <v>0</v>
      </c>
      <c r="V117" s="185">
        <f t="shared" si="32"/>
        <v>0</v>
      </c>
      <c r="W117" s="185">
        <f t="shared" si="33"/>
        <v>0</v>
      </c>
      <c r="X117" s="185">
        <f t="shared" si="34"/>
        <v>0</v>
      </c>
      <c r="Y117" s="185">
        <f t="shared" si="35"/>
        <v>0</v>
      </c>
      <c r="Z117" s="186">
        <f t="shared" si="36"/>
        <v>0</v>
      </c>
      <c r="AA117" s="59">
        <f t="shared" si="50"/>
        <v>0</v>
      </c>
      <c r="AB117" s="60">
        <f t="shared" si="49"/>
        <v>0</v>
      </c>
      <c r="AC117" s="187">
        <f t="shared" si="37"/>
        <v>0</v>
      </c>
      <c r="AD117" s="188">
        <f t="shared" si="38"/>
        <v>0</v>
      </c>
      <c r="AE117" s="187">
        <f t="shared" si="39"/>
        <v>0</v>
      </c>
      <c r="AF117" s="188">
        <f t="shared" si="40"/>
        <v>0</v>
      </c>
      <c r="AG117" s="187">
        <f t="shared" si="41"/>
        <v>0</v>
      </c>
      <c r="AH117" s="188">
        <f t="shared" si="42"/>
        <v>0</v>
      </c>
      <c r="AI117" s="187">
        <f t="shared" si="43"/>
        <v>0</v>
      </c>
      <c r="AJ117" s="188">
        <f t="shared" si="44"/>
        <v>0</v>
      </c>
      <c r="AK117" s="188">
        <f t="shared" si="45"/>
        <v>0</v>
      </c>
      <c r="AL117" s="188">
        <f t="shared" si="46"/>
        <v>0</v>
      </c>
      <c r="AM117" s="62">
        <f t="shared" si="47"/>
        <v>0</v>
      </c>
      <c r="AN117" s="116">
        <f t="shared" si="48"/>
        <v>0</v>
      </c>
    </row>
    <row r="118" spans="1:40" ht="16.5">
      <c r="A118" s="46"/>
      <c r="B118" s="47"/>
      <c r="C118" s="47"/>
      <c r="D118" s="48"/>
      <c r="E118" s="49"/>
      <c r="F118" s="49"/>
      <c r="G118" s="50"/>
      <c r="H118" s="50"/>
      <c r="I118" s="51"/>
      <c r="J118" s="51"/>
      <c r="K118" s="51"/>
      <c r="L118" s="51"/>
      <c r="M118" s="51"/>
      <c r="N118" s="222">
        <f t="shared" si="27"/>
        <v>0</v>
      </c>
      <c r="O118" s="52">
        <f t="shared" si="28"/>
        <v>0</v>
      </c>
      <c r="P118" s="72" t="str">
        <f>IF(O118&gt;0,IF(O118&gt;Q118,"Errore n. giorni! MAX 304",IF(NETWORKDAYS.INTL(G118,H118,11,'MENU TENDINA'!I$30:I$41)=O118,"ok","")),"")</f>
        <v/>
      </c>
      <c r="Q118" s="54" t="str">
        <f>IF(O118&gt;0,NETWORKDAYS.INTL(G118,H118,11,'MENU TENDINA'!$I$30:$I$41),"")</f>
        <v/>
      </c>
      <c r="R118" s="71"/>
      <c r="S118" s="56">
        <f t="shared" si="29"/>
        <v>0</v>
      </c>
      <c r="T118" s="185">
        <f t="shared" si="30"/>
        <v>0</v>
      </c>
      <c r="U118" s="185">
        <f t="shared" si="31"/>
        <v>0</v>
      </c>
      <c r="V118" s="185">
        <f t="shared" si="32"/>
        <v>0</v>
      </c>
      <c r="W118" s="185">
        <f t="shared" si="33"/>
        <v>0</v>
      </c>
      <c r="X118" s="185">
        <f t="shared" si="34"/>
        <v>0</v>
      </c>
      <c r="Y118" s="185">
        <f t="shared" si="35"/>
        <v>0</v>
      </c>
      <c r="Z118" s="186">
        <f t="shared" si="36"/>
        <v>0</v>
      </c>
      <c r="AA118" s="59">
        <f t="shared" si="50"/>
        <v>0</v>
      </c>
      <c r="AB118" s="60">
        <f t="shared" si="49"/>
        <v>0</v>
      </c>
      <c r="AC118" s="187">
        <f t="shared" si="37"/>
        <v>0</v>
      </c>
      <c r="AD118" s="188">
        <f t="shared" si="38"/>
        <v>0</v>
      </c>
      <c r="AE118" s="187">
        <f t="shared" si="39"/>
        <v>0</v>
      </c>
      <c r="AF118" s="188">
        <f t="shared" si="40"/>
        <v>0</v>
      </c>
      <c r="AG118" s="187">
        <f t="shared" si="41"/>
        <v>0</v>
      </c>
      <c r="AH118" s="188">
        <f t="shared" si="42"/>
        <v>0</v>
      </c>
      <c r="AI118" s="187">
        <f t="shared" si="43"/>
        <v>0</v>
      </c>
      <c r="AJ118" s="188">
        <f t="shared" si="44"/>
        <v>0</v>
      </c>
      <c r="AK118" s="188">
        <f t="shared" si="45"/>
        <v>0</v>
      </c>
      <c r="AL118" s="188">
        <f t="shared" si="46"/>
        <v>0</v>
      </c>
      <c r="AM118" s="62">
        <f t="shared" si="47"/>
        <v>0</v>
      </c>
      <c r="AN118" s="116">
        <f t="shared" si="48"/>
        <v>0</v>
      </c>
    </row>
    <row r="119" spans="1:40" ht="16.5">
      <c r="A119" s="46"/>
      <c r="B119" s="47"/>
      <c r="C119" s="47"/>
      <c r="D119" s="48"/>
      <c r="E119" s="49"/>
      <c r="F119" s="49"/>
      <c r="G119" s="50"/>
      <c r="H119" s="50"/>
      <c r="I119" s="51"/>
      <c r="J119" s="51"/>
      <c r="K119" s="51"/>
      <c r="L119" s="51"/>
      <c r="M119" s="51"/>
      <c r="N119" s="222">
        <f t="shared" si="27"/>
        <v>0</v>
      </c>
      <c r="O119" s="52">
        <f t="shared" si="28"/>
        <v>0</v>
      </c>
      <c r="P119" s="72" t="str">
        <f>IF(O119&gt;0,IF(O119&gt;Q119,"Errore n. giorni! MAX 304",IF(NETWORKDAYS.INTL(G119,H119,11,'MENU TENDINA'!I$30:I$41)=O119,"ok","")),"")</f>
        <v/>
      </c>
      <c r="Q119" s="54" t="str">
        <f>IF(O119&gt;0,NETWORKDAYS.INTL(G119,H119,11,'MENU TENDINA'!$I$30:$I$41),"")</f>
        <v/>
      </c>
      <c r="R119" s="71"/>
      <c r="S119" s="56">
        <f t="shared" si="29"/>
        <v>0</v>
      </c>
      <c r="T119" s="185">
        <f t="shared" si="30"/>
        <v>0</v>
      </c>
      <c r="U119" s="185">
        <f t="shared" si="31"/>
        <v>0</v>
      </c>
      <c r="V119" s="185">
        <f t="shared" si="32"/>
        <v>0</v>
      </c>
      <c r="W119" s="185">
        <f t="shared" si="33"/>
        <v>0</v>
      </c>
      <c r="X119" s="185">
        <f t="shared" si="34"/>
        <v>0</v>
      </c>
      <c r="Y119" s="185">
        <f t="shared" si="35"/>
        <v>0</v>
      </c>
      <c r="Z119" s="186">
        <f t="shared" si="36"/>
        <v>0</v>
      </c>
      <c r="AA119" s="59">
        <f t="shared" si="50"/>
        <v>0</v>
      </c>
      <c r="AB119" s="60">
        <f t="shared" si="49"/>
        <v>0</v>
      </c>
      <c r="AC119" s="187">
        <f t="shared" si="37"/>
        <v>0</v>
      </c>
      <c r="AD119" s="188">
        <f t="shared" si="38"/>
        <v>0</v>
      </c>
      <c r="AE119" s="187">
        <f t="shared" si="39"/>
        <v>0</v>
      </c>
      <c r="AF119" s="188">
        <f t="shared" si="40"/>
        <v>0</v>
      </c>
      <c r="AG119" s="187">
        <f t="shared" si="41"/>
        <v>0</v>
      </c>
      <c r="AH119" s="188">
        <f t="shared" si="42"/>
        <v>0</v>
      </c>
      <c r="AI119" s="187">
        <f t="shared" si="43"/>
        <v>0</v>
      </c>
      <c r="AJ119" s="188">
        <f t="shared" si="44"/>
        <v>0</v>
      </c>
      <c r="AK119" s="188">
        <f t="shared" si="45"/>
        <v>0</v>
      </c>
      <c r="AL119" s="188">
        <f t="shared" si="46"/>
        <v>0</v>
      </c>
      <c r="AM119" s="62">
        <f t="shared" si="47"/>
        <v>0</v>
      </c>
      <c r="AN119" s="116">
        <f t="shared" si="48"/>
        <v>0</v>
      </c>
    </row>
    <row r="120" spans="1:40" ht="16.5">
      <c r="A120" s="46"/>
      <c r="B120" s="47"/>
      <c r="C120" s="47"/>
      <c r="D120" s="48"/>
      <c r="E120" s="49"/>
      <c r="F120" s="49"/>
      <c r="G120" s="50"/>
      <c r="H120" s="50"/>
      <c r="I120" s="51"/>
      <c r="J120" s="51"/>
      <c r="K120" s="51"/>
      <c r="L120" s="51"/>
      <c r="M120" s="51"/>
      <c r="N120" s="222">
        <f t="shared" si="27"/>
        <v>0</v>
      </c>
      <c r="O120" s="52">
        <f t="shared" si="28"/>
        <v>0</v>
      </c>
      <c r="P120" s="72" t="str">
        <f>IF(O120&gt;0,IF(O120&gt;Q120,"Errore n. giorni! MAX 304",IF(NETWORKDAYS.INTL(G120,H120,11,'MENU TENDINA'!I$30:I$41)=O120,"ok","")),"")</f>
        <v/>
      </c>
      <c r="Q120" s="54" t="str">
        <f>IF(O120&gt;0,NETWORKDAYS.INTL(G120,H120,11,'MENU TENDINA'!$I$30:$I$41),"")</f>
        <v/>
      </c>
      <c r="R120" s="71"/>
      <c r="S120" s="56">
        <f t="shared" si="29"/>
        <v>0</v>
      </c>
      <c r="T120" s="185">
        <f t="shared" si="30"/>
        <v>0</v>
      </c>
      <c r="U120" s="185">
        <f t="shared" si="31"/>
        <v>0</v>
      </c>
      <c r="V120" s="185">
        <f t="shared" si="32"/>
        <v>0</v>
      </c>
      <c r="W120" s="185">
        <f t="shared" si="33"/>
        <v>0</v>
      </c>
      <c r="X120" s="185">
        <f t="shared" si="34"/>
        <v>0</v>
      </c>
      <c r="Y120" s="185">
        <f t="shared" si="35"/>
        <v>0</v>
      </c>
      <c r="Z120" s="186">
        <f t="shared" si="36"/>
        <v>0</v>
      </c>
      <c r="AA120" s="59">
        <f t="shared" si="50"/>
        <v>0</v>
      </c>
      <c r="AB120" s="60">
        <f t="shared" si="49"/>
        <v>0</v>
      </c>
      <c r="AC120" s="187">
        <f t="shared" si="37"/>
        <v>0</v>
      </c>
      <c r="AD120" s="188">
        <f t="shared" si="38"/>
        <v>0</v>
      </c>
      <c r="AE120" s="187">
        <f t="shared" si="39"/>
        <v>0</v>
      </c>
      <c r="AF120" s="188">
        <f t="shared" si="40"/>
        <v>0</v>
      </c>
      <c r="AG120" s="187">
        <f t="shared" si="41"/>
        <v>0</v>
      </c>
      <c r="AH120" s="188">
        <f t="shared" si="42"/>
        <v>0</v>
      </c>
      <c r="AI120" s="187">
        <f t="shared" si="43"/>
        <v>0</v>
      </c>
      <c r="AJ120" s="188">
        <f t="shared" si="44"/>
        <v>0</v>
      </c>
      <c r="AK120" s="188">
        <f t="shared" si="45"/>
        <v>0</v>
      </c>
      <c r="AL120" s="188">
        <f t="shared" si="46"/>
        <v>0</v>
      </c>
      <c r="AM120" s="62">
        <f t="shared" si="47"/>
        <v>0</v>
      </c>
      <c r="AN120" s="116">
        <f t="shared" si="48"/>
        <v>0</v>
      </c>
    </row>
    <row r="121" spans="1:40" ht="16.5">
      <c r="A121" s="46"/>
      <c r="B121" s="47"/>
      <c r="C121" s="47"/>
      <c r="D121" s="48"/>
      <c r="E121" s="49"/>
      <c r="F121" s="49"/>
      <c r="G121" s="50"/>
      <c r="H121" s="50"/>
      <c r="I121" s="51"/>
      <c r="J121" s="51"/>
      <c r="K121" s="51"/>
      <c r="L121" s="51"/>
      <c r="M121" s="51"/>
      <c r="N121" s="222">
        <f t="shared" si="27"/>
        <v>0</v>
      </c>
      <c r="O121" s="52">
        <f t="shared" si="28"/>
        <v>0</v>
      </c>
      <c r="P121" s="72" t="str">
        <f>IF(O121&gt;0,IF(O121&gt;Q121,"Errore n. giorni! MAX 304",IF(NETWORKDAYS.INTL(G121,H121,11,'MENU TENDINA'!I$30:I$41)=O121,"ok","")),"")</f>
        <v/>
      </c>
      <c r="Q121" s="54" t="str">
        <f>IF(O121&gt;0,NETWORKDAYS.INTL(G121,H121,11,'MENU TENDINA'!$I$30:$I$41),"")</f>
        <v/>
      </c>
      <c r="R121" s="71"/>
      <c r="S121" s="56">
        <f t="shared" si="29"/>
        <v>0</v>
      </c>
      <c r="T121" s="185">
        <f t="shared" si="30"/>
        <v>0</v>
      </c>
      <c r="U121" s="185">
        <f t="shared" si="31"/>
        <v>0</v>
      </c>
      <c r="V121" s="185">
        <f t="shared" si="32"/>
        <v>0</v>
      </c>
      <c r="W121" s="185">
        <f t="shared" si="33"/>
        <v>0</v>
      </c>
      <c r="X121" s="185">
        <f t="shared" si="34"/>
        <v>0</v>
      </c>
      <c r="Y121" s="185">
        <f t="shared" si="35"/>
        <v>0</v>
      </c>
      <c r="Z121" s="186">
        <f t="shared" si="36"/>
        <v>0</v>
      </c>
      <c r="AA121" s="59">
        <f t="shared" si="50"/>
        <v>0</v>
      </c>
      <c r="AB121" s="60">
        <f t="shared" si="49"/>
        <v>0</v>
      </c>
      <c r="AC121" s="187">
        <f t="shared" si="37"/>
        <v>0</v>
      </c>
      <c r="AD121" s="188">
        <f t="shared" si="38"/>
        <v>0</v>
      </c>
      <c r="AE121" s="187">
        <f t="shared" si="39"/>
        <v>0</v>
      </c>
      <c r="AF121" s="188">
        <f t="shared" si="40"/>
        <v>0</v>
      </c>
      <c r="AG121" s="187">
        <f t="shared" si="41"/>
        <v>0</v>
      </c>
      <c r="AH121" s="188">
        <f t="shared" si="42"/>
        <v>0</v>
      </c>
      <c r="AI121" s="187">
        <f t="shared" si="43"/>
        <v>0</v>
      </c>
      <c r="AJ121" s="188">
        <f t="shared" si="44"/>
        <v>0</v>
      </c>
      <c r="AK121" s="188">
        <f t="shared" si="45"/>
        <v>0</v>
      </c>
      <c r="AL121" s="188">
        <f t="shared" si="46"/>
        <v>0</v>
      </c>
      <c r="AM121" s="62">
        <f t="shared" si="47"/>
        <v>0</v>
      </c>
      <c r="AN121" s="116">
        <f t="shared" si="48"/>
        <v>0</v>
      </c>
    </row>
    <row r="122" spans="1:40" ht="16.5">
      <c r="A122" s="46"/>
      <c r="B122" s="47"/>
      <c r="C122" s="47"/>
      <c r="D122" s="48"/>
      <c r="E122" s="49"/>
      <c r="F122" s="49"/>
      <c r="G122" s="50"/>
      <c r="H122" s="50"/>
      <c r="I122" s="51"/>
      <c r="J122" s="51"/>
      <c r="K122" s="51"/>
      <c r="L122" s="51"/>
      <c r="M122" s="51"/>
      <c r="N122" s="222">
        <f t="shared" si="27"/>
        <v>0</v>
      </c>
      <c r="O122" s="52">
        <f t="shared" si="28"/>
        <v>0</v>
      </c>
      <c r="P122" s="72" t="str">
        <f>IF(O122&gt;0,IF(O122&gt;Q122,"Errore n. giorni! MAX 304",IF(NETWORKDAYS.INTL(G122,H122,11,'MENU TENDINA'!I$30:I$41)=O122,"ok","")),"")</f>
        <v/>
      </c>
      <c r="Q122" s="54" t="str">
        <f>IF(O122&gt;0,NETWORKDAYS.INTL(G122,H122,11,'MENU TENDINA'!$I$30:$I$41),"")</f>
        <v/>
      </c>
      <c r="R122" s="71"/>
      <c r="S122" s="56">
        <f t="shared" si="29"/>
        <v>0</v>
      </c>
      <c r="T122" s="185">
        <f t="shared" si="30"/>
        <v>0</v>
      </c>
      <c r="U122" s="185">
        <f t="shared" si="31"/>
        <v>0</v>
      </c>
      <c r="V122" s="185">
        <f t="shared" si="32"/>
        <v>0</v>
      </c>
      <c r="W122" s="185">
        <f t="shared" si="33"/>
        <v>0</v>
      </c>
      <c r="X122" s="185">
        <f t="shared" si="34"/>
        <v>0</v>
      </c>
      <c r="Y122" s="185">
        <f t="shared" si="35"/>
        <v>0</v>
      </c>
      <c r="Z122" s="186">
        <f t="shared" si="36"/>
        <v>0</v>
      </c>
      <c r="AA122" s="59">
        <f t="shared" si="50"/>
        <v>0</v>
      </c>
      <c r="AB122" s="60">
        <f t="shared" si="49"/>
        <v>0</v>
      </c>
      <c r="AC122" s="187">
        <f t="shared" si="37"/>
        <v>0</v>
      </c>
      <c r="AD122" s="188">
        <f t="shared" si="38"/>
        <v>0</v>
      </c>
      <c r="AE122" s="187">
        <f t="shared" si="39"/>
        <v>0</v>
      </c>
      <c r="AF122" s="188">
        <f t="shared" si="40"/>
        <v>0</v>
      </c>
      <c r="AG122" s="187">
        <f t="shared" si="41"/>
        <v>0</v>
      </c>
      <c r="AH122" s="188">
        <f t="shared" si="42"/>
        <v>0</v>
      </c>
      <c r="AI122" s="187">
        <f t="shared" si="43"/>
        <v>0</v>
      </c>
      <c r="AJ122" s="188">
        <f t="shared" si="44"/>
        <v>0</v>
      </c>
      <c r="AK122" s="188">
        <f t="shared" si="45"/>
        <v>0</v>
      </c>
      <c r="AL122" s="188">
        <f t="shared" si="46"/>
        <v>0</v>
      </c>
      <c r="AM122" s="62">
        <f t="shared" si="47"/>
        <v>0</v>
      </c>
      <c r="AN122" s="116">
        <f t="shared" si="48"/>
        <v>0</v>
      </c>
    </row>
    <row r="123" spans="1:40" ht="16.5">
      <c r="A123" s="46"/>
      <c r="B123" s="47"/>
      <c r="C123" s="47"/>
      <c r="D123" s="48"/>
      <c r="E123" s="49"/>
      <c r="F123" s="49"/>
      <c r="G123" s="50"/>
      <c r="H123" s="50"/>
      <c r="I123" s="51"/>
      <c r="J123" s="51"/>
      <c r="K123" s="51"/>
      <c r="L123" s="51"/>
      <c r="M123" s="51"/>
      <c r="N123" s="222">
        <f t="shared" si="27"/>
        <v>0</v>
      </c>
      <c r="O123" s="52">
        <f t="shared" si="28"/>
        <v>0</v>
      </c>
      <c r="P123" s="72" t="str">
        <f>IF(O123&gt;0,IF(O123&gt;Q123,"Errore n. giorni! MAX 304",IF(NETWORKDAYS.INTL(G123,H123,11,'MENU TENDINA'!I$30:I$41)=O123,"ok","")),"")</f>
        <v/>
      </c>
      <c r="Q123" s="54" t="str">
        <f>IF(O123&gt;0,NETWORKDAYS.INTL(G123,H123,11,'MENU TENDINA'!$I$30:$I$41),"")</f>
        <v/>
      </c>
      <c r="R123" s="71"/>
      <c r="S123" s="56">
        <f t="shared" si="29"/>
        <v>0</v>
      </c>
      <c r="T123" s="185">
        <f t="shared" si="30"/>
        <v>0</v>
      </c>
      <c r="U123" s="185">
        <f t="shared" si="31"/>
        <v>0</v>
      </c>
      <c r="V123" s="185">
        <f t="shared" si="32"/>
        <v>0</v>
      </c>
      <c r="W123" s="185">
        <f t="shared" si="33"/>
        <v>0</v>
      </c>
      <c r="X123" s="185">
        <f t="shared" si="34"/>
        <v>0</v>
      </c>
      <c r="Y123" s="185">
        <f t="shared" si="35"/>
        <v>0</v>
      </c>
      <c r="Z123" s="186">
        <f t="shared" si="36"/>
        <v>0</v>
      </c>
      <c r="AA123" s="59">
        <f t="shared" si="50"/>
        <v>0</v>
      </c>
      <c r="AB123" s="60">
        <f t="shared" si="49"/>
        <v>0</v>
      </c>
      <c r="AC123" s="187">
        <f t="shared" si="37"/>
        <v>0</v>
      </c>
      <c r="AD123" s="188">
        <f t="shared" si="38"/>
        <v>0</v>
      </c>
      <c r="AE123" s="187">
        <f t="shared" si="39"/>
        <v>0</v>
      </c>
      <c r="AF123" s="188">
        <f t="shared" si="40"/>
        <v>0</v>
      </c>
      <c r="AG123" s="187">
        <f t="shared" si="41"/>
        <v>0</v>
      </c>
      <c r="AH123" s="188">
        <f t="shared" si="42"/>
        <v>0</v>
      </c>
      <c r="AI123" s="187">
        <f t="shared" si="43"/>
        <v>0</v>
      </c>
      <c r="AJ123" s="188">
        <f t="shared" si="44"/>
        <v>0</v>
      </c>
      <c r="AK123" s="188">
        <f t="shared" si="45"/>
        <v>0</v>
      </c>
      <c r="AL123" s="188">
        <f t="shared" si="46"/>
        <v>0</v>
      </c>
      <c r="AM123" s="62">
        <f t="shared" si="47"/>
        <v>0</v>
      </c>
      <c r="AN123" s="116">
        <f t="shared" si="48"/>
        <v>0</v>
      </c>
    </row>
    <row r="124" spans="1:40" ht="16.5">
      <c r="A124" s="46"/>
      <c r="B124" s="47"/>
      <c r="C124" s="47"/>
      <c r="D124" s="48"/>
      <c r="E124" s="49"/>
      <c r="F124" s="49"/>
      <c r="G124" s="50"/>
      <c r="H124" s="50"/>
      <c r="I124" s="51"/>
      <c r="J124" s="51"/>
      <c r="K124" s="51"/>
      <c r="L124" s="51"/>
      <c r="M124" s="51"/>
      <c r="N124" s="222">
        <f t="shared" si="27"/>
        <v>0</v>
      </c>
      <c r="O124" s="52">
        <f t="shared" si="28"/>
        <v>0</v>
      </c>
      <c r="P124" s="72" t="str">
        <f>IF(O124&gt;0,IF(O124&gt;Q124,"Errore n. giorni! MAX 304",IF(NETWORKDAYS.INTL(G124,H124,11,'MENU TENDINA'!I$30:I$41)=O124,"ok","")),"")</f>
        <v/>
      </c>
      <c r="Q124" s="54" t="str">
        <f>IF(O124&gt;0,NETWORKDAYS.INTL(G124,H124,11,'MENU TENDINA'!$I$30:$I$41),"")</f>
        <v/>
      </c>
      <c r="R124" s="71"/>
      <c r="S124" s="56">
        <f t="shared" si="29"/>
        <v>0</v>
      </c>
      <c r="T124" s="185">
        <f t="shared" si="30"/>
        <v>0</v>
      </c>
      <c r="U124" s="185">
        <f t="shared" si="31"/>
        <v>0</v>
      </c>
      <c r="V124" s="185">
        <f t="shared" si="32"/>
        <v>0</v>
      </c>
      <c r="W124" s="185">
        <f t="shared" si="33"/>
        <v>0</v>
      </c>
      <c r="X124" s="185">
        <f t="shared" si="34"/>
        <v>0</v>
      </c>
      <c r="Y124" s="185">
        <f t="shared" si="35"/>
        <v>0</v>
      </c>
      <c r="Z124" s="186">
        <f t="shared" si="36"/>
        <v>0</v>
      </c>
      <c r="AA124" s="59">
        <f t="shared" si="50"/>
        <v>0</v>
      </c>
      <c r="AB124" s="60">
        <f t="shared" si="49"/>
        <v>0</v>
      </c>
      <c r="AC124" s="187">
        <f t="shared" si="37"/>
        <v>0</v>
      </c>
      <c r="AD124" s="188">
        <f t="shared" si="38"/>
        <v>0</v>
      </c>
      <c r="AE124" s="187">
        <f t="shared" si="39"/>
        <v>0</v>
      </c>
      <c r="AF124" s="188">
        <f t="shared" si="40"/>
        <v>0</v>
      </c>
      <c r="AG124" s="187">
        <f t="shared" si="41"/>
        <v>0</v>
      </c>
      <c r="AH124" s="188">
        <f t="shared" si="42"/>
        <v>0</v>
      </c>
      <c r="AI124" s="187">
        <f t="shared" si="43"/>
        <v>0</v>
      </c>
      <c r="AJ124" s="188">
        <f t="shared" si="44"/>
        <v>0</v>
      </c>
      <c r="AK124" s="188">
        <f t="shared" si="45"/>
        <v>0</v>
      </c>
      <c r="AL124" s="188">
        <f t="shared" si="46"/>
        <v>0</v>
      </c>
      <c r="AM124" s="62">
        <f t="shared" si="47"/>
        <v>0</v>
      </c>
      <c r="AN124" s="116">
        <f t="shared" si="48"/>
        <v>0</v>
      </c>
    </row>
    <row r="125" spans="1:40" ht="16.5">
      <c r="A125" s="46"/>
      <c r="B125" s="47"/>
      <c r="C125" s="47"/>
      <c r="D125" s="48"/>
      <c r="E125" s="49"/>
      <c r="F125" s="49"/>
      <c r="G125" s="50"/>
      <c r="H125" s="50"/>
      <c r="I125" s="51"/>
      <c r="J125" s="51"/>
      <c r="K125" s="51"/>
      <c r="L125" s="51"/>
      <c r="M125" s="51"/>
      <c r="N125" s="222">
        <f t="shared" si="27"/>
        <v>0</v>
      </c>
      <c r="O125" s="52">
        <f t="shared" si="28"/>
        <v>0</v>
      </c>
      <c r="P125" s="72" t="str">
        <f>IF(O125&gt;0,IF(O125&gt;Q125,"Errore n. giorni! MAX 304",IF(NETWORKDAYS.INTL(G125,H125,11,'MENU TENDINA'!I$30:I$41)=O125,"ok","")),"")</f>
        <v/>
      </c>
      <c r="Q125" s="54" t="str">
        <f>IF(O125&gt;0,NETWORKDAYS.INTL(G125,H125,11,'MENU TENDINA'!$I$30:$I$41),"")</f>
        <v/>
      </c>
      <c r="R125" s="71"/>
      <c r="S125" s="56">
        <f t="shared" si="29"/>
        <v>0</v>
      </c>
      <c r="T125" s="185">
        <f t="shared" si="30"/>
        <v>0</v>
      </c>
      <c r="U125" s="185">
        <f t="shared" si="31"/>
        <v>0</v>
      </c>
      <c r="V125" s="185">
        <f t="shared" si="32"/>
        <v>0</v>
      </c>
      <c r="W125" s="185">
        <f t="shared" si="33"/>
        <v>0</v>
      </c>
      <c r="X125" s="185">
        <f t="shared" si="34"/>
        <v>0</v>
      </c>
      <c r="Y125" s="185">
        <f t="shared" si="35"/>
        <v>0</v>
      </c>
      <c r="Z125" s="186">
        <f t="shared" si="36"/>
        <v>0</v>
      </c>
      <c r="AA125" s="59">
        <f t="shared" si="50"/>
        <v>0</v>
      </c>
      <c r="AB125" s="60">
        <f t="shared" si="49"/>
        <v>0</v>
      </c>
      <c r="AC125" s="187">
        <f t="shared" si="37"/>
        <v>0</v>
      </c>
      <c r="AD125" s="188">
        <f t="shared" si="38"/>
        <v>0</v>
      </c>
      <c r="AE125" s="187">
        <f t="shared" si="39"/>
        <v>0</v>
      </c>
      <c r="AF125" s="188">
        <f t="shared" si="40"/>
        <v>0</v>
      </c>
      <c r="AG125" s="187">
        <f t="shared" si="41"/>
        <v>0</v>
      </c>
      <c r="AH125" s="188">
        <f t="shared" si="42"/>
        <v>0</v>
      </c>
      <c r="AI125" s="187">
        <f t="shared" si="43"/>
        <v>0</v>
      </c>
      <c r="AJ125" s="188">
        <f t="shared" si="44"/>
        <v>0</v>
      </c>
      <c r="AK125" s="188">
        <f t="shared" si="45"/>
        <v>0</v>
      </c>
      <c r="AL125" s="188">
        <f t="shared" si="46"/>
        <v>0</v>
      </c>
      <c r="AM125" s="62">
        <f t="shared" si="47"/>
        <v>0</v>
      </c>
      <c r="AN125" s="116">
        <f t="shared" si="48"/>
        <v>0</v>
      </c>
    </row>
    <row r="126" spans="1:40" ht="16.5">
      <c r="A126" s="46"/>
      <c r="B126" s="47"/>
      <c r="C126" s="47"/>
      <c r="D126" s="48"/>
      <c r="E126" s="49"/>
      <c r="F126" s="49"/>
      <c r="G126" s="50"/>
      <c r="H126" s="50"/>
      <c r="I126" s="51"/>
      <c r="J126" s="51"/>
      <c r="K126" s="51"/>
      <c r="L126" s="51"/>
      <c r="M126" s="51"/>
      <c r="N126" s="222">
        <f t="shared" si="27"/>
        <v>0</v>
      </c>
      <c r="O126" s="52">
        <f t="shared" si="28"/>
        <v>0</v>
      </c>
      <c r="P126" s="72" t="str">
        <f>IF(O126&gt;0,IF(O126&gt;Q126,"Errore n. giorni! MAX 304",IF(NETWORKDAYS.INTL(G126,H126,11,'MENU TENDINA'!I$30:I$41)=O126,"ok","")),"")</f>
        <v/>
      </c>
      <c r="Q126" s="54" t="str">
        <f>IF(O126&gt;0,NETWORKDAYS.INTL(G126,H126,11,'MENU TENDINA'!$I$30:$I$41),"")</f>
        <v/>
      </c>
      <c r="R126" s="71"/>
      <c r="S126" s="56">
        <f t="shared" si="29"/>
        <v>0</v>
      </c>
      <c r="T126" s="185">
        <f t="shared" si="30"/>
        <v>0</v>
      </c>
      <c r="U126" s="185">
        <f t="shared" si="31"/>
        <v>0</v>
      </c>
      <c r="V126" s="185">
        <f t="shared" si="32"/>
        <v>0</v>
      </c>
      <c r="W126" s="185">
        <f t="shared" si="33"/>
        <v>0</v>
      </c>
      <c r="X126" s="185">
        <f t="shared" si="34"/>
        <v>0</v>
      </c>
      <c r="Y126" s="185">
        <f t="shared" si="35"/>
        <v>0</v>
      </c>
      <c r="Z126" s="186">
        <f t="shared" si="36"/>
        <v>0</v>
      </c>
      <c r="AA126" s="59">
        <f t="shared" si="50"/>
        <v>0</v>
      </c>
      <c r="AB126" s="60">
        <f t="shared" si="49"/>
        <v>0</v>
      </c>
      <c r="AC126" s="187">
        <f t="shared" si="37"/>
        <v>0</v>
      </c>
      <c r="AD126" s="188">
        <f t="shared" si="38"/>
        <v>0</v>
      </c>
      <c r="AE126" s="187">
        <f t="shared" si="39"/>
        <v>0</v>
      </c>
      <c r="AF126" s="188">
        <f t="shared" si="40"/>
        <v>0</v>
      </c>
      <c r="AG126" s="187">
        <f t="shared" si="41"/>
        <v>0</v>
      </c>
      <c r="AH126" s="188">
        <f t="shared" si="42"/>
        <v>0</v>
      </c>
      <c r="AI126" s="187">
        <f t="shared" si="43"/>
        <v>0</v>
      </c>
      <c r="AJ126" s="188">
        <f t="shared" si="44"/>
        <v>0</v>
      </c>
      <c r="AK126" s="188">
        <f t="shared" si="45"/>
        <v>0</v>
      </c>
      <c r="AL126" s="188">
        <f t="shared" si="46"/>
        <v>0</v>
      </c>
      <c r="AM126" s="62">
        <f t="shared" si="47"/>
        <v>0</v>
      </c>
      <c r="AN126" s="116">
        <f t="shared" si="48"/>
        <v>0</v>
      </c>
    </row>
    <row r="127" spans="1:40" ht="16.5">
      <c r="A127" s="46"/>
      <c r="B127" s="47"/>
      <c r="C127" s="47"/>
      <c r="D127" s="48"/>
      <c r="E127" s="49"/>
      <c r="F127" s="49"/>
      <c r="G127" s="50"/>
      <c r="H127" s="50"/>
      <c r="I127" s="51"/>
      <c r="J127" s="51"/>
      <c r="K127" s="51"/>
      <c r="L127" s="51"/>
      <c r="M127" s="51"/>
      <c r="N127" s="222">
        <f t="shared" si="27"/>
        <v>0</v>
      </c>
      <c r="O127" s="52">
        <f t="shared" si="28"/>
        <v>0</v>
      </c>
      <c r="P127" s="72" t="str">
        <f>IF(O127&gt;0,IF(O127&gt;Q127,"Errore n. giorni! MAX 304",IF(NETWORKDAYS.INTL(G127,H127,11,'MENU TENDINA'!I$30:I$41)=O127,"ok","")),"")</f>
        <v/>
      </c>
      <c r="Q127" s="54" t="str">
        <f>IF(O127&gt;0,NETWORKDAYS.INTL(G127,H127,11,'MENU TENDINA'!$I$30:$I$41),"")</f>
        <v/>
      </c>
      <c r="R127" s="71"/>
      <c r="S127" s="56">
        <f t="shared" si="29"/>
        <v>0</v>
      </c>
      <c r="T127" s="185">
        <f t="shared" si="30"/>
        <v>0</v>
      </c>
      <c r="U127" s="185">
        <f t="shared" si="31"/>
        <v>0</v>
      </c>
      <c r="V127" s="185">
        <f t="shared" si="32"/>
        <v>0</v>
      </c>
      <c r="W127" s="185">
        <f t="shared" si="33"/>
        <v>0</v>
      </c>
      <c r="X127" s="185">
        <f t="shared" si="34"/>
        <v>0</v>
      </c>
      <c r="Y127" s="185">
        <f t="shared" si="35"/>
        <v>0</v>
      </c>
      <c r="Z127" s="186">
        <f t="shared" si="36"/>
        <v>0</v>
      </c>
      <c r="AA127" s="59">
        <f t="shared" si="50"/>
        <v>0</v>
      </c>
      <c r="AB127" s="60">
        <f t="shared" si="49"/>
        <v>0</v>
      </c>
      <c r="AC127" s="187">
        <f t="shared" si="37"/>
        <v>0</v>
      </c>
      <c r="AD127" s="188">
        <f t="shared" si="38"/>
        <v>0</v>
      </c>
      <c r="AE127" s="187">
        <f t="shared" si="39"/>
        <v>0</v>
      </c>
      <c r="AF127" s="188">
        <f t="shared" si="40"/>
        <v>0</v>
      </c>
      <c r="AG127" s="187">
        <f t="shared" si="41"/>
        <v>0</v>
      </c>
      <c r="AH127" s="188">
        <f t="shared" si="42"/>
        <v>0</v>
      </c>
      <c r="AI127" s="187">
        <f t="shared" si="43"/>
        <v>0</v>
      </c>
      <c r="AJ127" s="188">
        <f t="shared" si="44"/>
        <v>0</v>
      </c>
      <c r="AK127" s="188">
        <f t="shared" si="45"/>
        <v>0</v>
      </c>
      <c r="AL127" s="188">
        <f t="shared" si="46"/>
        <v>0</v>
      </c>
      <c r="AM127" s="62">
        <f t="shared" si="47"/>
        <v>0</v>
      </c>
      <c r="AN127" s="116">
        <f t="shared" si="48"/>
        <v>0</v>
      </c>
    </row>
    <row r="128" spans="1:40" ht="16.5">
      <c r="A128" s="46"/>
      <c r="B128" s="47"/>
      <c r="C128" s="47"/>
      <c r="D128" s="48"/>
      <c r="E128" s="49"/>
      <c r="F128" s="49"/>
      <c r="G128" s="50"/>
      <c r="H128" s="50"/>
      <c r="I128" s="51"/>
      <c r="J128" s="51"/>
      <c r="K128" s="51"/>
      <c r="L128" s="51"/>
      <c r="M128" s="51"/>
      <c r="N128" s="222">
        <f t="shared" si="27"/>
        <v>0</v>
      </c>
      <c r="O128" s="52">
        <f t="shared" si="28"/>
        <v>0</v>
      </c>
      <c r="P128" s="72" t="str">
        <f>IF(O128&gt;0,IF(O128&gt;Q128,"Errore n. giorni! MAX 304",IF(NETWORKDAYS.INTL(G128,H128,11,'MENU TENDINA'!I$30:I$41)=O128,"ok","")),"")</f>
        <v/>
      </c>
      <c r="Q128" s="54" t="str">
        <f>IF(O128&gt;0,NETWORKDAYS.INTL(G128,H128,11,'MENU TENDINA'!$I$30:$I$41),"")</f>
        <v/>
      </c>
      <c r="R128" s="71"/>
      <c r="S128" s="56">
        <f t="shared" si="29"/>
        <v>0</v>
      </c>
      <c r="T128" s="185">
        <f t="shared" si="30"/>
        <v>0</v>
      </c>
      <c r="U128" s="185">
        <f t="shared" si="31"/>
        <v>0</v>
      </c>
      <c r="V128" s="185">
        <f t="shared" si="32"/>
        <v>0</v>
      </c>
      <c r="W128" s="185">
        <f t="shared" si="33"/>
        <v>0</v>
      </c>
      <c r="X128" s="185">
        <f t="shared" si="34"/>
        <v>0</v>
      </c>
      <c r="Y128" s="185">
        <f t="shared" si="35"/>
        <v>0</v>
      </c>
      <c r="Z128" s="186">
        <f t="shared" si="36"/>
        <v>0</v>
      </c>
      <c r="AA128" s="59">
        <f t="shared" si="50"/>
        <v>0</v>
      </c>
      <c r="AB128" s="60">
        <f t="shared" si="49"/>
        <v>0</v>
      </c>
      <c r="AC128" s="187">
        <f t="shared" si="37"/>
        <v>0</v>
      </c>
      <c r="AD128" s="188">
        <f t="shared" si="38"/>
        <v>0</v>
      </c>
      <c r="AE128" s="187">
        <f t="shared" si="39"/>
        <v>0</v>
      </c>
      <c r="AF128" s="188">
        <f t="shared" si="40"/>
        <v>0</v>
      </c>
      <c r="AG128" s="187">
        <f t="shared" si="41"/>
        <v>0</v>
      </c>
      <c r="AH128" s="188">
        <f t="shared" si="42"/>
        <v>0</v>
      </c>
      <c r="AI128" s="187">
        <f t="shared" si="43"/>
        <v>0</v>
      </c>
      <c r="AJ128" s="188">
        <f t="shared" si="44"/>
        <v>0</v>
      </c>
      <c r="AK128" s="188">
        <f t="shared" si="45"/>
        <v>0</v>
      </c>
      <c r="AL128" s="188">
        <f t="shared" si="46"/>
        <v>0</v>
      </c>
      <c r="AM128" s="62">
        <f t="shared" si="47"/>
        <v>0</v>
      </c>
      <c r="AN128" s="116">
        <f t="shared" si="48"/>
        <v>0</v>
      </c>
    </row>
    <row r="129" spans="1:40" ht="16.5">
      <c r="A129" s="46"/>
      <c r="B129" s="47"/>
      <c r="C129" s="47"/>
      <c r="D129" s="48"/>
      <c r="E129" s="49"/>
      <c r="F129" s="49"/>
      <c r="G129" s="50"/>
      <c r="H129" s="50"/>
      <c r="I129" s="51"/>
      <c r="J129" s="51"/>
      <c r="K129" s="51"/>
      <c r="L129" s="51"/>
      <c r="M129" s="51"/>
      <c r="N129" s="222">
        <f t="shared" si="27"/>
        <v>0</v>
      </c>
      <c r="O129" s="52">
        <f t="shared" si="28"/>
        <v>0</v>
      </c>
      <c r="P129" s="72" t="str">
        <f>IF(O129&gt;0,IF(O129&gt;Q129,"Errore n. giorni! MAX 304",IF(NETWORKDAYS.INTL(G129,H129,11,'MENU TENDINA'!I$30:I$41)=O129,"ok","")),"")</f>
        <v/>
      </c>
      <c r="Q129" s="54" t="str">
        <f>IF(O129&gt;0,NETWORKDAYS.INTL(G129,H129,11,'MENU TENDINA'!$I$30:$I$41),"")</f>
        <v/>
      </c>
      <c r="R129" s="71"/>
      <c r="S129" s="56">
        <f t="shared" si="29"/>
        <v>0</v>
      </c>
      <c r="T129" s="185">
        <f t="shared" si="30"/>
        <v>0</v>
      </c>
      <c r="U129" s="185">
        <f t="shared" si="31"/>
        <v>0</v>
      </c>
      <c r="V129" s="185">
        <f t="shared" si="32"/>
        <v>0</v>
      </c>
      <c r="W129" s="185">
        <f t="shared" si="33"/>
        <v>0</v>
      </c>
      <c r="X129" s="185">
        <f t="shared" si="34"/>
        <v>0</v>
      </c>
      <c r="Y129" s="185">
        <f t="shared" si="35"/>
        <v>0</v>
      </c>
      <c r="Z129" s="186">
        <f t="shared" si="36"/>
        <v>0</v>
      </c>
      <c r="AA129" s="59">
        <f t="shared" si="50"/>
        <v>0</v>
      </c>
      <c r="AB129" s="60">
        <f t="shared" si="49"/>
        <v>0</v>
      </c>
      <c r="AC129" s="187">
        <f t="shared" si="37"/>
        <v>0</v>
      </c>
      <c r="AD129" s="188">
        <f t="shared" si="38"/>
        <v>0</v>
      </c>
      <c r="AE129" s="187">
        <f t="shared" si="39"/>
        <v>0</v>
      </c>
      <c r="AF129" s="188">
        <f t="shared" si="40"/>
        <v>0</v>
      </c>
      <c r="AG129" s="187">
        <f t="shared" si="41"/>
        <v>0</v>
      </c>
      <c r="AH129" s="188">
        <f t="shared" si="42"/>
        <v>0</v>
      </c>
      <c r="AI129" s="187">
        <f t="shared" si="43"/>
        <v>0</v>
      </c>
      <c r="AJ129" s="188">
        <f t="shared" si="44"/>
        <v>0</v>
      </c>
      <c r="AK129" s="188">
        <f t="shared" si="45"/>
        <v>0</v>
      </c>
      <c r="AL129" s="188">
        <f t="shared" si="46"/>
        <v>0</v>
      </c>
      <c r="AM129" s="62">
        <f t="shared" si="47"/>
        <v>0</v>
      </c>
      <c r="AN129" s="116">
        <f t="shared" si="48"/>
        <v>0</v>
      </c>
    </row>
    <row r="130" spans="1:40" ht="16.5">
      <c r="A130" s="46"/>
      <c r="B130" s="47"/>
      <c r="C130" s="47"/>
      <c r="D130" s="48"/>
      <c r="E130" s="49"/>
      <c r="F130" s="49"/>
      <c r="G130" s="50"/>
      <c r="H130" s="50"/>
      <c r="I130" s="51"/>
      <c r="J130" s="51"/>
      <c r="K130" s="51"/>
      <c r="L130" s="51"/>
      <c r="M130" s="51"/>
      <c r="N130" s="222">
        <f t="shared" si="27"/>
        <v>0</v>
      </c>
      <c r="O130" s="52">
        <f t="shared" si="28"/>
        <v>0</v>
      </c>
      <c r="P130" s="72" t="str">
        <f>IF(O130&gt;0,IF(O130&gt;Q130,"Errore n. giorni! MAX 304",IF(NETWORKDAYS.INTL(G130,H130,11,'MENU TENDINA'!I$30:I$41)=O130,"ok","")),"")</f>
        <v/>
      </c>
      <c r="Q130" s="54" t="str">
        <f>IF(O130&gt;0,NETWORKDAYS.INTL(G130,H130,11,'MENU TENDINA'!$I$30:$I$41),"")</f>
        <v/>
      </c>
      <c r="R130" s="71"/>
      <c r="S130" s="56">
        <f t="shared" si="29"/>
        <v>0</v>
      </c>
      <c r="T130" s="185">
        <f t="shared" si="30"/>
        <v>0</v>
      </c>
      <c r="U130" s="185">
        <f t="shared" si="31"/>
        <v>0</v>
      </c>
      <c r="V130" s="185">
        <f t="shared" si="32"/>
        <v>0</v>
      </c>
      <c r="W130" s="185">
        <f t="shared" si="33"/>
        <v>0</v>
      </c>
      <c r="X130" s="185">
        <f t="shared" si="34"/>
        <v>0</v>
      </c>
      <c r="Y130" s="185">
        <f t="shared" si="35"/>
        <v>0</v>
      </c>
      <c r="Z130" s="186">
        <f t="shared" si="36"/>
        <v>0</v>
      </c>
      <c r="AA130" s="59">
        <f t="shared" si="50"/>
        <v>0</v>
      </c>
      <c r="AB130" s="60">
        <f t="shared" si="49"/>
        <v>0</v>
      </c>
      <c r="AC130" s="187">
        <f t="shared" si="37"/>
        <v>0</v>
      </c>
      <c r="AD130" s="188">
        <f t="shared" si="38"/>
        <v>0</v>
      </c>
      <c r="AE130" s="187">
        <f t="shared" si="39"/>
        <v>0</v>
      </c>
      <c r="AF130" s="188">
        <f t="shared" si="40"/>
        <v>0</v>
      </c>
      <c r="AG130" s="187">
        <f t="shared" si="41"/>
        <v>0</v>
      </c>
      <c r="AH130" s="188">
        <f t="shared" si="42"/>
        <v>0</v>
      </c>
      <c r="AI130" s="187">
        <f t="shared" si="43"/>
        <v>0</v>
      </c>
      <c r="AJ130" s="188">
        <f t="shared" si="44"/>
        <v>0</v>
      </c>
      <c r="AK130" s="188">
        <f t="shared" si="45"/>
        <v>0</v>
      </c>
      <c r="AL130" s="188">
        <f t="shared" si="46"/>
        <v>0</v>
      </c>
      <c r="AM130" s="62">
        <f t="shared" si="47"/>
        <v>0</v>
      </c>
      <c r="AN130" s="116">
        <f t="shared" si="48"/>
        <v>0</v>
      </c>
    </row>
    <row r="131" spans="1:40" ht="16.5">
      <c r="A131" s="46"/>
      <c r="B131" s="47"/>
      <c r="C131" s="47"/>
      <c r="D131" s="48"/>
      <c r="E131" s="49"/>
      <c r="F131" s="49"/>
      <c r="G131" s="50"/>
      <c r="H131" s="50"/>
      <c r="I131" s="51"/>
      <c r="J131" s="51"/>
      <c r="K131" s="51"/>
      <c r="L131" s="51"/>
      <c r="M131" s="51"/>
      <c r="N131" s="222">
        <f t="shared" si="27"/>
        <v>0</v>
      </c>
      <c r="O131" s="52">
        <f t="shared" si="28"/>
        <v>0</v>
      </c>
      <c r="P131" s="72" t="str">
        <f>IF(O131&gt;0,IF(O131&gt;Q131,"Errore n. giorni! MAX 304",IF(NETWORKDAYS.INTL(G131,H131,11,'MENU TENDINA'!I$30:I$41)=O131,"ok","")),"")</f>
        <v/>
      </c>
      <c r="Q131" s="54" t="str">
        <f>IF(O131&gt;0,NETWORKDAYS.INTL(G131,H131,11,'MENU TENDINA'!$I$30:$I$41),"")</f>
        <v/>
      </c>
      <c r="R131" s="71"/>
      <c r="S131" s="56">
        <f t="shared" si="29"/>
        <v>0</v>
      </c>
      <c r="T131" s="185">
        <f t="shared" si="30"/>
        <v>0</v>
      </c>
      <c r="U131" s="185">
        <f t="shared" si="31"/>
        <v>0</v>
      </c>
      <c r="V131" s="185">
        <f t="shared" si="32"/>
        <v>0</v>
      </c>
      <c r="W131" s="185">
        <f t="shared" si="33"/>
        <v>0</v>
      </c>
      <c r="X131" s="185">
        <f t="shared" si="34"/>
        <v>0</v>
      </c>
      <c r="Y131" s="185">
        <f t="shared" si="35"/>
        <v>0</v>
      </c>
      <c r="Z131" s="186">
        <f t="shared" si="36"/>
        <v>0</v>
      </c>
      <c r="AA131" s="59">
        <f t="shared" si="50"/>
        <v>0</v>
      </c>
      <c r="AB131" s="60">
        <f t="shared" si="49"/>
        <v>0</v>
      </c>
      <c r="AC131" s="187">
        <f t="shared" si="37"/>
        <v>0</v>
      </c>
      <c r="AD131" s="188">
        <f t="shared" si="38"/>
        <v>0</v>
      </c>
      <c r="AE131" s="187">
        <f t="shared" si="39"/>
        <v>0</v>
      </c>
      <c r="AF131" s="188">
        <f t="shared" si="40"/>
        <v>0</v>
      </c>
      <c r="AG131" s="187">
        <f t="shared" si="41"/>
        <v>0</v>
      </c>
      <c r="AH131" s="188">
        <f t="shared" si="42"/>
        <v>0</v>
      </c>
      <c r="AI131" s="187">
        <f t="shared" si="43"/>
        <v>0</v>
      </c>
      <c r="AJ131" s="188">
        <f t="shared" si="44"/>
        <v>0</v>
      </c>
      <c r="AK131" s="188">
        <f t="shared" si="45"/>
        <v>0</v>
      </c>
      <c r="AL131" s="188">
        <f t="shared" si="46"/>
        <v>0</v>
      </c>
      <c r="AM131" s="62">
        <f t="shared" si="47"/>
        <v>0</v>
      </c>
      <c r="AN131" s="116">
        <f t="shared" si="48"/>
        <v>0</v>
      </c>
    </row>
    <row r="132" spans="1:40" ht="16.5">
      <c r="A132" s="46"/>
      <c r="B132" s="47"/>
      <c r="C132" s="47"/>
      <c r="D132" s="48"/>
      <c r="E132" s="49"/>
      <c r="F132" s="49"/>
      <c r="G132" s="50"/>
      <c r="H132" s="50"/>
      <c r="I132" s="51"/>
      <c r="J132" s="51"/>
      <c r="K132" s="51"/>
      <c r="L132" s="51"/>
      <c r="M132" s="51"/>
      <c r="N132" s="222">
        <f t="shared" si="27"/>
        <v>0</v>
      </c>
      <c r="O132" s="52">
        <f t="shared" si="28"/>
        <v>0</v>
      </c>
      <c r="P132" s="72" t="str">
        <f>IF(O132&gt;0,IF(O132&gt;Q132,"Errore n. giorni! MAX 304",IF(NETWORKDAYS.INTL(G132,H132,11,'MENU TENDINA'!I$30:I$41)=O132,"ok","")),"")</f>
        <v/>
      </c>
      <c r="Q132" s="54" t="str">
        <f>IF(O132&gt;0,NETWORKDAYS.INTL(G132,H132,11,'MENU TENDINA'!$I$30:$I$41),"")</f>
        <v/>
      </c>
      <c r="R132" s="71"/>
      <c r="S132" s="56">
        <f t="shared" si="29"/>
        <v>0</v>
      </c>
      <c r="T132" s="185">
        <f t="shared" si="30"/>
        <v>0</v>
      </c>
      <c r="U132" s="185">
        <f t="shared" si="31"/>
        <v>0</v>
      </c>
      <c r="V132" s="185">
        <f t="shared" si="32"/>
        <v>0</v>
      </c>
      <c r="W132" s="185">
        <f t="shared" si="33"/>
        <v>0</v>
      </c>
      <c r="X132" s="185">
        <f t="shared" si="34"/>
        <v>0</v>
      </c>
      <c r="Y132" s="185">
        <f t="shared" si="35"/>
        <v>0</v>
      </c>
      <c r="Z132" s="186">
        <f t="shared" si="36"/>
        <v>0</v>
      </c>
      <c r="AA132" s="59">
        <f t="shared" si="50"/>
        <v>0</v>
      </c>
      <c r="AB132" s="60">
        <f t="shared" si="49"/>
        <v>0</v>
      </c>
      <c r="AC132" s="187">
        <f t="shared" si="37"/>
        <v>0</v>
      </c>
      <c r="AD132" s="188">
        <f t="shared" si="38"/>
        <v>0</v>
      </c>
      <c r="AE132" s="187">
        <f t="shared" si="39"/>
        <v>0</v>
      </c>
      <c r="AF132" s="188">
        <f t="shared" si="40"/>
        <v>0</v>
      </c>
      <c r="AG132" s="187">
        <f t="shared" si="41"/>
        <v>0</v>
      </c>
      <c r="AH132" s="188">
        <f t="shared" si="42"/>
        <v>0</v>
      </c>
      <c r="AI132" s="187">
        <f t="shared" si="43"/>
        <v>0</v>
      </c>
      <c r="AJ132" s="188">
        <f t="shared" si="44"/>
        <v>0</v>
      </c>
      <c r="AK132" s="188">
        <f t="shared" si="45"/>
        <v>0</v>
      </c>
      <c r="AL132" s="188">
        <f t="shared" si="46"/>
        <v>0</v>
      </c>
      <c r="AM132" s="62">
        <f t="shared" si="47"/>
        <v>0</v>
      </c>
      <c r="AN132" s="116">
        <f t="shared" si="48"/>
        <v>0</v>
      </c>
    </row>
    <row r="133" spans="1:40" ht="16.5">
      <c r="A133" s="46"/>
      <c r="B133" s="47"/>
      <c r="C133" s="47"/>
      <c r="D133" s="48"/>
      <c r="E133" s="49"/>
      <c r="F133" s="49"/>
      <c r="G133" s="50"/>
      <c r="H133" s="50"/>
      <c r="I133" s="51"/>
      <c r="J133" s="51"/>
      <c r="K133" s="51"/>
      <c r="L133" s="51"/>
      <c r="M133" s="51"/>
      <c r="N133" s="222">
        <f t="shared" si="27"/>
        <v>0</v>
      </c>
      <c r="O133" s="52">
        <f t="shared" si="28"/>
        <v>0</v>
      </c>
      <c r="P133" s="72" t="str">
        <f>IF(O133&gt;0,IF(O133&gt;Q133,"Errore n. giorni! MAX 304",IF(NETWORKDAYS.INTL(G133,H133,11,'MENU TENDINA'!I$30:I$41)=O133,"ok","")),"")</f>
        <v/>
      </c>
      <c r="Q133" s="54" t="str">
        <f>IF(O133&gt;0,NETWORKDAYS.INTL(G133,H133,11,'MENU TENDINA'!$I$30:$I$41),"")</f>
        <v/>
      </c>
      <c r="R133" s="71"/>
      <c r="S133" s="56">
        <f t="shared" si="29"/>
        <v>0</v>
      </c>
      <c r="T133" s="185">
        <f t="shared" si="30"/>
        <v>0</v>
      </c>
      <c r="U133" s="185">
        <f t="shared" si="31"/>
        <v>0</v>
      </c>
      <c r="V133" s="185">
        <f t="shared" si="32"/>
        <v>0</v>
      </c>
      <c r="W133" s="185">
        <f t="shared" si="33"/>
        <v>0</v>
      </c>
      <c r="X133" s="185">
        <f t="shared" si="34"/>
        <v>0</v>
      </c>
      <c r="Y133" s="185">
        <f t="shared" si="35"/>
        <v>0</v>
      </c>
      <c r="Z133" s="186">
        <f t="shared" si="36"/>
        <v>0</v>
      </c>
      <c r="AA133" s="59">
        <f t="shared" si="50"/>
        <v>0</v>
      </c>
      <c r="AB133" s="60">
        <f t="shared" si="49"/>
        <v>0</v>
      </c>
      <c r="AC133" s="187">
        <f t="shared" si="37"/>
        <v>0</v>
      </c>
      <c r="AD133" s="188">
        <f t="shared" si="38"/>
        <v>0</v>
      </c>
      <c r="AE133" s="187">
        <f t="shared" si="39"/>
        <v>0</v>
      </c>
      <c r="AF133" s="188">
        <f t="shared" si="40"/>
        <v>0</v>
      </c>
      <c r="AG133" s="187">
        <f t="shared" si="41"/>
        <v>0</v>
      </c>
      <c r="AH133" s="188">
        <f t="shared" si="42"/>
        <v>0</v>
      </c>
      <c r="AI133" s="187">
        <f t="shared" si="43"/>
        <v>0</v>
      </c>
      <c r="AJ133" s="188">
        <f t="shared" si="44"/>
        <v>0</v>
      </c>
      <c r="AK133" s="188">
        <f t="shared" si="45"/>
        <v>0</v>
      </c>
      <c r="AL133" s="188">
        <f t="shared" si="46"/>
        <v>0</v>
      </c>
      <c r="AM133" s="62">
        <f t="shared" si="47"/>
        <v>0</v>
      </c>
      <c r="AN133" s="116">
        <f t="shared" si="48"/>
        <v>0</v>
      </c>
    </row>
    <row r="134" spans="1:40" ht="16.5">
      <c r="A134" s="46"/>
      <c r="B134" s="47"/>
      <c r="C134" s="47"/>
      <c r="D134" s="48"/>
      <c r="E134" s="49"/>
      <c r="F134" s="49"/>
      <c r="G134" s="50"/>
      <c r="H134" s="50"/>
      <c r="I134" s="51"/>
      <c r="J134" s="51"/>
      <c r="K134" s="51"/>
      <c r="L134" s="51"/>
      <c r="M134" s="51"/>
      <c r="N134" s="222">
        <f t="shared" si="27"/>
        <v>0</v>
      </c>
      <c r="O134" s="52">
        <f t="shared" si="28"/>
        <v>0</v>
      </c>
      <c r="P134" s="72" t="str">
        <f>IF(O134&gt;0,IF(O134&gt;Q134,"Errore n. giorni! MAX 304",IF(NETWORKDAYS.INTL(G134,H134,11,'MENU TENDINA'!I$30:I$41)=O134,"ok","")),"")</f>
        <v/>
      </c>
      <c r="Q134" s="54" t="str">
        <f>IF(O134&gt;0,NETWORKDAYS.INTL(G134,H134,11,'MENU TENDINA'!$I$30:$I$41),"")</f>
        <v/>
      </c>
      <c r="R134" s="71"/>
      <c r="S134" s="56">
        <f t="shared" si="29"/>
        <v>0</v>
      </c>
      <c r="T134" s="185">
        <f t="shared" si="30"/>
        <v>0</v>
      </c>
      <c r="U134" s="185">
        <f t="shared" si="31"/>
        <v>0</v>
      </c>
      <c r="V134" s="185">
        <f t="shared" si="32"/>
        <v>0</v>
      </c>
      <c r="W134" s="185">
        <f t="shared" si="33"/>
        <v>0</v>
      </c>
      <c r="X134" s="185">
        <f t="shared" si="34"/>
        <v>0</v>
      </c>
      <c r="Y134" s="185">
        <f t="shared" si="35"/>
        <v>0</v>
      </c>
      <c r="Z134" s="186">
        <f t="shared" si="36"/>
        <v>0</v>
      </c>
      <c r="AA134" s="59">
        <f t="shared" si="50"/>
        <v>0</v>
      </c>
      <c r="AB134" s="60">
        <f t="shared" si="49"/>
        <v>0</v>
      </c>
      <c r="AC134" s="187">
        <f t="shared" si="37"/>
        <v>0</v>
      </c>
      <c r="AD134" s="188">
        <f t="shared" si="38"/>
        <v>0</v>
      </c>
      <c r="AE134" s="187">
        <f t="shared" si="39"/>
        <v>0</v>
      </c>
      <c r="AF134" s="188">
        <f t="shared" si="40"/>
        <v>0</v>
      </c>
      <c r="AG134" s="187">
        <f t="shared" si="41"/>
        <v>0</v>
      </c>
      <c r="AH134" s="188">
        <f t="shared" si="42"/>
        <v>0</v>
      </c>
      <c r="AI134" s="187">
        <f t="shared" si="43"/>
        <v>0</v>
      </c>
      <c r="AJ134" s="188">
        <f t="shared" si="44"/>
        <v>0</v>
      </c>
      <c r="AK134" s="188">
        <f t="shared" si="45"/>
        <v>0</v>
      </c>
      <c r="AL134" s="188">
        <f t="shared" si="46"/>
        <v>0</v>
      </c>
      <c r="AM134" s="62">
        <f t="shared" si="47"/>
        <v>0</v>
      </c>
      <c r="AN134" s="116">
        <f t="shared" si="48"/>
        <v>0</v>
      </c>
    </row>
    <row r="135" spans="1:40" ht="16.5">
      <c r="A135" s="46"/>
      <c r="B135" s="47"/>
      <c r="C135" s="47"/>
      <c r="D135" s="48"/>
      <c r="E135" s="49"/>
      <c r="F135" s="49"/>
      <c r="G135" s="50"/>
      <c r="H135" s="50"/>
      <c r="I135" s="51"/>
      <c r="J135" s="51"/>
      <c r="K135" s="51"/>
      <c r="L135" s="51"/>
      <c r="M135" s="51"/>
      <c r="N135" s="222">
        <f t="shared" si="27"/>
        <v>0</v>
      </c>
      <c r="O135" s="52">
        <f t="shared" si="28"/>
        <v>0</v>
      </c>
      <c r="P135" s="72" t="str">
        <f>IF(O135&gt;0,IF(O135&gt;Q135,"Errore n. giorni! MAX 304",IF(NETWORKDAYS.INTL(G135,H135,11,'MENU TENDINA'!I$30:I$41)=O135,"ok","")),"")</f>
        <v/>
      </c>
      <c r="Q135" s="54" t="str">
        <f>IF(O135&gt;0,NETWORKDAYS.INTL(G135,H135,11,'MENU TENDINA'!$I$30:$I$41),"")</f>
        <v/>
      </c>
      <c r="R135" s="71"/>
      <c r="S135" s="56">
        <f t="shared" si="29"/>
        <v>0</v>
      </c>
      <c r="T135" s="185">
        <f t="shared" si="30"/>
        <v>0</v>
      </c>
      <c r="U135" s="185">
        <f t="shared" si="31"/>
        <v>0</v>
      </c>
      <c r="V135" s="185">
        <f t="shared" si="32"/>
        <v>0</v>
      </c>
      <c r="W135" s="185">
        <f t="shared" si="33"/>
        <v>0</v>
      </c>
      <c r="X135" s="185">
        <f t="shared" si="34"/>
        <v>0</v>
      </c>
      <c r="Y135" s="185">
        <f t="shared" si="35"/>
        <v>0</v>
      </c>
      <c r="Z135" s="186">
        <f t="shared" si="36"/>
        <v>0</v>
      </c>
      <c r="AA135" s="59">
        <f t="shared" ref="AA135:AA149" si="51">IF(R135=0,0,IF((R135&lt;5000),5000,R135))</f>
        <v>0</v>
      </c>
      <c r="AB135" s="60">
        <f t="shared" si="49"/>
        <v>0</v>
      </c>
      <c r="AC135" s="187">
        <f t="shared" si="37"/>
        <v>0</v>
      </c>
      <c r="AD135" s="188">
        <f t="shared" si="38"/>
        <v>0</v>
      </c>
      <c r="AE135" s="187">
        <f t="shared" si="39"/>
        <v>0</v>
      </c>
      <c r="AF135" s="188">
        <f t="shared" si="40"/>
        <v>0</v>
      </c>
      <c r="AG135" s="187">
        <f t="shared" si="41"/>
        <v>0</v>
      </c>
      <c r="AH135" s="188">
        <f t="shared" si="42"/>
        <v>0</v>
      </c>
      <c r="AI135" s="187">
        <f t="shared" si="43"/>
        <v>0</v>
      </c>
      <c r="AJ135" s="188">
        <f t="shared" si="44"/>
        <v>0</v>
      </c>
      <c r="AK135" s="188">
        <f t="shared" si="45"/>
        <v>0</v>
      </c>
      <c r="AL135" s="188">
        <f t="shared" si="46"/>
        <v>0</v>
      </c>
      <c r="AM135" s="62">
        <f t="shared" si="47"/>
        <v>0</v>
      </c>
      <c r="AN135" s="116">
        <f t="shared" si="48"/>
        <v>0</v>
      </c>
    </row>
    <row r="136" spans="1:40" ht="16.5">
      <c r="A136" s="46"/>
      <c r="B136" s="47"/>
      <c r="C136" s="47"/>
      <c r="D136" s="48"/>
      <c r="E136" s="49"/>
      <c r="F136" s="49"/>
      <c r="G136" s="50"/>
      <c r="H136" s="50"/>
      <c r="I136" s="51"/>
      <c r="J136" s="51"/>
      <c r="K136" s="51"/>
      <c r="L136" s="51"/>
      <c r="M136" s="51"/>
      <c r="N136" s="222">
        <f t="shared" ref="N136:N149" si="52">J136+K136+L136+M136</f>
        <v>0</v>
      </c>
      <c r="O136" s="52">
        <f t="shared" ref="O136:O149" si="53">I136+J136+K136+L136+M136</f>
        <v>0</v>
      </c>
      <c r="P136" s="72" t="str">
        <f>IF(O136&gt;0,IF(O136&gt;Q136,"Errore n. giorni! MAX 304",IF(NETWORKDAYS.INTL(G136,H136,11,'MENU TENDINA'!I$30:I$41)=O136,"ok","")),"")</f>
        <v/>
      </c>
      <c r="Q136" s="54" t="str">
        <f>IF(O136&gt;0,NETWORKDAYS.INTL(G136,H136,11,'MENU TENDINA'!$I$30:$I$41),"")</f>
        <v/>
      </c>
      <c r="R136" s="71"/>
      <c r="S136" s="56">
        <f t="shared" ref="S136:S149" si="54">IF(I136&gt;0,18.73,0)</f>
        <v>0</v>
      </c>
      <c r="T136" s="185">
        <f t="shared" ref="T136:T149" si="55">IF(J136&gt;0,8.24,IF(K136&gt;0,8.24,IF(L136&gt;0,8.24,IF(M136&gt;0,8.24,0))))</f>
        <v>0</v>
      </c>
      <c r="U136" s="185">
        <f t="shared" ref="U136:U149" si="56">ROUND(I136*S136,2)</f>
        <v>0</v>
      </c>
      <c r="V136" s="185">
        <f t="shared" ref="V136:V149" si="57">ROUND(J136*T136,2)</f>
        <v>0</v>
      </c>
      <c r="W136" s="185">
        <f t="shared" ref="W136:W149" si="58">ROUND((K136*T136)-(K136*AG136),2)</f>
        <v>0</v>
      </c>
      <c r="X136" s="185">
        <f t="shared" ref="X136:X149" si="59">ROUND(L136*T136,2)</f>
        <v>0</v>
      </c>
      <c r="Y136" s="185">
        <f t="shared" ref="Y136:Y149" si="60">ROUND(M136*T136,2)</f>
        <v>0</v>
      </c>
      <c r="Z136" s="186">
        <f t="shared" ref="Z136:Z149" si="61">ROUND(U136+V136+W136+X136+Y136,2)</f>
        <v>0</v>
      </c>
      <c r="AA136" s="59">
        <f t="shared" si="51"/>
        <v>0</v>
      </c>
      <c r="AB136" s="60">
        <f t="shared" si="49"/>
        <v>0</v>
      </c>
      <c r="AC136" s="187">
        <f t="shared" ref="AC136:AC149" si="62">IF(I136&gt;0,ROUND((AB136*S136),2),0)</f>
        <v>0</v>
      </c>
      <c r="AD136" s="188">
        <f t="shared" ref="AD136:AD149" si="63">IF(I136&gt;0,ROUND(S136-AC136,2),0)</f>
        <v>0</v>
      </c>
      <c r="AE136" s="187">
        <f t="shared" ref="AE136:AE149" si="64">IF(J136&gt;0,(ROUND((AB136*T136),2)),0)</f>
        <v>0</v>
      </c>
      <c r="AF136" s="188">
        <f t="shared" ref="AF136:AF149" si="65">IF(J136&gt;0,ROUND(T136-AE136,2),0)</f>
        <v>0</v>
      </c>
      <c r="AG136" s="187">
        <f t="shared" ref="AG136:AG149" si="66">IF(K136&gt;0,(ROUND((AB136*T136),2)),0)</f>
        <v>0</v>
      </c>
      <c r="AH136" s="188">
        <f t="shared" ref="AH136:AH149" si="67">IF(K136&gt;0,ROUND(T136-AG136,2),0)</f>
        <v>0</v>
      </c>
      <c r="AI136" s="187">
        <f t="shared" ref="AI136:AI149" si="68">IF(L136&gt;0,(ROUND((AB136*T136),2)),0)</f>
        <v>0</v>
      </c>
      <c r="AJ136" s="188">
        <f t="shared" ref="AJ136:AJ149" si="69">IF(L136&gt;0,ROUND(T136-AI136,2),0)</f>
        <v>0</v>
      </c>
      <c r="AK136" s="188">
        <f t="shared" ref="AK136:AK149" si="70">IF(M136&gt;0,T136,0)</f>
        <v>0</v>
      </c>
      <c r="AL136" s="188">
        <f t="shared" ref="AL136:AL149" si="71">ROUND((AG136*K136),2)</f>
        <v>0</v>
      </c>
      <c r="AM136" s="62">
        <f t="shared" ref="AM136:AM149" si="72">ROUND((AC136*I136)+(AE136*J136)+(AI136*L136),2)</f>
        <v>0</v>
      </c>
      <c r="AN136" s="116">
        <f t="shared" ref="AN136:AN149" si="73">IF(O136&gt;0,IF(R136="","inserire Isee in colonna R",ROUND((AD136*I136)+(AF136*J136)+(AH136*K136)+(AJ136*L136)+(AK136*M136),2)),0)</f>
        <v>0</v>
      </c>
    </row>
    <row r="137" spans="1:40" ht="16.5">
      <c r="A137" s="46"/>
      <c r="B137" s="47"/>
      <c r="C137" s="47"/>
      <c r="D137" s="48"/>
      <c r="E137" s="49"/>
      <c r="F137" s="49"/>
      <c r="G137" s="50"/>
      <c r="H137" s="50"/>
      <c r="I137" s="51"/>
      <c r="J137" s="51"/>
      <c r="K137" s="51"/>
      <c r="L137" s="51"/>
      <c r="M137" s="51"/>
      <c r="N137" s="222">
        <f t="shared" si="52"/>
        <v>0</v>
      </c>
      <c r="O137" s="52">
        <f t="shared" si="53"/>
        <v>0</v>
      </c>
      <c r="P137" s="72" t="str">
        <f>IF(O137&gt;0,IF(O137&gt;Q137,"Errore n. giorni! MAX 304",IF(NETWORKDAYS.INTL(G137,H137,11,'MENU TENDINA'!I$30:I$41)=O137,"ok","")),"")</f>
        <v/>
      </c>
      <c r="Q137" s="54" t="str">
        <f>IF(O137&gt;0,NETWORKDAYS.INTL(G137,H137,11,'MENU TENDINA'!$I$30:$I$41),"")</f>
        <v/>
      </c>
      <c r="R137" s="71"/>
      <c r="S137" s="56">
        <f t="shared" si="54"/>
        <v>0</v>
      </c>
      <c r="T137" s="185">
        <f t="shared" si="55"/>
        <v>0</v>
      </c>
      <c r="U137" s="185">
        <f t="shared" si="56"/>
        <v>0</v>
      </c>
      <c r="V137" s="185">
        <f t="shared" si="57"/>
        <v>0</v>
      </c>
      <c r="W137" s="185">
        <f t="shared" si="58"/>
        <v>0</v>
      </c>
      <c r="X137" s="185">
        <f t="shared" si="59"/>
        <v>0</v>
      </c>
      <c r="Y137" s="185">
        <f t="shared" si="60"/>
        <v>0</v>
      </c>
      <c r="Z137" s="186">
        <f t="shared" si="61"/>
        <v>0</v>
      </c>
      <c r="AA137" s="59">
        <f t="shared" si="51"/>
        <v>0</v>
      </c>
      <c r="AB137" s="60">
        <f t="shared" ref="AB137:AB149" si="74">IF(AA137=0,0,ROUND((AA137-5000)/(20000-5000),2))</f>
        <v>0</v>
      </c>
      <c r="AC137" s="187">
        <f t="shared" si="62"/>
        <v>0</v>
      </c>
      <c r="AD137" s="188">
        <f t="shared" si="63"/>
        <v>0</v>
      </c>
      <c r="AE137" s="187">
        <f t="shared" si="64"/>
        <v>0</v>
      </c>
      <c r="AF137" s="188">
        <f t="shared" si="65"/>
        <v>0</v>
      </c>
      <c r="AG137" s="187">
        <f t="shared" si="66"/>
        <v>0</v>
      </c>
      <c r="AH137" s="188">
        <f t="shared" si="67"/>
        <v>0</v>
      </c>
      <c r="AI137" s="187">
        <f t="shared" si="68"/>
        <v>0</v>
      </c>
      <c r="AJ137" s="188">
        <f t="shared" si="69"/>
        <v>0</v>
      </c>
      <c r="AK137" s="188">
        <f t="shared" si="70"/>
        <v>0</v>
      </c>
      <c r="AL137" s="188">
        <f t="shared" si="71"/>
        <v>0</v>
      </c>
      <c r="AM137" s="62">
        <f t="shared" si="72"/>
        <v>0</v>
      </c>
      <c r="AN137" s="116">
        <f t="shared" si="73"/>
        <v>0</v>
      </c>
    </row>
    <row r="138" spans="1:40" ht="16.5">
      <c r="A138" s="46"/>
      <c r="B138" s="47"/>
      <c r="C138" s="47"/>
      <c r="D138" s="48"/>
      <c r="E138" s="49"/>
      <c r="F138" s="49"/>
      <c r="G138" s="50"/>
      <c r="H138" s="50"/>
      <c r="I138" s="51"/>
      <c r="J138" s="51"/>
      <c r="K138" s="51"/>
      <c r="L138" s="51"/>
      <c r="M138" s="51"/>
      <c r="N138" s="222">
        <f t="shared" si="52"/>
        <v>0</v>
      </c>
      <c r="O138" s="52">
        <f t="shared" si="53"/>
        <v>0</v>
      </c>
      <c r="P138" s="72" t="str">
        <f>IF(O138&gt;0,IF(O138&gt;Q138,"Errore n. giorni! MAX 304",IF(NETWORKDAYS.INTL(G138,H138,11,'MENU TENDINA'!I$30:I$41)=O138,"ok","")),"")</f>
        <v/>
      </c>
      <c r="Q138" s="54" t="str">
        <f>IF(O138&gt;0,NETWORKDAYS.INTL(G138,H138,11,'MENU TENDINA'!$I$30:$I$41),"")</f>
        <v/>
      </c>
      <c r="R138" s="71"/>
      <c r="S138" s="56">
        <f t="shared" si="54"/>
        <v>0</v>
      </c>
      <c r="T138" s="185">
        <f t="shared" si="55"/>
        <v>0</v>
      </c>
      <c r="U138" s="185">
        <f t="shared" si="56"/>
        <v>0</v>
      </c>
      <c r="V138" s="185">
        <f t="shared" si="57"/>
        <v>0</v>
      </c>
      <c r="W138" s="185">
        <f t="shared" si="58"/>
        <v>0</v>
      </c>
      <c r="X138" s="185">
        <f t="shared" si="59"/>
        <v>0</v>
      </c>
      <c r="Y138" s="185">
        <f t="shared" si="60"/>
        <v>0</v>
      </c>
      <c r="Z138" s="186">
        <f t="shared" si="61"/>
        <v>0</v>
      </c>
      <c r="AA138" s="59">
        <f t="shared" si="51"/>
        <v>0</v>
      </c>
      <c r="AB138" s="60">
        <f t="shared" si="74"/>
        <v>0</v>
      </c>
      <c r="AC138" s="187">
        <f t="shared" si="62"/>
        <v>0</v>
      </c>
      <c r="AD138" s="188">
        <f t="shared" si="63"/>
        <v>0</v>
      </c>
      <c r="AE138" s="187">
        <f t="shared" si="64"/>
        <v>0</v>
      </c>
      <c r="AF138" s="188">
        <f t="shared" si="65"/>
        <v>0</v>
      </c>
      <c r="AG138" s="187">
        <f t="shared" si="66"/>
        <v>0</v>
      </c>
      <c r="AH138" s="188">
        <f t="shared" si="67"/>
        <v>0</v>
      </c>
      <c r="AI138" s="187">
        <f t="shared" si="68"/>
        <v>0</v>
      </c>
      <c r="AJ138" s="188">
        <f t="shared" si="69"/>
        <v>0</v>
      </c>
      <c r="AK138" s="188">
        <f t="shared" si="70"/>
        <v>0</v>
      </c>
      <c r="AL138" s="188">
        <f t="shared" si="71"/>
        <v>0</v>
      </c>
      <c r="AM138" s="62">
        <f t="shared" si="72"/>
        <v>0</v>
      </c>
      <c r="AN138" s="116">
        <f t="shared" si="73"/>
        <v>0</v>
      </c>
    </row>
    <row r="139" spans="1:40" ht="16.5">
      <c r="A139" s="46"/>
      <c r="B139" s="47"/>
      <c r="C139" s="47"/>
      <c r="D139" s="48"/>
      <c r="E139" s="49"/>
      <c r="F139" s="49"/>
      <c r="G139" s="50"/>
      <c r="H139" s="50"/>
      <c r="I139" s="51"/>
      <c r="J139" s="51"/>
      <c r="K139" s="51"/>
      <c r="L139" s="51"/>
      <c r="M139" s="51"/>
      <c r="N139" s="222">
        <f t="shared" si="52"/>
        <v>0</v>
      </c>
      <c r="O139" s="52">
        <f t="shared" si="53"/>
        <v>0</v>
      </c>
      <c r="P139" s="72" t="str">
        <f>IF(O139&gt;0,IF(O139&gt;Q139,"Errore n. giorni! MAX 304",IF(NETWORKDAYS.INTL(G139,H139,11,'MENU TENDINA'!I$30:I$41)=O139,"ok","")),"")</f>
        <v/>
      </c>
      <c r="Q139" s="54" t="str">
        <f>IF(O139&gt;0,NETWORKDAYS.INTL(G139,H139,11,'MENU TENDINA'!$I$30:$I$41),"")</f>
        <v/>
      </c>
      <c r="R139" s="71"/>
      <c r="S139" s="56">
        <f t="shared" si="54"/>
        <v>0</v>
      </c>
      <c r="T139" s="185">
        <f t="shared" si="55"/>
        <v>0</v>
      </c>
      <c r="U139" s="185">
        <f t="shared" si="56"/>
        <v>0</v>
      </c>
      <c r="V139" s="185">
        <f t="shared" si="57"/>
        <v>0</v>
      </c>
      <c r="W139" s="185">
        <f t="shared" si="58"/>
        <v>0</v>
      </c>
      <c r="X139" s="185">
        <f t="shared" si="59"/>
        <v>0</v>
      </c>
      <c r="Y139" s="185">
        <f t="shared" si="60"/>
        <v>0</v>
      </c>
      <c r="Z139" s="186">
        <f t="shared" si="61"/>
        <v>0</v>
      </c>
      <c r="AA139" s="59">
        <f t="shared" si="51"/>
        <v>0</v>
      </c>
      <c r="AB139" s="60">
        <f t="shared" si="74"/>
        <v>0</v>
      </c>
      <c r="AC139" s="187">
        <f t="shared" si="62"/>
        <v>0</v>
      </c>
      <c r="AD139" s="188">
        <f t="shared" si="63"/>
        <v>0</v>
      </c>
      <c r="AE139" s="187">
        <f t="shared" si="64"/>
        <v>0</v>
      </c>
      <c r="AF139" s="188">
        <f t="shared" si="65"/>
        <v>0</v>
      </c>
      <c r="AG139" s="187">
        <f t="shared" si="66"/>
        <v>0</v>
      </c>
      <c r="AH139" s="188">
        <f t="shared" si="67"/>
        <v>0</v>
      </c>
      <c r="AI139" s="187">
        <f t="shared" si="68"/>
        <v>0</v>
      </c>
      <c r="AJ139" s="188">
        <f t="shared" si="69"/>
        <v>0</v>
      </c>
      <c r="AK139" s="188">
        <f t="shared" si="70"/>
        <v>0</v>
      </c>
      <c r="AL139" s="188">
        <f t="shared" si="71"/>
        <v>0</v>
      </c>
      <c r="AM139" s="62">
        <f t="shared" si="72"/>
        <v>0</v>
      </c>
      <c r="AN139" s="116">
        <f t="shared" si="73"/>
        <v>0</v>
      </c>
    </row>
    <row r="140" spans="1:40" ht="16.5">
      <c r="A140" s="46"/>
      <c r="B140" s="47"/>
      <c r="C140" s="47"/>
      <c r="D140" s="48"/>
      <c r="E140" s="49"/>
      <c r="F140" s="49"/>
      <c r="G140" s="50"/>
      <c r="H140" s="50"/>
      <c r="I140" s="51"/>
      <c r="J140" s="51"/>
      <c r="K140" s="51"/>
      <c r="L140" s="51"/>
      <c r="M140" s="51"/>
      <c r="N140" s="222">
        <f t="shared" si="52"/>
        <v>0</v>
      </c>
      <c r="O140" s="52">
        <f t="shared" si="53"/>
        <v>0</v>
      </c>
      <c r="P140" s="72" t="str">
        <f>IF(O140&gt;0,IF(O140&gt;Q140,"Errore n. giorni! MAX 304",IF(NETWORKDAYS.INTL(G140,H140,11,'MENU TENDINA'!I$30:I$41)=O140,"ok","")),"")</f>
        <v/>
      </c>
      <c r="Q140" s="54" t="str">
        <f>IF(O140&gt;0,NETWORKDAYS.INTL(G140,H140,11,'MENU TENDINA'!$I$30:$I$41),"")</f>
        <v/>
      </c>
      <c r="R140" s="71"/>
      <c r="S140" s="56">
        <f t="shared" si="54"/>
        <v>0</v>
      </c>
      <c r="T140" s="185">
        <f t="shared" si="55"/>
        <v>0</v>
      </c>
      <c r="U140" s="185">
        <f t="shared" si="56"/>
        <v>0</v>
      </c>
      <c r="V140" s="185">
        <f t="shared" si="57"/>
        <v>0</v>
      </c>
      <c r="W140" s="185">
        <f t="shared" si="58"/>
        <v>0</v>
      </c>
      <c r="X140" s="185">
        <f t="shared" si="59"/>
        <v>0</v>
      </c>
      <c r="Y140" s="185">
        <f t="shared" si="60"/>
        <v>0</v>
      </c>
      <c r="Z140" s="186">
        <f t="shared" si="61"/>
        <v>0</v>
      </c>
      <c r="AA140" s="59">
        <f t="shared" si="51"/>
        <v>0</v>
      </c>
      <c r="AB140" s="60">
        <f t="shared" si="74"/>
        <v>0</v>
      </c>
      <c r="AC140" s="187">
        <f t="shared" si="62"/>
        <v>0</v>
      </c>
      <c r="AD140" s="188">
        <f t="shared" si="63"/>
        <v>0</v>
      </c>
      <c r="AE140" s="187">
        <f t="shared" si="64"/>
        <v>0</v>
      </c>
      <c r="AF140" s="188">
        <f t="shared" si="65"/>
        <v>0</v>
      </c>
      <c r="AG140" s="187">
        <f t="shared" si="66"/>
        <v>0</v>
      </c>
      <c r="AH140" s="188">
        <f t="shared" si="67"/>
        <v>0</v>
      </c>
      <c r="AI140" s="187">
        <f t="shared" si="68"/>
        <v>0</v>
      </c>
      <c r="AJ140" s="188">
        <f t="shared" si="69"/>
        <v>0</v>
      </c>
      <c r="AK140" s="188">
        <f t="shared" si="70"/>
        <v>0</v>
      </c>
      <c r="AL140" s="188">
        <f t="shared" si="71"/>
        <v>0</v>
      </c>
      <c r="AM140" s="62">
        <f t="shared" si="72"/>
        <v>0</v>
      </c>
      <c r="AN140" s="116">
        <f t="shared" si="73"/>
        <v>0</v>
      </c>
    </row>
    <row r="141" spans="1:40" ht="16.5">
      <c r="A141" s="46"/>
      <c r="B141" s="47"/>
      <c r="C141" s="47"/>
      <c r="D141" s="48"/>
      <c r="E141" s="49"/>
      <c r="F141" s="49"/>
      <c r="G141" s="50"/>
      <c r="H141" s="50"/>
      <c r="I141" s="51"/>
      <c r="J141" s="51"/>
      <c r="K141" s="51"/>
      <c r="L141" s="51"/>
      <c r="M141" s="51"/>
      <c r="N141" s="222">
        <f t="shared" si="52"/>
        <v>0</v>
      </c>
      <c r="O141" s="52">
        <f t="shared" si="53"/>
        <v>0</v>
      </c>
      <c r="P141" s="72" t="str">
        <f>IF(O141&gt;0,IF(O141&gt;Q141,"Errore n. giorni! MAX 304",IF(NETWORKDAYS.INTL(G141,H141,11,'MENU TENDINA'!I$30:I$41)=O141,"ok","")),"")</f>
        <v/>
      </c>
      <c r="Q141" s="54" t="str">
        <f>IF(O141&gt;0,NETWORKDAYS.INTL(G141,H141,11,'MENU TENDINA'!$I$30:$I$41),"")</f>
        <v/>
      </c>
      <c r="R141" s="71"/>
      <c r="S141" s="56">
        <f t="shared" si="54"/>
        <v>0</v>
      </c>
      <c r="T141" s="185">
        <f t="shared" si="55"/>
        <v>0</v>
      </c>
      <c r="U141" s="185">
        <f t="shared" si="56"/>
        <v>0</v>
      </c>
      <c r="V141" s="185">
        <f t="shared" si="57"/>
        <v>0</v>
      </c>
      <c r="W141" s="185">
        <f t="shared" si="58"/>
        <v>0</v>
      </c>
      <c r="X141" s="185">
        <f t="shared" si="59"/>
        <v>0</v>
      </c>
      <c r="Y141" s="185">
        <f t="shared" si="60"/>
        <v>0</v>
      </c>
      <c r="Z141" s="186">
        <f t="shared" si="61"/>
        <v>0</v>
      </c>
      <c r="AA141" s="59">
        <f t="shared" si="51"/>
        <v>0</v>
      </c>
      <c r="AB141" s="60">
        <f t="shared" si="74"/>
        <v>0</v>
      </c>
      <c r="AC141" s="187">
        <f t="shared" si="62"/>
        <v>0</v>
      </c>
      <c r="AD141" s="188">
        <f t="shared" si="63"/>
        <v>0</v>
      </c>
      <c r="AE141" s="187">
        <f t="shared" si="64"/>
        <v>0</v>
      </c>
      <c r="AF141" s="188">
        <f t="shared" si="65"/>
        <v>0</v>
      </c>
      <c r="AG141" s="187">
        <f t="shared" si="66"/>
        <v>0</v>
      </c>
      <c r="AH141" s="188">
        <f t="shared" si="67"/>
        <v>0</v>
      </c>
      <c r="AI141" s="187">
        <f t="shared" si="68"/>
        <v>0</v>
      </c>
      <c r="AJ141" s="188">
        <f t="shared" si="69"/>
        <v>0</v>
      </c>
      <c r="AK141" s="188">
        <f t="shared" si="70"/>
        <v>0</v>
      </c>
      <c r="AL141" s="188">
        <f t="shared" si="71"/>
        <v>0</v>
      </c>
      <c r="AM141" s="62">
        <f t="shared" si="72"/>
        <v>0</v>
      </c>
      <c r="AN141" s="116">
        <f t="shared" si="73"/>
        <v>0</v>
      </c>
    </row>
    <row r="142" spans="1:40" ht="16.5">
      <c r="A142" s="46"/>
      <c r="B142" s="47"/>
      <c r="C142" s="47"/>
      <c r="D142" s="48"/>
      <c r="E142" s="49"/>
      <c r="F142" s="49"/>
      <c r="G142" s="50"/>
      <c r="H142" s="50"/>
      <c r="I142" s="51"/>
      <c r="J142" s="51"/>
      <c r="K142" s="51"/>
      <c r="L142" s="51"/>
      <c r="M142" s="51"/>
      <c r="N142" s="222">
        <f t="shared" si="52"/>
        <v>0</v>
      </c>
      <c r="O142" s="52">
        <f t="shared" si="53"/>
        <v>0</v>
      </c>
      <c r="P142" s="72" t="str">
        <f>IF(O142&gt;0,IF(O142&gt;Q142,"Errore n. giorni! MAX 304",IF(NETWORKDAYS.INTL(G142,H142,11,'MENU TENDINA'!I$30:I$41)=O142,"ok","")),"")</f>
        <v/>
      </c>
      <c r="Q142" s="54" t="str">
        <f>IF(O142&gt;0,NETWORKDAYS.INTL(G142,H142,11,'MENU TENDINA'!$I$30:$I$41),"")</f>
        <v/>
      </c>
      <c r="R142" s="71"/>
      <c r="S142" s="56">
        <f t="shared" si="54"/>
        <v>0</v>
      </c>
      <c r="T142" s="185">
        <f t="shared" si="55"/>
        <v>0</v>
      </c>
      <c r="U142" s="185">
        <f t="shared" si="56"/>
        <v>0</v>
      </c>
      <c r="V142" s="185">
        <f t="shared" si="57"/>
        <v>0</v>
      </c>
      <c r="W142" s="185">
        <f t="shared" si="58"/>
        <v>0</v>
      </c>
      <c r="X142" s="185">
        <f t="shared" si="59"/>
        <v>0</v>
      </c>
      <c r="Y142" s="185">
        <f t="shared" si="60"/>
        <v>0</v>
      </c>
      <c r="Z142" s="186">
        <f t="shared" si="61"/>
        <v>0</v>
      </c>
      <c r="AA142" s="59">
        <f t="shared" si="51"/>
        <v>0</v>
      </c>
      <c r="AB142" s="60">
        <f t="shared" si="74"/>
        <v>0</v>
      </c>
      <c r="AC142" s="187">
        <f t="shared" si="62"/>
        <v>0</v>
      </c>
      <c r="AD142" s="188">
        <f t="shared" si="63"/>
        <v>0</v>
      </c>
      <c r="AE142" s="187">
        <f t="shared" si="64"/>
        <v>0</v>
      </c>
      <c r="AF142" s="188">
        <f t="shared" si="65"/>
        <v>0</v>
      </c>
      <c r="AG142" s="187">
        <f t="shared" si="66"/>
        <v>0</v>
      </c>
      <c r="AH142" s="188">
        <f t="shared" si="67"/>
        <v>0</v>
      </c>
      <c r="AI142" s="187">
        <f t="shared" si="68"/>
        <v>0</v>
      </c>
      <c r="AJ142" s="188">
        <f t="shared" si="69"/>
        <v>0</v>
      </c>
      <c r="AK142" s="188">
        <f t="shared" si="70"/>
        <v>0</v>
      </c>
      <c r="AL142" s="188">
        <f t="shared" si="71"/>
        <v>0</v>
      </c>
      <c r="AM142" s="62">
        <f t="shared" si="72"/>
        <v>0</v>
      </c>
      <c r="AN142" s="116">
        <f t="shared" si="73"/>
        <v>0</v>
      </c>
    </row>
    <row r="143" spans="1:40" ht="16.5">
      <c r="A143" s="46"/>
      <c r="B143" s="47"/>
      <c r="C143" s="47"/>
      <c r="D143" s="48"/>
      <c r="E143" s="49"/>
      <c r="F143" s="49"/>
      <c r="G143" s="50"/>
      <c r="H143" s="50"/>
      <c r="I143" s="51"/>
      <c r="J143" s="51"/>
      <c r="K143" s="51"/>
      <c r="L143" s="51"/>
      <c r="M143" s="51"/>
      <c r="N143" s="222">
        <f t="shared" si="52"/>
        <v>0</v>
      </c>
      <c r="O143" s="52">
        <f t="shared" si="53"/>
        <v>0</v>
      </c>
      <c r="P143" s="72" t="str">
        <f>IF(O143&gt;0,IF(O143&gt;Q143,"Errore n. giorni! MAX 304",IF(NETWORKDAYS.INTL(G143,H143,11,'MENU TENDINA'!I$30:I$41)=O143,"ok","")),"")</f>
        <v/>
      </c>
      <c r="Q143" s="54" t="str">
        <f>IF(O143&gt;0,NETWORKDAYS.INTL(G143,H143,11,'MENU TENDINA'!$I$30:$I$41),"")</f>
        <v/>
      </c>
      <c r="R143" s="71"/>
      <c r="S143" s="56">
        <f t="shared" si="54"/>
        <v>0</v>
      </c>
      <c r="T143" s="185">
        <f t="shared" si="55"/>
        <v>0</v>
      </c>
      <c r="U143" s="185">
        <f t="shared" si="56"/>
        <v>0</v>
      </c>
      <c r="V143" s="185">
        <f t="shared" si="57"/>
        <v>0</v>
      </c>
      <c r="W143" s="185">
        <f t="shared" si="58"/>
        <v>0</v>
      </c>
      <c r="X143" s="185">
        <f t="shared" si="59"/>
        <v>0</v>
      </c>
      <c r="Y143" s="185">
        <f t="shared" si="60"/>
        <v>0</v>
      </c>
      <c r="Z143" s="186">
        <f t="shared" si="61"/>
        <v>0</v>
      </c>
      <c r="AA143" s="59">
        <f t="shared" si="51"/>
        <v>0</v>
      </c>
      <c r="AB143" s="60">
        <f t="shared" si="74"/>
        <v>0</v>
      </c>
      <c r="AC143" s="187">
        <f t="shared" si="62"/>
        <v>0</v>
      </c>
      <c r="AD143" s="188">
        <f t="shared" si="63"/>
        <v>0</v>
      </c>
      <c r="AE143" s="187">
        <f t="shared" si="64"/>
        <v>0</v>
      </c>
      <c r="AF143" s="188">
        <f t="shared" si="65"/>
        <v>0</v>
      </c>
      <c r="AG143" s="187">
        <f t="shared" si="66"/>
        <v>0</v>
      </c>
      <c r="AH143" s="188">
        <f t="shared" si="67"/>
        <v>0</v>
      </c>
      <c r="AI143" s="187">
        <f t="shared" si="68"/>
        <v>0</v>
      </c>
      <c r="AJ143" s="188">
        <f t="shared" si="69"/>
        <v>0</v>
      </c>
      <c r="AK143" s="188">
        <f t="shared" si="70"/>
        <v>0</v>
      </c>
      <c r="AL143" s="188">
        <f t="shared" si="71"/>
        <v>0</v>
      </c>
      <c r="AM143" s="62">
        <f t="shared" si="72"/>
        <v>0</v>
      </c>
      <c r="AN143" s="116">
        <f t="shared" si="73"/>
        <v>0</v>
      </c>
    </row>
    <row r="144" spans="1:40" ht="16.5">
      <c r="A144" s="46"/>
      <c r="B144" s="47"/>
      <c r="C144" s="47"/>
      <c r="D144" s="48"/>
      <c r="E144" s="49"/>
      <c r="F144" s="49"/>
      <c r="G144" s="50"/>
      <c r="H144" s="50"/>
      <c r="I144" s="51"/>
      <c r="J144" s="51"/>
      <c r="K144" s="51"/>
      <c r="L144" s="51"/>
      <c r="M144" s="51"/>
      <c r="N144" s="222">
        <f t="shared" si="52"/>
        <v>0</v>
      </c>
      <c r="O144" s="52">
        <f t="shared" si="53"/>
        <v>0</v>
      </c>
      <c r="P144" s="72" t="str">
        <f>IF(O144&gt;0,IF(O144&gt;Q144,"Errore n. giorni! MAX 304",IF(NETWORKDAYS.INTL(G144,H144,11,'MENU TENDINA'!I$30:I$41)=O144,"ok","")),"")</f>
        <v/>
      </c>
      <c r="Q144" s="54" t="str">
        <f>IF(O144&gt;0,NETWORKDAYS.INTL(G144,H144,11,'MENU TENDINA'!$I$30:$I$41),"")</f>
        <v/>
      </c>
      <c r="R144" s="71"/>
      <c r="S144" s="56">
        <f t="shared" si="54"/>
        <v>0</v>
      </c>
      <c r="T144" s="185">
        <f t="shared" si="55"/>
        <v>0</v>
      </c>
      <c r="U144" s="185">
        <f t="shared" si="56"/>
        <v>0</v>
      </c>
      <c r="V144" s="185">
        <f t="shared" si="57"/>
        <v>0</v>
      </c>
      <c r="W144" s="185">
        <f t="shared" si="58"/>
        <v>0</v>
      </c>
      <c r="X144" s="185">
        <f t="shared" si="59"/>
        <v>0</v>
      </c>
      <c r="Y144" s="185">
        <f t="shared" si="60"/>
        <v>0</v>
      </c>
      <c r="Z144" s="186">
        <f t="shared" si="61"/>
        <v>0</v>
      </c>
      <c r="AA144" s="59">
        <f t="shared" si="51"/>
        <v>0</v>
      </c>
      <c r="AB144" s="60">
        <f t="shared" si="74"/>
        <v>0</v>
      </c>
      <c r="AC144" s="187">
        <f t="shared" si="62"/>
        <v>0</v>
      </c>
      <c r="AD144" s="188">
        <f t="shared" si="63"/>
        <v>0</v>
      </c>
      <c r="AE144" s="187">
        <f t="shared" si="64"/>
        <v>0</v>
      </c>
      <c r="AF144" s="188">
        <f t="shared" si="65"/>
        <v>0</v>
      </c>
      <c r="AG144" s="187">
        <f t="shared" si="66"/>
        <v>0</v>
      </c>
      <c r="AH144" s="188">
        <f t="shared" si="67"/>
        <v>0</v>
      </c>
      <c r="AI144" s="187">
        <f t="shared" si="68"/>
        <v>0</v>
      </c>
      <c r="AJ144" s="188">
        <f t="shared" si="69"/>
        <v>0</v>
      </c>
      <c r="AK144" s="188">
        <f t="shared" si="70"/>
        <v>0</v>
      </c>
      <c r="AL144" s="188">
        <f t="shared" si="71"/>
        <v>0</v>
      </c>
      <c r="AM144" s="62">
        <f t="shared" si="72"/>
        <v>0</v>
      </c>
      <c r="AN144" s="116">
        <f t="shared" si="73"/>
        <v>0</v>
      </c>
    </row>
    <row r="145" spans="1:40" ht="16.5">
      <c r="A145" s="46"/>
      <c r="B145" s="47"/>
      <c r="C145" s="47"/>
      <c r="D145" s="48"/>
      <c r="E145" s="49"/>
      <c r="F145" s="49"/>
      <c r="G145" s="50"/>
      <c r="H145" s="50"/>
      <c r="I145" s="51"/>
      <c r="J145" s="51"/>
      <c r="K145" s="51"/>
      <c r="L145" s="51"/>
      <c r="M145" s="51"/>
      <c r="N145" s="222">
        <f t="shared" si="52"/>
        <v>0</v>
      </c>
      <c r="O145" s="52">
        <f t="shared" si="53"/>
        <v>0</v>
      </c>
      <c r="P145" s="72" t="str">
        <f>IF(O145&gt;0,IF(O145&gt;Q145,"Errore n. giorni! MAX 304",IF(NETWORKDAYS.INTL(G145,H145,11,'MENU TENDINA'!I$30:I$41)=O145,"ok","")),"")</f>
        <v/>
      </c>
      <c r="Q145" s="54" t="str">
        <f>IF(O145&gt;0,NETWORKDAYS.INTL(G145,H145,11,'MENU TENDINA'!$I$30:$I$41),"")</f>
        <v/>
      </c>
      <c r="R145" s="71"/>
      <c r="S145" s="56">
        <f t="shared" si="54"/>
        <v>0</v>
      </c>
      <c r="T145" s="185">
        <f t="shared" si="55"/>
        <v>0</v>
      </c>
      <c r="U145" s="185">
        <f t="shared" si="56"/>
        <v>0</v>
      </c>
      <c r="V145" s="185">
        <f t="shared" si="57"/>
        <v>0</v>
      </c>
      <c r="W145" s="185">
        <f t="shared" si="58"/>
        <v>0</v>
      </c>
      <c r="X145" s="185">
        <f t="shared" si="59"/>
        <v>0</v>
      </c>
      <c r="Y145" s="185">
        <f t="shared" si="60"/>
        <v>0</v>
      </c>
      <c r="Z145" s="186">
        <f t="shared" si="61"/>
        <v>0</v>
      </c>
      <c r="AA145" s="59">
        <f t="shared" si="51"/>
        <v>0</v>
      </c>
      <c r="AB145" s="60">
        <f t="shared" si="74"/>
        <v>0</v>
      </c>
      <c r="AC145" s="187">
        <f t="shared" si="62"/>
        <v>0</v>
      </c>
      <c r="AD145" s="188">
        <f t="shared" si="63"/>
        <v>0</v>
      </c>
      <c r="AE145" s="187">
        <f t="shared" si="64"/>
        <v>0</v>
      </c>
      <c r="AF145" s="188">
        <f t="shared" si="65"/>
        <v>0</v>
      </c>
      <c r="AG145" s="187">
        <f t="shared" si="66"/>
        <v>0</v>
      </c>
      <c r="AH145" s="188">
        <f t="shared" si="67"/>
        <v>0</v>
      </c>
      <c r="AI145" s="187">
        <f t="shared" si="68"/>
        <v>0</v>
      </c>
      <c r="AJ145" s="188">
        <f t="shared" si="69"/>
        <v>0</v>
      </c>
      <c r="AK145" s="188">
        <f t="shared" si="70"/>
        <v>0</v>
      </c>
      <c r="AL145" s="188">
        <f t="shared" si="71"/>
        <v>0</v>
      </c>
      <c r="AM145" s="62">
        <f t="shared" si="72"/>
        <v>0</v>
      </c>
      <c r="AN145" s="116">
        <f t="shared" si="73"/>
        <v>0</v>
      </c>
    </row>
    <row r="146" spans="1:40" ht="16.5">
      <c r="A146" s="46"/>
      <c r="B146" s="47"/>
      <c r="C146" s="47"/>
      <c r="D146" s="48"/>
      <c r="E146" s="49"/>
      <c r="F146" s="49"/>
      <c r="G146" s="50"/>
      <c r="H146" s="50"/>
      <c r="I146" s="51"/>
      <c r="J146" s="51"/>
      <c r="K146" s="51"/>
      <c r="L146" s="51"/>
      <c r="M146" s="51"/>
      <c r="N146" s="222">
        <f t="shared" si="52"/>
        <v>0</v>
      </c>
      <c r="O146" s="52">
        <f t="shared" si="53"/>
        <v>0</v>
      </c>
      <c r="P146" s="72" t="str">
        <f>IF(O146&gt;0,IF(O146&gt;Q146,"Errore n. giorni! MAX 304",IF(NETWORKDAYS.INTL(G146,H146,11,'MENU TENDINA'!I$30:I$41)=O146,"ok","")),"")</f>
        <v/>
      </c>
      <c r="Q146" s="54" t="str">
        <f>IF(O146&gt;0,NETWORKDAYS.INTL(G146,H146,11,'MENU TENDINA'!$I$30:$I$41),"")</f>
        <v/>
      </c>
      <c r="R146" s="71"/>
      <c r="S146" s="56">
        <f t="shared" si="54"/>
        <v>0</v>
      </c>
      <c r="T146" s="185">
        <f t="shared" si="55"/>
        <v>0</v>
      </c>
      <c r="U146" s="185">
        <f t="shared" si="56"/>
        <v>0</v>
      </c>
      <c r="V146" s="185">
        <f t="shared" si="57"/>
        <v>0</v>
      </c>
      <c r="W146" s="185">
        <f t="shared" si="58"/>
        <v>0</v>
      </c>
      <c r="X146" s="185">
        <f t="shared" si="59"/>
        <v>0</v>
      </c>
      <c r="Y146" s="185">
        <f t="shared" si="60"/>
        <v>0</v>
      </c>
      <c r="Z146" s="186">
        <f t="shared" si="61"/>
        <v>0</v>
      </c>
      <c r="AA146" s="59">
        <f t="shared" si="51"/>
        <v>0</v>
      </c>
      <c r="AB146" s="60">
        <f t="shared" si="74"/>
        <v>0</v>
      </c>
      <c r="AC146" s="187">
        <f t="shared" si="62"/>
        <v>0</v>
      </c>
      <c r="AD146" s="188">
        <f t="shared" si="63"/>
        <v>0</v>
      </c>
      <c r="AE146" s="187">
        <f t="shared" si="64"/>
        <v>0</v>
      </c>
      <c r="AF146" s="188">
        <f t="shared" si="65"/>
        <v>0</v>
      </c>
      <c r="AG146" s="187">
        <f t="shared" si="66"/>
        <v>0</v>
      </c>
      <c r="AH146" s="188">
        <f t="shared" si="67"/>
        <v>0</v>
      </c>
      <c r="AI146" s="187">
        <f t="shared" si="68"/>
        <v>0</v>
      </c>
      <c r="AJ146" s="188">
        <f t="shared" si="69"/>
        <v>0</v>
      </c>
      <c r="AK146" s="188">
        <f t="shared" si="70"/>
        <v>0</v>
      </c>
      <c r="AL146" s="188">
        <f t="shared" si="71"/>
        <v>0</v>
      </c>
      <c r="AM146" s="62">
        <f t="shared" si="72"/>
        <v>0</v>
      </c>
      <c r="AN146" s="116">
        <f t="shared" si="73"/>
        <v>0</v>
      </c>
    </row>
    <row r="147" spans="1:40" ht="16.5">
      <c r="A147" s="46"/>
      <c r="B147" s="47"/>
      <c r="C147" s="47"/>
      <c r="D147" s="48"/>
      <c r="E147" s="49"/>
      <c r="F147" s="49"/>
      <c r="G147" s="50"/>
      <c r="H147" s="50"/>
      <c r="I147" s="51"/>
      <c r="J147" s="51"/>
      <c r="K147" s="51"/>
      <c r="L147" s="51"/>
      <c r="M147" s="51"/>
      <c r="N147" s="222">
        <f t="shared" si="52"/>
        <v>0</v>
      </c>
      <c r="O147" s="52">
        <f t="shared" si="53"/>
        <v>0</v>
      </c>
      <c r="P147" s="72" t="str">
        <f>IF(O147&gt;0,IF(O147&gt;Q147,"Errore n. giorni! MAX 304",IF(NETWORKDAYS.INTL(G147,H147,11,'MENU TENDINA'!I$30:I$41)=O147,"ok","")),"")</f>
        <v/>
      </c>
      <c r="Q147" s="54" t="str">
        <f>IF(O147&gt;0,NETWORKDAYS.INTL(G147,H147,11,'MENU TENDINA'!$I$30:$I$41),"")</f>
        <v/>
      </c>
      <c r="R147" s="71"/>
      <c r="S147" s="56">
        <f t="shared" si="54"/>
        <v>0</v>
      </c>
      <c r="T147" s="185">
        <f t="shared" si="55"/>
        <v>0</v>
      </c>
      <c r="U147" s="185">
        <f t="shared" si="56"/>
        <v>0</v>
      </c>
      <c r="V147" s="185">
        <f t="shared" si="57"/>
        <v>0</v>
      </c>
      <c r="W147" s="185">
        <f t="shared" si="58"/>
        <v>0</v>
      </c>
      <c r="X147" s="185">
        <f t="shared" si="59"/>
        <v>0</v>
      </c>
      <c r="Y147" s="185">
        <f t="shared" si="60"/>
        <v>0</v>
      </c>
      <c r="Z147" s="186">
        <f t="shared" si="61"/>
        <v>0</v>
      </c>
      <c r="AA147" s="59">
        <f t="shared" si="51"/>
        <v>0</v>
      </c>
      <c r="AB147" s="60">
        <f t="shared" si="74"/>
        <v>0</v>
      </c>
      <c r="AC147" s="187">
        <f t="shared" si="62"/>
        <v>0</v>
      </c>
      <c r="AD147" s="188">
        <f t="shared" si="63"/>
        <v>0</v>
      </c>
      <c r="AE147" s="187">
        <f t="shared" si="64"/>
        <v>0</v>
      </c>
      <c r="AF147" s="188">
        <f t="shared" si="65"/>
        <v>0</v>
      </c>
      <c r="AG147" s="187">
        <f t="shared" si="66"/>
        <v>0</v>
      </c>
      <c r="AH147" s="188">
        <f t="shared" si="67"/>
        <v>0</v>
      </c>
      <c r="AI147" s="187">
        <f t="shared" si="68"/>
        <v>0</v>
      </c>
      <c r="AJ147" s="188">
        <f t="shared" si="69"/>
        <v>0</v>
      </c>
      <c r="AK147" s="188">
        <f t="shared" si="70"/>
        <v>0</v>
      </c>
      <c r="AL147" s="188">
        <f t="shared" si="71"/>
        <v>0</v>
      </c>
      <c r="AM147" s="62">
        <f t="shared" si="72"/>
        <v>0</v>
      </c>
      <c r="AN147" s="116">
        <f t="shared" si="73"/>
        <v>0</v>
      </c>
    </row>
    <row r="148" spans="1:40" ht="16.5">
      <c r="A148" s="46"/>
      <c r="B148" s="47"/>
      <c r="C148" s="47"/>
      <c r="D148" s="48"/>
      <c r="E148" s="49"/>
      <c r="F148" s="49"/>
      <c r="G148" s="50"/>
      <c r="H148" s="50"/>
      <c r="I148" s="51"/>
      <c r="J148" s="51"/>
      <c r="K148" s="51"/>
      <c r="L148" s="51"/>
      <c r="M148" s="51"/>
      <c r="N148" s="222">
        <f t="shared" si="52"/>
        <v>0</v>
      </c>
      <c r="O148" s="52">
        <f t="shared" si="53"/>
        <v>0</v>
      </c>
      <c r="P148" s="72" t="str">
        <f>IF(O148&gt;0,IF(O148&gt;Q148,"Errore n. giorni! MAX 304",IF(NETWORKDAYS.INTL(G148,H148,11,'MENU TENDINA'!I$30:I$41)=O148,"ok","")),"")</f>
        <v/>
      </c>
      <c r="Q148" s="54" t="str">
        <f>IF(O148&gt;0,NETWORKDAYS.INTL(G148,H148,11,'MENU TENDINA'!$I$30:$I$41),"")</f>
        <v/>
      </c>
      <c r="R148" s="71"/>
      <c r="S148" s="56">
        <f t="shared" si="54"/>
        <v>0</v>
      </c>
      <c r="T148" s="185">
        <f t="shared" si="55"/>
        <v>0</v>
      </c>
      <c r="U148" s="185">
        <f t="shared" si="56"/>
        <v>0</v>
      </c>
      <c r="V148" s="185">
        <f t="shared" si="57"/>
        <v>0</v>
      </c>
      <c r="W148" s="185">
        <f t="shared" si="58"/>
        <v>0</v>
      </c>
      <c r="X148" s="185">
        <f t="shared" si="59"/>
        <v>0</v>
      </c>
      <c r="Y148" s="185">
        <f t="shared" si="60"/>
        <v>0</v>
      </c>
      <c r="Z148" s="186">
        <f t="shared" si="61"/>
        <v>0</v>
      </c>
      <c r="AA148" s="59">
        <f t="shared" si="51"/>
        <v>0</v>
      </c>
      <c r="AB148" s="60">
        <f t="shared" si="74"/>
        <v>0</v>
      </c>
      <c r="AC148" s="187">
        <f t="shared" si="62"/>
        <v>0</v>
      </c>
      <c r="AD148" s="188">
        <f t="shared" si="63"/>
        <v>0</v>
      </c>
      <c r="AE148" s="187">
        <f t="shared" si="64"/>
        <v>0</v>
      </c>
      <c r="AF148" s="188">
        <f t="shared" si="65"/>
        <v>0</v>
      </c>
      <c r="AG148" s="187">
        <f t="shared" si="66"/>
        <v>0</v>
      </c>
      <c r="AH148" s="188">
        <f t="shared" si="67"/>
        <v>0</v>
      </c>
      <c r="AI148" s="187">
        <f t="shared" si="68"/>
        <v>0</v>
      </c>
      <c r="AJ148" s="188">
        <f t="shared" si="69"/>
        <v>0</v>
      </c>
      <c r="AK148" s="188">
        <f t="shared" si="70"/>
        <v>0</v>
      </c>
      <c r="AL148" s="188">
        <f t="shared" si="71"/>
        <v>0</v>
      </c>
      <c r="AM148" s="62">
        <f t="shared" si="72"/>
        <v>0</v>
      </c>
      <c r="AN148" s="116">
        <f t="shared" si="73"/>
        <v>0</v>
      </c>
    </row>
    <row r="149" spans="1:40" ht="17.25" thickBot="1">
      <c r="A149" s="138"/>
      <c r="B149" s="119"/>
      <c r="C149" s="119"/>
      <c r="D149" s="120"/>
      <c r="E149" s="121"/>
      <c r="F149" s="121"/>
      <c r="G149" s="122"/>
      <c r="H149" s="122"/>
      <c r="I149" s="123"/>
      <c r="J149" s="123"/>
      <c r="K149" s="123"/>
      <c r="L149" s="123"/>
      <c r="M149" s="123"/>
      <c r="N149" s="223">
        <f t="shared" si="52"/>
        <v>0</v>
      </c>
      <c r="O149" s="124">
        <f t="shared" si="53"/>
        <v>0</v>
      </c>
      <c r="P149" s="192" t="str">
        <f>IF(O149&gt;0,IF(O149&gt;Q149,"Errore n. giorni! MAX 304",IF(NETWORKDAYS.INTL(G149,H149,11,'MENU TENDINA'!I$30:I$41)=O149,"ok","")),"")</f>
        <v/>
      </c>
      <c r="Q149" s="168" t="str">
        <f>IF(O149&gt;0,NETWORKDAYS.INTL(G149,H149,11,'MENU TENDINA'!$I$30:$I$41),"")</f>
        <v/>
      </c>
      <c r="R149" s="193"/>
      <c r="S149" s="129">
        <f t="shared" si="54"/>
        <v>0</v>
      </c>
      <c r="T149" s="194">
        <f t="shared" si="55"/>
        <v>0</v>
      </c>
      <c r="U149" s="194">
        <f t="shared" si="56"/>
        <v>0</v>
      </c>
      <c r="V149" s="194">
        <f t="shared" si="57"/>
        <v>0</v>
      </c>
      <c r="W149" s="194">
        <f t="shared" si="58"/>
        <v>0</v>
      </c>
      <c r="X149" s="194">
        <f t="shared" si="59"/>
        <v>0</v>
      </c>
      <c r="Y149" s="194">
        <f t="shared" si="60"/>
        <v>0</v>
      </c>
      <c r="Z149" s="195">
        <f t="shared" si="61"/>
        <v>0</v>
      </c>
      <c r="AA149" s="132">
        <f t="shared" si="51"/>
        <v>0</v>
      </c>
      <c r="AB149" s="133">
        <f t="shared" si="74"/>
        <v>0</v>
      </c>
      <c r="AC149" s="196">
        <f t="shared" si="62"/>
        <v>0</v>
      </c>
      <c r="AD149" s="197">
        <f t="shared" si="63"/>
        <v>0</v>
      </c>
      <c r="AE149" s="196">
        <f t="shared" si="64"/>
        <v>0</v>
      </c>
      <c r="AF149" s="197">
        <f t="shared" si="65"/>
        <v>0</v>
      </c>
      <c r="AG149" s="196">
        <f t="shared" si="66"/>
        <v>0</v>
      </c>
      <c r="AH149" s="197">
        <f t="shared" si="67"/>
        <v>0</v>
      </c>
      <c r="AI149" s="196">
        <f t="shared" si="68"/>
        <v>0</v>
      </c>
      <c r="AJ149" s="197">
        <f t="shared" si="69"/>
        <v>0</v>
      </c>
      <c r="AK149" s="197">
        <f t="shared" si="70"/>
        <v>0</v>
      </c>
      <c r="AL149" s="188">
        <f t="shared" si="71"/>
        <v>0</v>
      </c>
      <c r="AM149" s="136">
        <f t="shared" si="72"/>
        <v>0</v>
      </c>
      <c r="AN149" s="169">
        <f t="shared" si="73"/>
        <v>0</v>
      </c>
    </row>
    <row r="150" spans="1:40" ht="32.1" customHeight="1" thickBot="1">
      <c r="A150" s="170">
        <f>IF(SUM(A7:A149)&gt;0,LARGE($A$7:$A$149,1),0)</f>
        <v>0</v>
      </c>
      <c r="B150" s="154"/>
      <c r="C150" s="154"/>
      <c r="D150" s="221"/>
      <c r="E150" s="155"/>
      <c r="F150" s="155"/>
      <c r="G150" s="156"/>
      <c r="H150" s="156"/>
      <c r="I150" s="208">
        <f>ROUND(SUM(I7:I149),2)</f>
        <v>0</v>
      </c>
      <c r="J150" s="118"/>
      <c r="K150" s="118"/>
      <c r="L150" s="118"/>
      <c r="M150" s="118"/>
      <c r="N150" s="208">
        <f>ROUND(SUM(N7:N149),2)</f>
        <v>0</v>
      </c>
      <c r="O150" s="157"/>
      <c r="P150" s="159"/>
      <c r="Q150" s="157"/>
      <c r="R150" s="198"/>
      <c r="S150" s="163"/>
      <c r="T150" s="163"/>
      <c r="U150" s="189"/>
      <c r="V150" s="189"/>
      <c r="W150" s="189"/>
      <c r="X150" s="189"/>
      <c r="Y150" s="189"/>
      <c r="Z150" s="118">
        <f>ROUND(SUM(Z7:Z149),2)</f>
        <v>0</v>
      </c>
      <c r="AA150" s="164"/>
      <c r="AB150" s="165"/>
      <c r="AC150" s="190"/>
      <c r="AD150" s="191"/>
      <c r="AE150" s="190"/>
      <c r="AF150" s="191"/>
      <c r="AG150" s="216">
        <f>ROUND(SUM(AG7:AG149),2)</f>
        <v>0</v>
      </c>
      <c r="AH150" s="191"/>
      <c r="AI150" s="190"/>
      <c r="AJ150" s="191"/>
      <c r="AK150" s="191"/>
      <c r="AL150" s="216">
        <f>ROUND(SUM(AL7:AL149),2)</f>
        <v>0</v>
      </c>
      <c r="AM150" s="216">
        <f>ROUND(SUM(AM7:AM149),2)</f>
        <v>0</v>
      </c>
      <c r="AN150" s="217">
        <f>ROUND(SUM(AN7:AN149),2)</f>
        <v>0</v>
      </c>
    </row>
  </sheetData>
  <sheetProtection sheet="1" objects="1" scenarios="1"/>
  <mergeCells count="11">
    <mergeCell ref="AC5:AN5"/>
    <mergeCell ref="AA5:AB5"/>
    <mergeCell ref="A4:AN4"/>
    <mergeCell ref="B5:C5"/>
    <mergeCell ref="D5:E5"/>
    <mergeCell ref="G5:H5"/>
    <mergeCell ref="S5:T5"/>
    <mergeCell ref="I5:J5"/>
    <mergeCell ref="L5:M5"/>
    <mergeCell ref="N5:P5"/>
    <mergeCell ref="U5:Z5"/>
  </mergeCells>
  <conditionalFormatting sqref="P7:P150">
    <cfRule type="cellIs" dxfId="1" priority="1" operator="equal">
      <formula>"Errore! Verificare Giorni"</formula>
    </cfRule>
  </conditionalFormatting>
  <dataValidations xWindow="515" yWindow="609" count="13">
    <dataValidation type="whole" allowBlank="1" showInputMessage="1" showErrorMessage="1" prompt="inserire solo i giorni di assenza fatturati/da fatturare" sqref="J7:J9">
      <formula1>0</formula1>
      <formula2>365</formula2>
    </dataValidation>
    <dataValidation type="whole" allowBlank="1" showInputMessage="1" showErrorMessage="1" error="massimo 366" sqref="I7:I9">
      <formula1>1</formula1>
      <formula2>366</formula2>
    </dataValidation>
    <dataValidation type="date" allowBlank="1" showInputMessage="1" showErrorMessage="1" error="inserire anno 2020 (01/01/2020 - 31/12/2020)" sqref="G8:H9">
      <formula1>43831</formula1>
      <formula2>44196</formula2>
    </dataValidation>
    <dataValidation type="decimal" allowBlank="1" showInputMessage="1" showErrorMessage="1" error="ISEE tra 0,00 e 20.000,00" sqref="R7:R149">
      <formula1>0</formula1>
      <formula2>20000</formula2>
    </dataValidation>
    <dataValidation type="date" allowBlank="1" showInputMessage="1" showErrorMessage="1" error="inserire anno 2019" sqref="G10:H149">
      <formula1>43831</formula1>
      <formula2>44196</formula2>
    </dataValidation>
    <dataValidation type="list" allowBlank="1" showInputMessage="1" showErrorMessage="1" sqref="REE982798:REE983139 QUI982798:QUI983139 ROA982798:ROA983139 JK65294:JK65635 TG65294:TG65635 ADC65294:ADC65635 AMY65294:AMY65635 AWU65294:AWU65635 BGQ65294:BGQ65635 BQM65294:BQM65635 CAI65294:CAI65635 CKE65294:CKE65635 CUA65294:CUA65635 DDW65294:DDW65635 DNS65294:DNS65635 DXO65294:DXO65635 EHK65294:EHK65635 ERG65294:ERG65635 FBC65294:FBC65635 FKY65294:FKY65635 FUU65294:FUU65635 GEQ65294:GEQ65635 GOM65294:GOM65635 GYI65294:GYI65635 HIE65294:HIE65635 HSA65294:HSA65635 IBW65294:IBW65635 ILS65294:ILS65635 IVO65294:IVO65635 JFK65294:JFK65635 JPG65294:JPG65635 JZC65294:JZC65635 KIY65294:KIY65635 KSU65294:KSU65635 LCQ65294:LCQ65635 LMM65294:LMM65635 LWI65294:LWI65635 MGE65294:MGE65635 MQA65294:MQA65635 MZW65294:MZW65635 NJS65294:NJS65635 NTO65294:NTO65635 ODK65294:ODK65635 ONG65294:ONG65635 OXC65294:OXC65635 PGY65294:PGY65635 PQU65294:PQU65635 QAQ65294:QAQ65635 QKM65294:QKM65635 QUI65294:QUI65635 REE65294:REE65635 ROA65294:ROA65635 RXW65294:RXW65635 SHS65294:SHS65635 SRO65294:SRO65635 TBK65294:TBK65635 TLG65294:TLG65635 TVC65294:TVC65635 UEY65294:UEY65635 UOU65294:UOU65635 UYQ65294:UYQ65635 VIM65294:VIM65635 VSI65294:VSI65635 WCE65294:WCE65635 WMA65294:WMA65635 WVW65294:WVW65635 RXW982798:RXW983139 JK130830:JK131171 TG130830:TG131171 ADC130830:ADC131171 AMY130830:AMY131171 AWU130830:AWU131171 BGQ130830:BGQ131171 BQM130830:BQM131171 CAI130830:CAI131171 CKE130830:CKE131171 CUA130830:CUA131171 DDW130830:DDW131171 DNS130830:DNS131171 DXO130830:DXO131171 EHK130830:EHK131171 ERG130830:ERG131171 FBC130830:FBC131171 FKY130830:FKY131171 FUU130830:FUU131171 GEQ130830:GEQ131171 GOM130830:GOM131171 GYI130830:GYI131171 HIE130830:HIE131171 HSA130830:HSA131171 IBW130830:IBW131171 ILS130830:ILS131171 IVO130830:IVO131171 JFK130830:JFK131171 JPG130830:JPG131171 JZC130830:JZC131171 KIY130830:KIY131171 KSU130830:KSU131171 LCQ130830:LCQ131171 LMM130830:LMM131171 LWI130830:LWI131171 MGE130830:MGE131171 MQA130830:MQA131171 MZW130830:MZW131171 NJS130830:NJS131171 NTO130830:NTO131171 ODK130830:ODK131171 ONG130830:ONG131171 OXC130830:OXC131171 PGY130830:PGY131171 PQU130830:PQU131171 QAQ130830:QAQ131171 QKM130830:QKM131171 QUI130830:QUI131171 REE130830:REE131171 ROA130830:ROA131171 RXW130830:RXW131171 SHS130830:SHS131171 SRO130830:SRO131171 TBK130830:TBK131171 TLG130830:TLG131171 TVC130830:TVC131171 UEY130830:UEY131171 UOU130830:UOU131171 UYQ130830:UYQ131171 VIM130830:VIM131171 VSI130830:VSI131171 WCE130830:WCE131171 WMA130830:WMA131171 WVW130830:WVW131171 SHS982798:SHS983139 JK196366:JK196707 TG196366:TG196707 ADC196366:ADC196707 AMY196366:AMY196707 AWU196366:AWU196707 BGQ196366:BGQ196707 BQM196366:BQM196707 CAI196366:CAI196707 CKE196366:CKE196707 CUA196366:CUA196707 DDW196366:DDW196707 DNS196366:DNS196707 DXO196366:DXO196707 EHK196366:EHK196707 ERG196366:ERG196707 FBC196366:FBC196707 FKY196366:FKY196707 FUU196366:FUU196707 GEQ196366:GEQ196707 GOM196366:GOM196707 GYI196366:GYI196707 HIE196366:HIE196707 HSA196366:HSA196707 IBW196366:IBW196707 ILS196366:ILS196707 IVO196366:IVO196707 JFK196366:JFK196707 JPG196366:JPG196707 JZC196366:JZC196707 KIY196366:KIY196707 KSU196366:KSU196707 LCQ196366:LCQ196707 LMM196366:LMM196707 LWI196366:LWI196707 MGE196366:MGE196707 MQA196366:MQA196707 MZW196366:MZW196707 NJS196366:NJS196707 NTO196366:NTO196707 ODK196366:ODK196707 ONG196366:ONG196707 OXC196366:OXC196707 PGY196366:PGY196707 PQU196366:PQU196707 QAQ196366:QAQ196707 QKM196366:QKM196707 QUI196366:QUI196707 REE196366:REE196707 ROA196366:ROA196707 RXW196366:RXW196707 SHS196366:SHS196707 SRO196366:SRO196707 TBK196366:TBK196707 TLG196366:TLG196707 TVC196366:TVC196707 UEY196366:UEY196707 UOU196366:UOU196707 UYQ196366:UYQ196707 VIM196366:VIM196707 VSI196366:VSI196707 WCE196366:WCE196707 WMA196366:WMA196707 WVW196366:WVW196707 SRO982798:SRO983139 JK261902:JK262243 TG261902:TG262243 ADC261902:ADC262243 AMY261902:AMY262243 AWU261902:AWU262243 BGQ261902:BGQ262243 BQM261902:BQM262243 CAI261902:CAI262243 CKE261902:CKE262243 CUA261902:CUA262243 DDW261902:DDW262243 DNS261902:DNS262243 DXO261902:DXO262243 EHK261902:EHK262243 ERG261902:ERG262243 FBC261902:FBC262243 FKY261902:FKY262243 FUU261902:FUU262243 GEQ261902:GEQ262243 GOM261902:GOM262243 GYI261902:GYI262243 HIE261902:HIE262243 HSA261902:HSA262243 IBW261902:IBW262243 ILS261902:ILS262243 IVO261902:IVO262243 JFK261902:JFK262243 JPG261902:JPG262243 JZC261902:JZC262243 KIY261902:KIY262243 KSU261902:KSU262243 LCQ261902:LCQ262243 LMM261902:LMM262243 LWI261902:LWI262243 MGE261902:MGE262243 MQA261902:MQA262243 MZW261902:MZW262243 NJS261902:NJS262243 NTO261902:NTO262243 ODK261902:ODK262243 ONG261902:ONG262243 OXC261902:OXC262243 PGY261902:PGY262243 PQU261902:PQU262243 QAQ261902:QAQ262243 QKM261902:QKM262243 QUI261902:QUI262243 REE261902:REE262243 ROA261902:ROA262243 RXW261902:RXW262243 SHS261902:SHS262243 SRO261902:SRO262243 TBK261902:TBK262243 TLG261902:TLG262243 TVC261902:TVC262243 UEY261902:UEY262243 UOU261902:UOU262243 UYQ261902:UYQ262243 VIM261902:VIM262243 VSI261902:VSI262243 WCE261902:WCE262243 WMA261902:WMA262243 WVW261902:WVW262243 TBK982798:TBK983139 JK327438:JK327779 TG327438:TG327779 ADC327438:ADC327779 AMY327438:AMY327779 AWU327438:AWU327779 BGQ327438:BGQ327779 BQM327438:BQM327779 CAI327438:CAI327779 CKE327438:CKE327779 CUA327438:CUA327779 DDW327438:DDW327779 DNS327438:DNS327779 DXO327438:DXO327779 EHK327438:EHK327779 ERG327438:ERG327779 FBC327438:FBC327779 FKY327438:FKY327779 FUU327438:FUU327779 GEQ327438:GEQ327779 GOM327438:GOM327779 GYI327438:GYI327779 HIE327438:HIE327779 HSA327438:HSA327779 IBW327438:IBW327779 ILS327438:ILS327779 IVO327438:IVO327779 JFK327438:JFK327779 JPG327438:JPG327779 JZC327438:JZC327779 KIY327438:KIY327779 KSU327438:KSU327779 LCQ327438:LCQ327779 LMM327438:LMM327779 LWI327438:LWI327779 MGE327438:MGE327779 MQA327438:MQA327779 MZW327438:MZW327779 NJS327438:NJS327779 NTO327438:NTO327779 ODK327438:ODK327779 ONG327438:ONG327779 OXC327438:OXC327779 PGY327438:PGY327779 PQU327438:PQU327779 QAQ327438:QAQ327779 QKM327438:QKM327779 QUI327438:QUI327779 REE327438:REE327779 ROA327438:ROA327779 RXW327438:RXW327779 SHS327438:SHS327779 SRO327438:SRO327779 TBK327438:TBK327779 TLG327438:TLG327779 TVC327438:TVC327779 UEY327438:UEY327779 UOU327438:UOU327779 UYQ327438:UYQ327779 VIM327438:VIM327779 VSI327438:VSI327779 WCE327438:WCE327779 WMA327438:WMA327779 WVW327438:WVW327779 TLG982798:TLG983139 JK392974:JK393315 TG392974:TG393315 ADC392974:ADC393315 AMY392974:AMY393315 AWU392974:AWU393315 BGQ392974:BGQ393315 BQM392974:BQM393315 CAI392974:CAI393315 CKE392974:CKE393315 CUA392974:CUA393315 DDW392974:DDW393315 DNS392974:DNS393315 DXO392974:DXO393315 EHK392974:EHK393315 ERG392974:ERG393315 FBC392974:FBC393315 FKY392974:FKY393315 FUU392974:FUU393315 GEQ392974:GEQ393315 GOM392974:GOM393315 GYI392974:GYI393315 HIE392974:HIE393315 HSA392974:HSA393315 IBW392974:IBW393315 ILS392974:ILS393315 IVO392974:IVO393315 JFK392974:JFK393315 JPG392974:JPG393315 JZC392974:JZC393315 KIY392974:KIY393315 KSU392974:KSU393315 LCQ392974:LCQ393315 LMM392974:LMM393315 LWI392974:LWI393315 MGE392974:MGE393315 MQA392974:MQA393315 MZW392974:MZW393315 NJS392974:NJS393315 NTO392974:NTO393315 ODK392974:ODK393315 ONG392974:ONG393315 OXC392974:OXC393315 PGY392974:PGY393315 PQU392974:PQU393315 QAQ392974:QAQ393315 QKM392974:QKM393315 QUI392974:QUI393315 REE392974:REE393315 ROA392974:ROA393315 RXW392974:RXW393315 SHS392974:SHS393315 SRO392974:SRO393315 TBK392974:TBK393315 TLG392974:TLG393315 TVC392974:TVC393315 UEY392974:UEY393315 UOU392974:UOU393315 UYQ392974:UYQ393315 VIM392974:VIM393315 VSI392974:VSI393315 WCE392974:WCE393315 WMA392974:WMA393315 WVW392974:WVW393315 TVC982798:TVC983139 JK458510:JK458851 TG458510:TG458851 ADC458510:ADC458851 AMY458510:AMY458851 AWU458510:AWU458851 BGQ458510:BGQ458851 BQM458510:BQM458851 CAI458510:CAI458851 CKE458510:CKE458851 CUA458510:CUA458851 DDW458510:DDW458851 DNS458510:DNS458851 DXO458510:DXO458851 EHK458510:EHK458851 ERG458510:ERG458851 FBC458510:FBC458851 FKY458510:FKY458851 FUU458510:FUU458851 GEQ458510:GEQ458851 GOM458510:GOM458851 GYI458510:GYI458851 HIE458510:HIE458851 HSA458510:HSA458851 IBW458510:IBW458851 ILS458510:ILS458851 IVO458510:IVO458851 JFK458510:JFK458851 JPG458510:JPG458851 JZC458510:JZC458851 KIY458510:KIY458851 KSU458510:KSU458851 LCQ458510:LCQ458851 LMM458510:LMM458851 LWI458510:LWI458851 MGE458510:MGE458851 MQA458510:MQA458851 MZW458510:MZW458851 NJS458510:NJS458851 NTO458510:NTO458851 ODK458510:ODK458851 ONG458510:ONG458851 OXC458510:OXC458851 PGY458510:PGY458851 PQU458510:PQU458851 QAQ458510:QAQ458851 QKM458510:QKM458851 QUI458510:QUI458851 REE458510:REE458851 ROA458510:ROA458851 RXW458510:RXW458851 SHS458510:SHS458851 SRO458510:SRO458851 TBK458510:TBK458851 TLG458510:TLG458851 TVC458510:TVC458851 UEY458510:UEY458851 UOU458510:UOU458851 UYQ458510:UYQ458851 VIM458510:VIM458851 VSI458510:VSI458851 WCE458510:WCE458851 WMA458510:WMA458851 WVW458510:WVW458851 UEY982798:UEY983139 JK524046:JK524387 TG524046:TG524387 ADC524046:ADC524387 AMY524046:AMY524387 AWU524046:AWU524387 BGQ524046:BGQ524387 BQM524046:BQM524387 CAI524046:CAI524387 CKE524046:CKE524387 CUA524046:CUA524387 DDW524046:DDW524387 DNS524046:DNS524387 DXO524046:DXO524387 EHK524046:EHK524387 ERG524046:ERG524387 FBC524046:FBC524387 FKY524046:FKY524387 FUU524046:FUU524387 GEQ524046:GEQ524387 GOM524046:GOM524387 GYI524046:GYI524387 HIE524046:HIE524387 HSA524046:HSA524387 IBW524046:IBW524387 ILS524046:ILS524387 IVO524046:IVO524387 JFK524046:JFK524387 JPG524046:JPG524387 JZC524046:JZC524387 KIY524046:KIY524387 KSU524046:KSU524387 LCQ524046:LCQ524387 LMM524046:LMM524387 LWI524046:LWI524387 MGE524046:MGE524387 MQA524046:MQA524387 MZW524046:MZW524387 NJS524046:NJS524387 NTO524046:NTO524387 ODK524046:ODK524387 ONG524046:ONG524387 OXC524046:OXC524387 PGY524046:PGY524387 PQU524046:PQU524387 QAQ524046:QAQ524387 QKM524046:QKM524387 QUI524046:QUI524387 REE524046:REE524387 ROA524046:ROA524387 RXW524046:RXW524387 SHS524046:SHS524387 SRO524046:SRO524387 TBK524046:TBK524387 TLG524046:TLG524387 TVC524046:TVC524387 UEY524046:UEY524387 UOU524046:UOU524387 UYQ524046:UYQ524387 VIM524046:VIM524387 VSI524046:VSI524387 WCE524046:WCE524387 WMA524046:WMA524387 WVW524046:WVW524387 UOU982798:UOU983139 JK589582:JK589923 TG589582:TG589923 ADC589582:ADC589923 AMY589582:AMY589923 AWU589582:AWU589923 BGQ589582:BGQ589923 BQM589582:BQM589923 CAI589582:CAI589923 CKE589582:CKE589923 CUA589582:CUA589923 DDW589582:DDW589923 DNS589582:DNS589923 DXO589582:DXO589923 EHK589582:EHK589923 ERG589582:ERG589923 FBC589582:FBC589923 FKY589582:FKY589923 FUU589582:FUU589923 GEQ589582:GEQ589923 GOM589582:GOM589923 GYI589582:GYI589923 HIE589582:HIE589923 HSA589582:HSA589923 IBW589582:IBW589923 ILS589582:ILS589923 IVO589582:IVO589923 JFK589582:JFK589923 JPG589582:JPG589923 JZC589582:JZC589923 KIY589582:KIY589923 KSU589582:KSU589923 LCQ589582:LCQ589923 LMM589582:LMM589923 LWI589582:LWI589923 MGE589582:MGE589923 MQA589582:MQA589923 MZW589582:MZW589923 NJS589582:NJS589923 NTO589582:NTO589923 ODK589582:ODK589923 ONG589582:ONG589923 OXC589582:OXC589923 PGY589582:PGY589923 PQU589582:PQU589923 QAQ589582:QAQ589923 QKM589582:QKM589923 QUI589582:QUI589923 REE589582:REE589923 ROA589582:ROA589923 RXW589582:RXW589923 SHS589582:SHS589923 SRO589582:SRO589923 TBK589582:TBK589923 TLG589582:TLG589923 TVC589582:TVC589923 UEY589582:UEY589923 UOU589582:UOU589923 UYQ589582:UYQ589923 VIM589582:VIM589923 VSI589582:VSI589923 WCE589582:WCE589923 WMA589582:WMA589923 WVW589582:WVW589923 UYQ982798:UYQ983139 JK655118:JK655459 TG655118:TG655459 ADC655118:ADC655459 AMY655118:AMY655459 AWU655118:AWU655459 BGQ655118:BGQ655459 BQM655118:BQM655459 CAI655118:CAI655459 CKE655118:CKE655459 CUA655118:CUA655459 DDW655118:DDW655459 DNS655118:DNS655459 DXO655118:DXO655459 EHK655118:EHK655459 ERG655118:ERG655459 FBC655118:FBC655459 FKY655118:FKY655459 FUU655118:FUU655459 GEQ655118:GEQ655459 GOM655118:GOM655459 GYI655118:GYI655459 HIE655118:HIE655459 HSA655118:HSA655459 IBW655118:IBW655459 ILS655118:ILS655459 IVO655118:IVO655459 JFK655118:JFK655459 JPG655118:JPG655459 JZC655118:JZC655459 KIY655118:KIY655459 KSU655118:KSU655459 LCQ655118:LCQ655459 LMM655118:LMM655459 LWI655118:LWI655459 MGE655118:MGE655459 MQA655118:MQA655459 MZW655118:MZW655459 NJS655118:NJS655459 NTO655118:NTO655459 ODK655118:ODK655459 ONG655118:ONG655459 OXC655118:OXC655459 PGY655118:PGY655459 PQU655118:PQU655459 QAQ655118:QAQ655459 QKM655118:QKM655459 QUI655118:QUI655459 REE655118:REE655459 ROA655118:ROA655459 RXW655118:RXW655459 SHS655118:SHS655459 SRO655118:SRO655459 TBK655118:TBK655459 TLG655118:TLG655459 TVC655118:TVC655459 UEY655118:UEY655459 UOU655118:UOU655459 UYQ655118:UYQ655459 VIM655118:VIM655459 VSI655118:VSI655459 WCE655118:WCE655459 WMA655118:WMA655459 WVW655118:WVW655459 VIM982798:VIM983139 JK720654:JK720995 TG720654:TG720995 ADC720654:ADC720995 AMY720654:AMY720995 AWU720654:AWU720995 BGQ720654:BGQ720995 BQM720654:BQM720995 CAI720654:CAI720995 CKE720654:CKE720995 CUA720654:CUA720995 DDW720654:DDW720995 DNS720654:DNS720995 DXO720654:DXO720995 EHK720654:EHK720995 ERG720654:ERG720995 FBC720654:FBC720995 FKY720654:FKY720995 FUU720654:FUU720995 GEQ720654:GEQ720995 GOM720654:GOM720995 GYI720654:GYI720995 HIE720654:HIE720995 HSA720654:HSA720995 IBW720654:IBW720995 ILS720654:ILS720995 IVO720654:IVO720995 JFK720654:JFK720995 JPG720654:JPG720995 JZC720654:JZC720995 KIY720654:KIY720995 KSU720654:KSU720995 LCQ720654:LCQ720995 LMM720654:LMM720995 LWI720654:LWI720995 MGE720654:MGE720995 MQA720654:MQA720995 MZW720654:MZW720995 NJS720654:NJS720995 NTO720654:NTO720995 ODK720654:ODK720995 ONG720654:ONG720995 OXC720654:OXC720995 PGY720654:PGY720995 PQU720654:PQU720995 QAQ720654:QAQ720995 QKM720654:QKM720995 QUI720654:QUI720995 REE720654:REE720995 ROA720654:ROA720995 RXW720654:RXW720995 SHS720654:SHS720995 SRO720654:SRO720995 TBK720654:TBK720995 TLG720654:TLG720995 TVC720654:TVC720995 UEY720654:UEY720995 UOU720654:UOU720995 UYQ720654:UYQ720995 VIM720654:VIM720995 VSI720654:VSI720995 WCE720654:WCE720995 WMA720654:WMA720995 WVW720654:WVW720995 VSI982798:VSI983139 JK786190:JK786531 TG786190:TG786531 ADC786190:ADC786531 AMY786190:AMY786531 AWU786190:AWU786531 BGQ786190:BGQ786531 BQM786190:BQM786531 CAI786190:CAI786531 CKE786190:CKE786531 CUA786190:CUA786531 DDW786190:DDW786531 DNS786190:DNS786531 DXO786190:DXO786531 EHK786190:EHK786531 ERG786190:ERG786531 FBC786190:FBC786531 FKY786190:FKY786531 FUU786190:FUU786531 GEQ786190:GEQ786531 GOM786190:GOM786531 GYI786190:GYI786531 HIE786190:HIE786531 HSA786190:HSA786531 IBW786190:IBW786531 ILS786190:ILS786531 IVO786190:IVO786531 JFK786190:JFK786531 JPG786190:JPG786531 JZC786190:JZC786531 KIY786190:KIY786531 KSU786190:KSU786531 LCQ786190:LCQ786531 LMM786190:LMM786531 LWI786190:LWI786531 MGE786190:MGE786531 MQA786190:MQA786531 MZW786190:MZW786531 NJS786190:NJS786531 NTO786190:NTO786531 ODK786190:ODK786531 ONG786190:ONG786531 OXC786190:OXC786531 PGY786190:PGY786531 PQU786190:PQU786531 QAQ786190:QAQ786531 QKM786190:QKM786531 QUI786190:QUI786531 REE786190:REE786531 ROA786190:ROA786531 RXW786190:RXW786531 SHS786190:SHS786531 SRO786190:SRO786531 TBK786190:TBK786531 TLG786190:TLG786531 TVC786190:TVC786531 UEY786190:UEY786531 UOU786190:UOU786531 UYQ786190:UYQ786531 VIM786190:VIM786531 VSI786190:VSI786531 WCE786190:WCE786531 WMA786190:WMA786531 WVW786190:WVW786531 WCE982798:WCE983139 JK851726:JK852067 TG851726:TG852067 ADC851726:ADC852067 AMY851726:AMY852067 AWU851726:AWU852067 BGQ851726:BGQ852067 BQM851726:BQM852067 CAI851726:CAI852067 CKE851726:CKE852067 CUA851726:CUA852067 DDW851726:DDW852067 DNS851726:DNS852067 DXO851726:DXO852067 EHK851726:EHK852067 ERG851726:ERG852067 FBC851726:FBC852067 FKY851726:FKY852067 FUU851726:FUU852067 GEQ851726:GEQ852067 GOM851726:GOM852067 GYI851726:GYI852067 HIE851726:HIE852067 HSA851726:HSA852067 IBW851726:IBW852067 ILS851726:ILS852067 IVO851726:IVO852067 JFK851726:JFK852067 JPG851726:JPG852067 JZC851726:JZC852067 KIY851726:KIY852067 KSU851726:KSU852067 LCQ851726:LCQ852067 LMM851726:LMM852067 LWI851726:LWI852067 MGE851726:MGE852067 MQA851726:MQA852067 MZW851726:MZW852067 NJS851726:NJS852067 NTO851726:NTO852067 ODK851726:ODK852067 ONG851726:ONG852067 OXC851726:OXC852067 PGY851726:PGY852067 PQU851726:PQU852067 QAQ851726:QAQ852067 QKM851726:QKM852067 QUI851726:QUI852067 REE851726:REE852067 ROA851726:ROA852067 RXW851726:RXW852067 SHS851726:SHS852067 SRO851726:SRO852067 TBK851726:TBK852067 TLG851726:TLG852067 TVC851726:TVC852067 UEY851726:UEY852067 UOU851726:UOU852067 UYQ851726:UYQ852067 VIM851726:VIM852067 VSI851726:VSI852067 WCE851726:WCE852067 WMA851726:WMA852067 WVW851726:WVW852067 WMA982798:WMA983139 JK917262:JK917603 TG917262:TG917603 ADC917262:ADC917603 AMY917262:AMY917603 AWU917262:AWU917603 BGQ917262:BGQ917603 BQM917262:BQM917603 CAI917262:CAI917603 CKE917262:CKE917603 CUA917262:CUA917603 DDW917262:DDW917603 DNS917262:DNS917603 DXO917262:DXO917603 EHK917262:EHK917603 ERG917262:ERG917603 FBC917262:FBC917603 FKY917262:FKY917603 FUU917262:FUU917603 GEQ917262:GEQ917603 GOM917262:GOM917603 GYI917262:GYI917603 HIE917262:HIE917603 HSA917262:HSA917603 IBW917262:IBW917603 ILS917262:ILS917603 IVO917262:IVO917603 JFK917262:JFK917603 JPG917262:JPG917603 JZC917262:JZC917603 KIY917262:KIY917603 KSU917262:KSU917603 LCQ917262:LCQ917603 LMM917262:LMM917603 LWI917262:LWI917603 MGE917262:MGE917603 MQA917262:MQA917603 MZW917262:MZW917603 NJS917262:NJS917603 NTO917262:NTO917603 ODK917262:ODK917603 ONG917262:ONG917603 OXC917262:OXC917603 PGY917262:PGY917603 PQU917262:PQU917603 QAQ917262:QAQ917603 QKM917262:QKM917603 QUI917262:QUI917603 REE917262:REE917603 ROA917262:ROA917603 RXW917262:RXW917603 SHS917262:SHS917603 SRO917262:SRO917603 TBK917262:TBK917603 TLG917262:TLG917603 TVC917262:TVC917603 UEY917262:UEY917603 UOU917262:UOU917603 UYQ917262:UYQ917603 VIM917262:VIM917603 VSI917262:VSI917603 WCE917262:WCE917603 WMA917262:WMA917603 WVW917262:WVW917603 WVW982798:WVW983139 JK982798:JK983139 TG982798:TG983139 ADC982798:ADC983139 AMY982798:AMY983139 AWU982798:AWU983139 BGQ982798:BGQ983139 BQM982798:BQM983139 CAI982798:CAI983139 CKE982798:CKE983139 CUA982798:CUA983139 DDW982798:DDW983139 DNS982798:DNS983139 DXO982798:DXO983139 EHK982798:EHK983139 ERG982798:ERG983139 FBC982798:FBC983139 FKY982798:FKY983139 FUU982798:FUU983139 GEQ982798:GEQ983139 GOM982798:GOM983139 GYI982798:GYI983139 HIE982798:HIE983139 HSA982798:HSA983139 IBW982798:IBW983139 ILS982798:ILS983139 IVO982798:IVO983139 JFK982798:JFK983139 JPG982798:JPG983139 JZC982798:JZC983139 KIY982798:KIY983139 KSU982798:KSU983139 LCQ982798:LCQ983139 LMM982798:LMM983139 LWI982798:LWI983139 MGE982798:MGE983139 MQA982798:MQA983139 MZW982798:MZW983139 NJS982798:NJS983139 NTO982798:NTO983139 ODK982798:ODK983139 ONG982798:ONG983139 OXC982798:OXC983139 PGY982798:PGY983139 PQU982798:PQU983139 QAQ982798:QAQ983139 QKM982798:QKM983139 WVW7:WVW150 WMA7:WMA150 WCE7:WCE150 VSI7:VSI150 VIM7:VIM150 UYQ7:UYQ150 UOU7:UOU150 UEY7:UEY150 TVC7:TVC150 TLG7:TLG150 TBK7:TBK150 SRO7:SRO150 SHS7:SHS150 RXW7:RXW150 ROA7:ROA150 REE7:REE150 QUI7:QUI150 QKM7:QKM150 QAQ7:QAQ150 PQU7:PQU150 PGY7:PGY150 OXC7:OXC150 ONG7:ONG150 ODK7:ODK150 NTO7:NTO150 NJS7:NJS150 MZW7:MZW150 MQA7:MQA150 MGE7:MGE150 LWI7:LWI150 LMM7:LMM150 LCQ7:LCQ150 KSU7:KSU150 KIY7:KIY150 JZC7:JZC150 JPG7:JPG150 JFK7:JFK150 IVO7:IVO150 ILS7:ILS150 IBW7:IBW150 HSA7:HSA150 HIE7:HIE150 GYI7:GYI150 GOM7:GOM150 GEQ7:GEQ150 FUU7:FUU150 FKY7:FKY150 FBC7:FBC150 ERG7:ERG150 EHK7:EHK150 DXO7:DXO150 DNS7:DNS150 DDW7:DDW150 CUA7:CUA150 CKE7:CKE150 CAI7:CAI150 BQM7:BQM150 BGQ7:BGQ150 AWU7:AWU150 AMY7:AMY150 ADC7:ADC150 TG7:TG150 JK7:JK150">
      <formula1>STRUTTURE_SRSR24H</formula1>
    </dataValidation>
    <dataValidation type="list" allowBlank="1" showInputMessage="1" showErrorMessage="1" sqref="REN982798:REN983139 QUR982798:QUR983139 ROJ982798:ROJ983139 JT65294:JT65635 TP65294:TP65635 ADL65294:ADL65635 ANH65294:ANH65635 AXD65294:AXD65635 BGZ65294:BGZ65635 BQV65294:BQV65635 CAR65294:CAR65635 CKN65294:CKN65635 CUJ65294:CUJ65635 DEF65294:DEF65635 DOB65294:DOB65635 DXX65294:DXX65635 EHT65294:EHT65635 ERP65294:ERP65635 FBL65294:FBL65635 FLH65294:FLH65635 FVD65294:FVD65635 GEZ65294:GEZ65635 GOV65294:GOV65635 GYR65294:GYR65635 HIN65294:HIN65635 HSJ65294:HSJ65635 ICF65294:ICF65635 IMB65294:IMB65635 IVX65294:IVX65635 JFT65294:JFT65635 JPP65294:JPP65635 JZL65294:JZL65635 KJH65294:KJH65635 KTD65294:KTD65635 LCZ65294:LCZ65635 LMV65294:LMV65635 LWR65294:LWR65635 MGN65294:MGN65635 MQJ65294:MQJ65635 NAF65294:NAF65635 NKB65294:NKB65635 NTX65294:NTX65635 ODT65294:ODT65635 ONP65294:ONP65635 OXL65294:OXL65635 PHH65294:PHH65635 PRD65294:PRD65635 QAZ65294:QAZ65635 QKV65294:QKV65635 QUR65294:QUR65635 REN65294:REN65635 ROJ65294:ROJ65635 RYF65294:RYF65635 SIB65294:SIB65635 SRX65294:SRX65635 TBT65294:TBT65635 TLP65294:TLP65635 TVL65294:TVL65635 UFH65294:UFH65635 UPD65294:UPD65635 UYZ65294:UYZ65635 VIV65294:VIV65635 VSR65294:VSR65635 WCN65294:WCN65635 WMJ65294:WMJ65635 WWF65294:WWF65635 RYF982798:RYF983139 JT130830:JT131171 TP130830:TP131171 ADL130830:ADL131171 ANH130830:ANH131171 AXD130830:AXD131171 BGZ130830:BGZ131171 BQV130830:BQV131171 CAR130830:CAR131171 CKN130830:CKN131171 CUJ130830:CUJ131171 DEF130830:DEF131171 DOB130830:DOB131171 DXX130830:DXX131171 EHT130830:EHT131171 ERP130830:ERP131171 FBL130830:FBL131171 FLH130830:FLH131171 FVD130830:FVD131171 GEZ130830:GEZ131171 GOV130830:GOV131171 GYR130830:GYR131171 HIN130830:HIN131171 HSJ130830:HSJ131171 ICF130830:ICF131171 IMB130830:IMB131171 IVX130830:IVX131171 JFT130830:JFT131171 JPP130830:JPP131171 JZL130830:JZL131171 KJH130830:KJH131171 KTD130830:KTD131171 LCZ130830:LCZ131171 LMV130830:LMV131171 LWR130830:LWR131171 MGN130830:MGN131171 MQJ130830:MQJ131171 NAF130830:NAF131171 NKB130830:NKB131171 NTX130830:NTX131171 ODT130830:ODT131171 ONP130830:ONP131171 OXL130830:OXL131171 PHH130830:PHH131171 PRD130830:PRD131171 QAZ130830:QAZ131171 QKV130830:QKV131171 QUR130830:QUR131171 REN130830:REN131171 ROJ130830:ROJ131171 RYF130830:RYF131171 SIB130830:SIB131171 SRX130830:SRX131171 TBT130830:TBT131171 TLP130830:TLP131171 TVL130830:TVL131171 UFH130830:UFH131171 UPD130830:UPD131171 UYZ130830:UYZ131171 VIV130830:VIV131171 VSR130830:VSR131171 WCN130830:WCN131171 WMJ130830:WMJ131171 WWF130830:WWF131171 SIB982798:SIB983139 JT196366:JT196707 TP196366:TP196707 ADL196366:ADL196707 ANH196366:ANH196707 AXD196366:AXD196707 BGZ196366:BGZ196707 BQV196366:BQV196707 CAR196366:CAR196707 CKN196366:CKN196707 CUJ196366:CUJ196707 DEF196366:DEF196707 DOB196366:DOB196707 DXX196366:DXX196707 EHT196366:EHT196707 ERP196366:ERP196707 FBL196366:FBL196707 FLH196366:FLH196707 FVD196366:FVD196707 GEZ196366:GEZ196707 GOV196366:GOV196707 GYR196366:GYR196707 HIN196366:HIN196707 HSJ196366:HSJ196707 ICF196366:ICF196707 IMB196366:IMB196707 IVX196366:IVX196707 JFT196366:JFT196707 JPP196366:JPP196707 JZL196366:JZL196707 KJH196366:KJH196707 KTD196366:KTD196707 LCZ196366:LCZ196707 LMV196366:LMV196707 LWR196366:LWR196707 MGN196366:MGN196707 MQJ196366:MQJ196707 NAF196366:NAF196707 NKB196366:NKB196707 NTX196366:NTX196707 ODT196366:ODT196707 ONP196366:ONP196707 OXL196366:OXL196707 PHH196366:PHH196707 PRD196366:PRD196707 QAZ196366:QAZ196707 QKV196366:QKV196707 QUR196366:QUR196707 REN196366:REN196707 ROJ196366:ROJ196707 RYF196366:RYF196707 SIB196366:SIB196707 SRX196366:SRX196707 TBT196366:TBT196707 TLP196366:TLP196707 TVL196366:TVL196707 UFH196366:UFH196707 UPD196366:UPD196707 UYZ196366:UYZ196707 VIV196366:VIV196707 VSR196366:VSR196707 WCN196366:WCN196707 WMJ196366:WMJ196707 WWF196366:WWF196707 SRX982798:SRX983139 JT261902:JT262243 TP261902:TP262243 ADL261902:ADL262243 ANH261902:ANH262243 AXD261902:AXD262243 BGZ261902:BGZ262243 BQV261902:BQV262243 CAR261902:CAR262243 CKN261902:CKN262243 CUJ261902:CUJ262243 DEF261902:DEF262243 DOB261902:DOB262243 DXX261902:DXX262243 EHT261902:EHT262243 ERP261902:ERP262243 FBL261902:FBL262243 FLH261902:FLH262243 FVD261902:FVD262243 GEZ261902:GEZ262243 GOV261902:GOV262243 GYR261902:GYR262243 HIN261902:HIN262243 HSJ261902:HSJ262243 ICF261902:ICF262243 IMB261902:IMB262243 IVX261902:IVX262243 JFT261902:JFT262243 JPP261902:JPP262243 JZL261902:JZL262243 KJH261902:KJH262243 KTD261902:KTD262243 LCZ261902:LCZ262243 LMV261902:LMV262243 LWR261902:LWR262243 MGN261902:MGN262243 MQJ261902:MQJ262243 NAF261902:NAF262243 NKB261902:NKB262243 NTX261902:NTX262243 ODT261902:ODT262243 ONP261902:ONP262243 OXL261902:OXL262243 PHH261902:PHH262243 PRD261902:PRD262243 QAZ261902:QAZ262243 QKV261902:QKV262243 QUR261902:QUR262243 REN261902:REN262243 ROJ261902:ROJ262243 RYF261902:RYF262243 SIB261902:SIB262243 SRX261902:SRX262243 TBT261902:TBT262243 TLP261902:TLP262243 TVL261902:TVL262243 UFH261902:UFH262243 UPD261902:UPD262243 UYZ261902:UYZ262243 VIV261902:VIV262243 VSR261902:VSR262243 WCN261902:WCN262243 WMJ261902:WMJ262243 WWF261902:WWF262243 TBT982798:TBT983139 JT327438:JT327779 TP327438:TP327779 ADL327438:ADL327779 ANH327438:ANH327779 AXD327438:AXD327779 BGZ327438:BGZ327779 BQV327438:BQV327779 CAR327438:CAR327779 CKN327438:CKN327779 CUJ327438:CUJ327779 DEF327438:DEF327779 DOB327438:DOB327779 DXX327438:DXX327779 EHT327438:EHT327779 ERP327438:ERP327779 FBL327438:FBL327779 FLH327438:FLH327779 FVD327438:FVD327779 GEZ327438:GEZ327779 GOV327438:GOV327779 GYR327438:GYR327779 HIN327438:HIN327779 HSJ327438:HSJ327779 ICF327438:ICF327779 IMB327438:IMB327779 IVX327438:IVX327779 JFT327438:JFT327779 JPP327438:JPP327779 JZL327438:JZL327779 KJH327438:KJH327779 KTD327438:KTD327779 LCZ327438:LCZ327779 LMV327438:LMV327779 LWR327438:LWR327779 MGN327438:MGN327779 MQJ327438:MQJ327779 NAF327438:NAF327779 NKB327438:NKB327779 NTX327438:NTX327779 ODT327438:ODT327779 ONP327438:ONP327779 OXL327438:OXL327779 PHH327438:PHH327779 PRD327438:PRD327779 QAZ327438:QAZ327779 QKV327438:QKV327779 QUR327438:QUR327779 REN327438:REN327779 ROJ327438:ROJ327779 RYF327438:RYF327779 SIB327438:SIB327779 SRX327438:SRX327779 TBT327438:TBT327779 TLP327438:TLP327779 TVL327438:TVL327779 UFH327438:UFH327779 UPD327438:UPD327779 UYZ327438:UYZ327779 VIV327438:VIV327779 VSR327438:VSR327779 WCN327438:WCN327779 WMJ327438:WMJ327779 WWF327438:WWF327779 TLP982798:TLP983139 JT392974:JT393315 TP392974:TP393315 ADL392974:ADL393315 ANH392974:ANH393315 AXD392974:AXD393315 BGZ392974:BGZ393315 BQV392974:BQV393315 CAR392974:CAR393315 CKN392974:CKN393315 CUJ392974:CUJ393315 DEF392974:DEF393315 DOB392974:DOB393315 DXX392974:DXX393315 EHT392974:EHT393315 ERP392974:ERP393315 FBL392974:FBL393315 FLH392974:FLH393315 FVD392974:FVD393315 GEZ392974:GEZ393315 GOV392974:GOV393315 GYR392974:GYR393315 HIN392974:HIN393315 HSJ392974:HSJ393315 ICF392974:ICF393315 IMB392974:IMB393315 IVX392974:IVX393315 JFT392974:JFT393315 JPP392974:JPP393315 JZL392974:JZL393315 KJH392974:KJH393315 KTD392974:KTD393315 LCZ392974:LCZ393315 LMV392974:LMV393315 LWR392974:LWR393315 MGN392974:MGN393315 MQJ392974:MQJ393315 NAF392974:NAF393315 NKB392974:NKB393315 NTX392974:NTX393315 ODT392974:ODT393315 ONP392974:ONP393315 OXL392974:OXL393315 PHH392974:PHH393315 PRD392974:PRD393315 QAZ392974:QAZ393315 QKV392974:QKV393315 QUR392974:QUR393315 REN392974:REN393315 ROJ392974:ROJ393315 RYF392974:RYF393315 SIB392974:SIB393315 SRX392974:SRX393315 TBT392974:TBT393315 TLP392974:TLP393315 TVL392974:TVL393315 UFH392974:UFH393315 UPD392974:UPD393315 UYZ392974:UYZ393315 VIV392974:VIV393315 VSR392974:VSR393315 WCN392974:WCN393315 WMJ392974:WMJ393315 WWF392974:WWF393315 TVL982798:TVL983139 JT458510:JT458851 TP458510:TP458851 ADL458510:ADL458851 ANH458510:ANH458851 AXD458510:AXD458851 BGZ458510:BGZ458851 BQV458510:BQV458851 CAR458510:CAR458851 CKN458510:CKN458851 CUJ458510:CUJ458851 DEF458510:DEF458851 DOB458510:DOB458851 DXX458510:DXX458851 EHT458510:EHT458851 ERP458510:ERP458851 FBL458510:FBL458851 FLH458510:FLH458851 FVD458510:FVD458851 GEZ458510:GEZ458851 GOV458510:GOV458851 GYR458510:GYR458851 HIN458510:HIN458851 HSJ458510:HSJ458851 ICF458510:ICF458851 IMB458510:IMB458851 IVX458510:IVX458851 JFT458510:JFT458851 JPP458510:JPP458851 JZL458510:JZL458851 KJH458510:KJH458851 KTD458510:KTD458851 LCZ458510:LCZ458851 LMV458510:LMV458851 LWR458510:LWR458851 MGN458510:MGN458851 MQJ458510:MQJ458851 NAF458510:NAF458851 NKB458510:NKB458851 NTX458510:NTX458851 ODT458510:ODT458851 ONP458510:ONP458851 OXL458510:OXL458851 PHH458510:PHH458851 PRD458510:PRD458851 QAZ458510:QAZ458851 QKV458510:QKV458851 QUR458510:QUR458851 REN458510:REN458851 ROJ458510:ROJ458851 RYF458510:RYF458851 SIB458510:SIB458851 SRX458510:SRX458851 TBT458510:TBT458851 TLP458510:TLP458851 TVL458510:TVL458851 UFH458510:UFH458851 UPD458510:UPD458851 UYZ458510:UYZ458851 VIV458510:VIV458851 VSR458510:VSR458851 WCN458510:WCN458851 WMJ458510:WMJ458851 WWF458510:WWF458851 UFH982798:UFH983139 JT524046:JT524387 TP524046:TP524387 ADL524046:ADL524387 ANH524046:ANH524387 AXD524046:AXD524387 BGZ524046:BGZ524387 BQV524046:BQV524387 CAR524046:CAR524387 CKN524046:CKN524387 CUJ524046:CUJ524387 DEF524046:DEF524387 DOB524046:DOB524387 DXX524046:DXX524387 EHT524046:EHT524387 ERP524046:ERP524387 FBL524046:FBL524387 FLH524046:FLH524387 FVD524046:FVD524387 GEZ524046:GEZ524387 GOV524046:GOV524387 GYR524046:GYR524387 HIN524046:HIN524387 HSJ524046:HSJ524387 ICF524046:ICF524387 IMB524046:IMB524387 IVX524046:IVX524387 JFT524046:JFT524387 JPP524046:JPP524387 JZL524046:JZL524387 KJH524046:KJH524387 KTD524046:KTD524387 LCZ524046:LCZ524387 LMV524046:LMV524387 LWR524046:LWR524387 MGN524046:MGN524387 MQJ524046:MQJ524387 NAF524046:NAF524387 NKB524046:NKB524387 NTX524046:NTX524387 ODT524046:ODT524387 ONP524046:ONP524387 OXL524046:OXL524387 PHH524046:PHH524387 PRD524046:PRD524387 QAZ524046:QAZ524387 QKV524046:QKV524387 QUR524046:QUR524387 REN524046:REN524387 ROJ524046:ROJ524387 RYF524046:RYF524387 SIB524046:SIB524387 SRX524046:SRX524387 TBT524046:TBT524387 TLP524046:TLP524387 TVL524046:TVL524387 UFH524046:UFH524387 UPD524046:UPD524387 UYZ524046:UYZ524387 VIV524046:VIV524387 VSR524046:VSR524387 WCN524046:WCN524387 WMJ524046:WMJ524387 WWF524046:WWF524387 UPD982798:UPD983139 JT589582:JT589923 TP589582:TP589923 ADL589582:ADL589923 ANH589582:ANH589923 AXD589582:AXD589923 BGZ589582:BGZ589923 BQV589582:BQV589923 CAR589582:CAR589923 CKN589582:CKN589923 CUJ589582:CUJ589923 DEF589582:DEF589923 DOB589582:DOB589923 DXX589582:DXX589923 EHT589582:EHT589923 ERP589582:ERP589923 FBL589582:FBL589923 FLH589582:FLH589923 FVD589582:FVD589923 GEZ589582:GEZ589923 GOV589582:GOV589923 GYR589582:GYR589923 HIN589582:HIN589923 HSJ589582:HSJ589923 ICF589582:ICF589923 IMB589582:IMB589923 IVX589582:IVX589923 JFT589582:JFT589923 JPP589582:JPP589923 JZL589582:JZL589923 KJH589582:KJH589923 KTD589582:KTD589923 LCZ589582:LCZ589923 LMV589582:LMV589923 LWR589582:LWR589923 MGN589582:MGN589923 MQJ589582:MQJ589923 NAF589582:NAF589923 NKB589582:NKB589923 NTX589582:NTX589923 ODT589582:ODT589923 ONP589582:ONP589923 OXL589582:OXL589923 PHH589582:PHH589923 PRD589582:PRD589923 QAZ589582:QAZ589923 QKV589582:QKV589923 QUR589582:QUR589923 REN589582:REN589923 ROJ589582:ROJ589923 RYF589582:RYF589923 SIB589582:SIB589923 SRX589582:SRX589923 TBT589582:TBT589923 TLP589582:TLP589923 TVL589582:TVL589923 UFH589582:UFH589923 UPD589582:UPD589923 UYZ589582:UYZ589923 VIV589582:VIV589923 VSR589582:VSR589923 WCN589582:WCN589923 WMJ589582:WMJ589923 WWF589582:WWF589923 UYZ982798:UYZ983139 JT655118:JT655459 TP655118:TP655459 ADL655118:ADL655459 ANH655118:ANH655459 AXD655118:AXD655459 BGZ655118:BGZ655459 BQV655118:BQV655459 CAR655118:CAR655459 CKN655118:CKN655459 CUJ655118:CUJ655459 DEF655118:DEF655459 DOB655118:DOB655459 DXX655118:DXX655459 EHT655118:EHT655459 ERP655118:ERP655459 FBL655118:FBL655459 FLH655118:FLH655459 FVD655118:FVD655459 GEZ655118:GEZ655459 GOV655118:GOV655459 GYR655118:GYR655459 HIN655118:HIN655459 HSJ655118:HSJ655459 ICF655118:ICF655459 IMB655118:IMB655459 IVX655118:IVX655459 JFT655118:JFT655459 JPP655118:JPP655459 JZL655118:JZL655459 KJH655118:KJH655459 KTD655118:KTD655459 LCZ655118:LCZ655459 LMV655118:LMV655459 LWR655118:LWR655459 MGN655118:MGN655459 MQJ655118:MQJ655459 NAF655118:NAF655459 NKB655118:NKB655459 NTX655118:NTX655459 ODT655118:ODT655459 ONP655118:ONP655459 OXL655118:OXL655459 PHH655118:PHH655459 PRD655118:PRD655459 QAZ655118:QAZ655459 QKV655118:QKV655459 QUR655118:QUR655459 REN655118:REN655459 ROJ655118:ROJ655459 RYF655118:RYF655459 SIB655118:SIB655459 SRX655118:SRX655459 TBT655118:TBT655459 TLP655118:TLP655459 TVL655118:TVL655459 UFH655118:UFH655459 UPD655118:UPD655459 UYZ655118:UYZ655459 VIV655118:VIV655459 VSR655118:VSR655459 WCN655118:WCN655459 WMJ655118:WMJ655459 WWF655118:WWF655459 VIV982798:VIV983139 JT720654:JT720995 TP720654:TP720995 ADL720654:ADL720995 ANH720654:ANH720995 AXD720654:AXD720995 BGZ720654:BGZ720995 BQV720654:BQV720995 CAR720654:CAR720995 CKN720654:CKN720995 CUJ720654:CUJ720995 DEF720654:DEF720995 DOB720654:DOB720995 DXX720654:DXX720995 EHT720654:EHT720995 ERP720654:ERP720995 FBL720654:FBL720995 FLH720654:FLH720995 FVD720654:FVD720995 GEZ720654:GEZ720995 GOV720654:GOV720995 GYR720654:GYR720995 HIN720654:HIN720995 HSJ720654:HSJ720995 ICF720654:ICF720995 IMB720654:IMB720995 IVX720654:IVX720995 JFT720654:JFT720995 JPP720654:JPP720995 JZL720654:JZL720995 KJH720654:KJH720995 KTD720654:KTD720995 LCZ720654:LCZ720995 LMV720654:LMV720995 LWR720654:LWR720995 MGN720654:MGN720995 MQJ720654:MQJ720995 NAF720654:NAF720995 NKB720654:NKB720995 NTX720654:NTX720995 ODT720654:ODT720995 ONP720654:ONP720995 OXL720654:OXL720995 PHH720654:PHH720995 PRD720654:PRD720995 QAZ720654:QAZ720995 QKV720654:QKV720995 QUR720654:QUR720995 REN720654:REN720995 ROJ720654:ROJ720995 RYF720654:RYF720995 SIB720654:SIB720995 SRX720654:SRX720995 TBT720654:TBT720995 TLP720654:TLP720995 TVL720654:TVL720995 UFH720654:UFH720995 UPD720654:UPD720995 UYZ720654:UYZ720995 VIV720654:VIV720995 VSR720654:VSR720995 WCN720654:WCN720995 WMJ720654:WMJ720995 WWF720654:WWF720995 VSR982798:VSR983139 JT786190:JT786531 TP786190:TP786531 ADL786190:ADL786531 ANH786190:ANH786531 AXD786190:AXD786531 BGZ786190:BGZ786531 BQV786190:BQV786531 CAR786190:CAR786531 CKN786190:CKN786531 CUJ786190:CUJ786531 DEF786190:DEF786531 DOB786190:DOB786531 DXX786190:DXX786531 EHT786190:EHT786531 ERP786190:ERP786531 FBL786190:FBL786531 FLH786190:FLH786531 FVD786190:FVD786531 GEZ786190:GEZ786531 GOV786190:GOV786531 GYR786190:GYR786531 HIN786190:HIN786531 HSJ786190:HSJ786531 ICF786190:ICF786531 IMB786190:IMB786531 IVX786190:IVX786531 JFT786190:JFT786531 JPP786190:JPP786531 JZL786190:JZL786531 KJH786190:KJH786531 KTD786190:KTD786531 LCZ786190:LCZ786531 LMV786190:LMV786531 LWR786190:LWR786531 MGN786190:MGN786531 MQJ786190:MQJ786531 NAF786190:NAF786531 NKB786190:NKB786531 NTX786190:NTX786531 ODT786190:ODT786531 ONP786190:ONP786531 OXL786190:OXL786531 PHH786190:PHH786531 PRD786190:PRD786531 QAZ786190:QAZ786531 QKV786190:QKV786531 QUR786190:QUR786531 REN786190:REN786531 ROJ786190:ROJ786531 RYF786190:RYF786531 SIB786190:SIB786531 SRX786190:SRX786531 TBT786190:TBT786531 TLP786190:TLP786531 TVL786190:TVL786531 UFH786190:UFH786531 UPD786190:UPD786531 UYZ786190:UYZ786531 VIV786190:VIV786531 VSR786190:VSR786531 WCN786190:WCN786531 WMJ786190:WMJ786531 WWF786190:WWF786531 WCN982798:WCN983139 JT851726:JT852067 TP851726:TP852067 ADL851726:ADL852067 ANH851726:ANH852067 AXD851726:AXD852067 BGZ851726:BGZ852067 BQV851726:BQV852067 CAR851726:CAR852067 CKN851726:CKN852067 CUJ851726:CUJ852067 DEF851726:DEF852067 DOB851726:DOB852067 DXX851726:DXX852067 EHT851726:EHT852067 ERP851726:ERP852067 FBL851726:FBL852067 FLH851726:FLH852067 FVD851726:FVD852067 GEZ851726:GEZ852067 GOV851726:GOV852067 GYR851726:GYR852067 HIN851726:HIN852067 HSJ851726:HSJ852067 ICF851726:ICF852067 IMB851726:IMB852067 IVX851726:IVX852067 JFT851726:JFT852067 JPP851726:JPP852067 JZL851726:JZL852067 KJH851726:KJH852067 KTD851726:KTD852067 LCZ851726:LCZ852067 LMV851726:LMV852067 LWR851726:LWR852067 MGN851726:MGN852067 MQJ851726:MQJ852067 NAF851726:NAF852067 NKB851726:NKB852067 NTX851726:NTX852067 ODT851726:ODT852067 ONP851726:ONP852067 OXL851726:OXL852067 PHH851726:PHH852067 PRD851726:PRD852067 QAZ851726:QAZ852067 QKV851726:QKV852067 QUR851726:QUR852067 REN851726:REN852067 ROJ851726:ROJ852067 RYF851726:RYF852067 SIB851726:SIB852067 SRX851726:SRX852067 TBT851726:TBT852067 TLP851726:TLP852067 TVL851726:TVL852067 UFH851726:UFH852067 UPD851726:UPD852067 UYZ851726:UYZ852067 VIV851726:VIV852067 VSR851726:VSR852067 WCN851726:WCN852067 WMJ851726:WMJ852067 WWF851726:WWF852067 WMJ982798:WMJ983139 JT917262:JT917603 TP917262:TP917603 ADL917262:ADL917603 ANH917262:ANH917603 AXD917262:AXD917603 BGZ917262:BGZ917603 BQV917262:BQV917603 CAR917262:CAR917603 CKN917262:CKN917603 CUJ917262:CUJ917603 DEF917262:DEF917603 DOB917262:DOB917603 DXX917262:DXX917603 EHT917262:EHT917603 ERP917262:ERP917603 FBL917262:FBL917603 FLH917262:FLH917603 FVD917262:FVD917603 GEZ917262:GEZ917603 GOV917262:GOV917603 GYR917262:GYR917603 HIN917262:HIN917603 HSJ917262:HSJ917603 ICF917262:ICF917603 IMB917262:IMB917603 IVX917262:IVX917603 JFT917262:JFT917603 JPP917262:JPP917603 JZL917262:JZL917603 KJH917262:KJH917603 KTD917262:KTD917603 LCZ917262:LCZ917603 LMV917262:LMV917603 LWR917262:LWR917603 MGN917262:MGN917603 MQJ917262:MQJ917603 NAF917262:NAF917603 NKB917262:NKB917603 NTX917262:NTX917603 ODT917262:ODT917603 ONP917262:ONP917603 OXL917262:OXL917603 PHH917262:PHH917603 PRD917262:PRD917603 QAZ917262:QAZ917603 QKV917262:QKV917603 QUR917262:QUR917603 REN917262:REN917603 ROJ917262:ROJ917603 RYF917262:RYF917603 SIB917262:SIB917603 SRX917262:SRX917603 TBT917262:TBT917603 TLP917262:TLP917603 TVL917262:TVL917603 UFH917262:UFH917603 UPD917262:UPD917603 UYZ917262:UYZ917603 VIV917262:VIV917603 VSR917262:VSR917603 WCN917262:WCN917603 WMJ917262:WMJ917603 WWF917262:WWF917603 WWF982798:WWF983139 JT982798:JT983139 TP982798:TP983139 ADL982798:ADL983139 ANH982798:ANH983139 AXD982798:AXD983139 BGZ982798:BGZ983139 BQV982798:BQV983139 CAR982798:CAR983139 CKN982798:CKN983139 CUJ982798:CUJ983139 DEF982798:DEF983139 DOB982798:DOB983139 DXX982798:DXX983139 EHT982798:EHT983139 ERP982798:ERP983139 FBL982798:FBL983139 FLH982798:FLH983139 FVD982798:FVD983139 GEZ982798:GEZ983139 GOV982798:GOV983139 GYR982798:GYR983139 HIN982798:HIN983139 HSJ982798:HSJ983139 ICF982798:ICF983139 IMB982798:IMB983139 IVX982798:IVX983139 JFT982798:JFT983139 JPP982798:JPP983139 JZL982798:JZL983139 KJH982798:KJH983139 KTD982798:KTD983139 LCZ982798:LCZ983139 LMV982798:LMV983139 LWR982798:LWR983139 MGN982798:MGN983139 MQJ982798:MQJ983139 NAF982798:NAF983139 NKB982798:NKB983139 NTX982798:NTX983139 ODT982798:ODT983139 ONP982798:ONP983139 OXL982798:OXL983139 PHH982798:PHH983139 PRD982798:PRD983139 QAZ982798:QAZ983139 QKV982798:QKV983139 WWF7:WWF150 WMJ7:WMJ150 WCN7:WCN150 VSR7:VSR150 VIV7:VIV150 UYZ7:UYZ150 UPD7:UPD150 UFH7:UFH150 TVL7:TVL150 TLP7:TLP150 TBT7:TBT150 SRX7:SRX150 SIB7:SIB150 RYF7:RYF150 ROJ7:ROJ150 REN7:REN150 QUR7:QUR150 QKV7:QKV150 QAZ7:QAZ150 PRD7:PRD150 PHH7:PHH150 OXL7:OXL150 ONP7:ONP150 ODT7:ODT150 NTX7:NTX150 NKB7:NKB150 NAF7:NAF150 MQJ7:MQJ150 MGN7:MGN150 LWR7:LWR150 LMV7:LMV150 LCZ7:LCZ150 KTD7:KTD150 KJH7:KJH150 JZL7:JZL150 JPP7:JPP150 JFT7:JFT150 IVX7:IVX150 IMB7:IMB150 ICF7:ICF150 HSJ7:HSJ150 HIN7:HIN150 GYR7:GYR150 GOV7:GOV150 GEZ7:GEZ150 FVD7:FVD150 FLH7:FLH150 FBL7:FBL150 ERP7:ERP150 EHT7:EHT150 DXX7:DXX150 DOB7:DOB150 DEF7:DEF150 CUJ7:CUJ150 CKN7:CKN150 CAR7:CAR150 BQV7:BQV150 BGZ7:BGZ150 AXD7:AXD150 ANH7:ANH150 ADL7:ADL150 TP7:TP150 JT7:JT150">
      <formula1>ACCOMPAGNO</formula1>
    </dataValidation>
    <dataValidation type="whole" allowBlank="1" showInputMessage="1" showErrorMessage="1" sqref="WWA982798:WWA983139 I65294:I65635 JO65294:JO65635 TK65294:TK65635 ADG65294:ADG65635 ANC65294:ANC65635 AWY65294:AWY65635 BGU65294:BGU65635 BQQ65294:BQQ65635 CAM65294:CAM65635 CKI65294:CKI65635 CUE65294:CUE65635 DEA65294:DEA65635 DNW65294:DNW65635 DXS65294:DXS65635 EHO65294:EHO65635 ERK65294:ERK65635 FBG65294:FBG65635 FLC65294:FLC65635 FUY65294:FUY65635 GEU65294:GEU65635 GOQ65294:GOQ65635 GYM65294:GYM65635 HII65294:HII65635 HSE65294:HSE65635 ICA65294:ICA65635 ILW65294:ILW65635 IVS65294:IVS65635 JFO65294:JFO65635 JPK65294:JPK65635 JZG65294:JZG65635 KJC65294:KJC65635 KSY65294:KSY65635 LCU65294:LCU65635 LMQ65294:LMQ65635 LWM65294:LWM65635 MGI65294:MGI65635 MQE65294:MQE65635 NAA65294:NAA65635 NJW65294:NJW65635 NTS65294:NTS65635 ODO65294:ODO65635 ONK65294:ONK65635 OXG65294:OXG65635 PHC65294:PHC65635 PQY65294:PQY65635 QAU65294:QAU65635 QKQ65294:QKQ65635 QUM65294:QUM65635 REI65294:REI65635 ROE65294:ROE65635 RYA65294:RYA65635 SHW65294:SHW65635 SRS65294:SRS65635 TBO65294:TBO65635 TLK65294:TLK65635 TVG65294:TVG65635 UFC65294:UFC65635 UOY65294:UOY65635 UYU65294:UYU65635 VIQ65294:VIQ65635 VSM65294:VSM65635 WCI65294:WCI65635 WME65294:WME65635 WWA65294:WWA65635 I130830:I131171 JO130830:JO131171 TK130830:TK131171 ADG130830:ADG131171 ANC130830:ANC131171 AWY130830:AWY131171 BGU130830:BGU131171 BQQ130830:BQQ131171 CAM130830:CAM131171 CKI130830:CKI131171 CUE130830:CUE131171 DEA130830:DEA131171 DNW130830:DNW131171 DXS130830:DXS131171 EHO130830:EHO131171 ERK130830:ERK131171 FBG130830:FBG131171 FLC130830:FLC131171 FUY130830:FUY131171 GEU130830:GEU131171 GOQ130830:GOQ131171 GYM130830:GYM131171 HII130830:HII131171 HSE130830:HSE131171 ICA130830:ICA131171 ILW130830:ILW131171 IVS130830:IVS131171 JFO130830:JFO131171 JPK130830:JPK131171 JZG130830:JZG131171 KJC130830:KJC131171 KSY130830:KSY131171 LCU130830:LCU131171 LMQ130830:LMQ131171 LWM130830:LWM131171 MGI130830:MGI131171 MQE130830:MQE131171 NAA130830:NAA131171 NJW130830:NJW131171 NTS130830:NTS131171 ODO130830:ODO131171 ONK130830:ONK131171 OXG130830:OXG131171 PHC130830:PHC131171 PQY130830:PQY131171 QAU130830:QAU131171 QKQ130830:QKQ131171 QUM130830:QUM131171 REI130830:REI131171 ROE130830:ROE131171 RYA130830:RYA131171 SHW130830:SHW131171 SRS130830:SRS131171 TBO130830:TBO131171 TLK130830:TLK131171 TVG130830:TVG131171 UFC130830:UFC131171 UOY130830:UOY131171 UYU130830:UYU131171 VIQ130830:VIQ131171 VSM130830:VSM131171 WCI130830:WCI131171 WME130830:WME131171 WWA130830:WWA131171 I196366:I196707 JO196366:JO196707 TK196366:TK196707 ADG196366:ADG196707 ANC196366:ANC196707 AWY196366:AWY196707 BGU196366:BGU196707 BQQ196366:BQQ196707 CAM196366:CAM196707 CKI196366:CKI196707 CUE196366:CUE196707 DEA196366:DEA196707 DNW196366:DNW196707 DXS196366:DXS196707 EHO196366:EHO196707 ERK196366:ERK196707 FBG196366:FBG196707 FLC196366:FLC196707 FUY196366:FUY196707 GEU196366:GEU196707 GOQ196366:GOQ196707 GYM196366:GYM196707 HII196366:HII196707 HSE196366:HSE196707 ICA196366:ICA196707 ILW196366:ILW196707 IVS196366:IVS196707 JFO196366:JFO196707 JPK196366:JPK196707 JZG196366:JZG196707 KJC196366:KJC196707 KSY196366:KSY196707 LCU196366:LCU196707 LMQ196366:LMQ196707 LWM196366:LWM196707 MGI196366:MGI196707 MQE196366:MQE196707 NAA196366:NAA196707 NJW196366:NJW196707 NTS196366:NTS196707 ODO196366:ODO196707 ONK196366:ONK196707 OXG196366:OXG196707 PHC196366:PHC196707 PQY196366:PQY196707 QAU196366:QAU196707 QKQ196366:QKQ196707 QUM196366:QUM196707 REI196366:REI196707 ROE196366:ROE196707 RYA196366:RYA196707 SHW196366:SHW196707 SRS196366:SRS196707 TBO196366:TBO196707 TLK196366:TLK196707 TVG196366:TVG196707 UFC196366:UFC196707 UOY196366:UOY196707 UYU196366:UYU196707 VIQ196366:VIQ196707 VSM196366:VSM196707 WCI196366:WCI196707 WME196366:WME196707 WWA196366:WWA196707 I261902:I262243 JO261902:JO262243 TK261902:TK262243 ADG261902:ADG262243 ANC261902:ANC262243 AWY261902:AWY262243 BGU261902:BGU262243 BQQ261902:BQQ262243 CAM261902:CAM262243 CKI261902:CKI262243 CUE261902:CUE262243 DEA261902:DEA262243 DNW261902:DNW262243 DXS261902:DXS262243 EHO261902:EHO262243 ERK261902:ERK262243 FBG261902:FBG262243 FLC261902:FLC262243 FUY261902:FUY262243 GEU261902:GEU262243 GOQ261902:GOQ262243 GYM261902:GYM262243 HII261902:HII262243 HSE261902:HSE262243 ICA261902:ICA262243 ILW261902:ILW262243 IVS261902:IVS262243 JFO261902:JFO262243 JPK261902:JPK262243 JZG261902:JZG262243 KJC261902:KJC262243 KSY261902:KSY262243 LCU261902:LCU262243 LMQ261902:LMQ262243 LWM261902:LWM262243 MGI261902:MGI262243 MQE261902:MQE262243 NAA261902:NAA262243 NJW261902:NJW262243 NTS261902:NTS262243 ODO261902:ODO262243 ONK261902:ONK262243 OXG261902:OXG262243 PHC261902:PHC262243 PQY261902:PQY262243 QAU261902:QAU262243 QKQ261902:QKQ262243 QUM261902:QUM262243 REI261902:REI262243 ROE261902:ROE262243 RYA261902:RYA262243 SHW261902:SHW262243 SRS261902:SRS262243 TBO261902:TBO262243 TLK261902:TLK262243 TVG261902:TVG262243 UFC261902:UFC262243 UOY261902:UOY262243 UYU261902:UYU262243 VIQ261902:VIQ262243 VSM261902:VSM262243 WCI261902:WCI262243 WME261902:WME262243 WWA261902:WWA262243 I327438:I327779 JO327438:JO327779 TK327438:TK327779 ADG327438:ADG327779 ANC327438:ANC327779 AWY327438:AWY327779 BGU327438:BGU327779 BQQ327438:BQQ327779 CAM327438:CAM327779 CKI327438:CKI327779 CUE327438:CUE327779 DEA327438:DEA327779 DNW327438:DNW327779 DXS327438:DXS327779 EHO327438:EHO327779 ERK327438:ERK327779 FBG327438:FBG327779 FLC327438:FLC327779 FUY327438:FUY327779 GEU327438:GEU327779 GOQ327438:GOQ327779 GYM327438:GYM327779 HII327438:HII327779 HSE327438:HSE327779 ICA327438:ICA327779 ILW327438:ILW327779 IVS327438:IVS327779 JFO327438:JFO327779 JPK327438:JPK327779 JZG327438:JZG327779 KJC327438:KJC327779 KSY327438:KSY327779 LCU327438:LCU327779 LMQ327438:LMQ327779 LWM327438:LWM327779 MGI327438:MGI327779 MQE327438:MQE327779 NAA327438:NAA327779 NJW327438:NJW327779 NTS327438:NTS327779 ODO327438:ODO327779 ONK327438:ONK327779 OXG327438:OXG327779 PHC327438:PHC327779 PQY327438:PQY327779 QAU327438:QAU327779 QKQ327438:QKQ327779 QUM327438:QUM327779 REI327438:REI327779 ROE327438:ROE327779 RYA327438:RYA327779 SHW327438:SHW327779 SRS327438:SRS327779 TBO327438:TBO327779 TLK327438:TLK327779 TVG327438:TVG327779 UFC327438:UFC327779 UOY327438:UOY327779 UYU327438:UYU327779 VIQ327438:VIQ327779 VSM327438:VSM327779 WCI327438:WCI327779 WME327438:WME327779 WWA327438:WWA327779 I392974:I393315 JO392974:JO393315 TK392974:TK393315 ADG392974:ADG393315 ANC392974:ANC393315 AWY392974:AWY393315 BGU392974:BGU393315 BQQ392974:BQQ393315 CAM392974:CAM393315 CKI392974:CKI393315 CUE392974:CUE393315 DEA392974:DEA393315 DNW392974:DNW393315 DXS392974:DXS393315 EHO392974:EHO393315 ERK392974:ERK393315 FBG392974:FBG393315 FLC392974:FLC393315 FUY392974:FUY393315 GEU392974:GEU393315 GOQ392974:GOQ393315 GYM392974:GYM393315 HII392974:HII393315 HSE392974:HSE393315 ICA392974:ICA393315 ILW392974:ILW393315 IVS392974:IVS393315 JFO392974:JFO393315 JPK392974:JPK393315 JZG392974:JZG393315 KJC392974:KJC393315 KSY392974:KSY393315 LCU392974:LCU393315 LMQ392974:LMQ393315 LWM392974:LWM393315 MGI392974:MGI393315 MQE392974:MQE393315 NAA392974:NAA393315 NJW392974:NJW393315 NTS392974:NTS393315 ODO392974:ODO393315 ONK392974:ONK393315 OXG392974:OXG393315 PHC392974:PHC393315 PQY392974:PQY393315 QAU392974:QAU393315 QKQ392974:QKQ393315 QUM392974:QUM393315 REI392974:REI393315 ROE392974:ROE393315 RYA392974:RYA393315 SHW392974:SHW393315 SRS392974:SRS393315 TBO392974:TBO393315 TLK392974:TLK393315 TVG392974:TVG393315 UFC392974:UFC393315 UOY392974:UOY393315 UYU392974:UYU393315 VIQ392974:VIQ393315 VSM392974:VSM393315 WCI392974:WCI393315 WME392974:WME393315 WWA392974:WWA393315 I458510:I458851 JO458510:JO458851 TK458510:TK458851 ADG458510:ADG458851 ANC458510:ANC458851 AWY458510:AWY458851 BGU458510:BGU458851 BQQ458510:BQQ458851 CAM458510:CAM458851 CKI458510:CKI458851 CUE458510:CUE458851 DEA458510:DEA458851 DNW458510:DNW458851 DXS458510:DXS458851 EHO458510:EHO458851 ERK458510:ERK458851 FBG458510:FBG458851 FLC458510:FLC458851 FUY458510:FUY458851 GEU458510:GEU458851 GOQ458510:GOQ458851 GYM458510:GYM458851 HII458510:HII458851 HSE458510:HSE458851 ICA458510:ICA458851 ILW458510:ILW458851 IVS458510:IVS458851 JFO458510:JFO458851 JPK458510:JPK458851 JZG458510:JZG458851 KJC458510:KJC458851 KSY458510:KSY458851 LCU458510:LCU458851 LMQ458510:LMQ458851 LWM458510:LWM458851 MGI458510:MGI458851 MQE458510:MQE458851 NAA458510:NAA458851 NJW458510:NJW458851 NTS458510:NTS458851 ODO458510:ODO458851 ONK458510:ONK458851 OXG458510:OXG458851 PHC458510:PHC458851 PQY458510:PQY458851 QAU458510:QAU458851 QKQ458510:QKQ458851 QUM458510:QUM458851 REI458510:REI458851 ROE458510:ROE458851 RYA458510:RYA458851 SHW458510:SHW458851 SRS458510:SRS458851 TBO458510:TBO458851 TLK458510:TLK458851 TVG458510:TVG458851 UFC458510:UFC458851 UOY458510:UOY458851 UYU458510:UYU458851 VIQ458510:VIQ458851 VSM458510:VSM458851 WCI458510:WCI458851 WME458510:WME458851 WWA458510:WWA458851 I524046:I524387 JO524046:JO524387 TK524046:TK524387 ADG524046:ADG524387 ANC524046:ANC524387 AWY524046:AWY524387 BGU524046:BGU524387 BQQ524046:BQQ524387 CAM524046:CAM524387 CKI524046:CKI524387 CUE524046:CUE524387 DEA524046:DEA524387 DNW524046:DNW524387 DXS524046:DXS524387 EHO524046:EHO524387 ERK524046:ERK524387 FBG524046:FBG524387 FLC524046:FLC524387 FUY524046:FUY524387 GEU524046:GEU524387 GOQ524046:GOQ524387 GYM524046:GYM524387 HII524046:HII524387 HSE524046:HSE524387 ICA524046:ICA524387 ILW524046:ILW524387 IVS524046:IVS524387 JFO524046:JFO524387 JPK524046:JPK524387 JZG524046:JZG524387 KJC524046:KJC524387 KSY524046:KSY524387 LCU524046:LCU524387 LMQ524046:LMQ524387 LWM524046:LWM524387 MGI524046:MGI524387 MQE524046:MQE524387 NAA524046:NAA524387 NJW524046:NJW524387 NTS524046:NTS524387 ODO524046:ODO524387 ONK524046:ONK524387 OXG524046:OXG524387 PHC524046:PHC524387 PQY524046:PQY524387 QAU524046:QAU524387 QKQ524046:QKQ524387 QUM524046:QUM524387 REI524046:REI524387 ROE524046:ROE524387 RYA524046:RYA524387 SHW524046:SHW524387 SRS524046:SRS524387 TBO524046:TBO524387 TLK524046:TLK524387 TVG524046:TVG524387 UFC524046:UFC524387 UOY524046:UOY524387 UYU524046:UYU524387 VIQ524046:VIQ524387 VSM524046:VSM524387 WCI524046:WCI524387 WME524046:WME524387 WWA524046:WWA524387 I589582:I589923 JO589582:JO589923 TK589582:TK589923 ADG589582:ADG589923 ANC589582:ANC589923 AWY589582:AWY589923 BGU589582:BGU589923 BQQ589582:BQQ589923 CAM589582:CAM589923 CKI589582:CKI589923 CUE589582:CUE589923 DEA589582:DEA589923 DNW589582:DNW589923 DXS589582:DXS589923 EHO589582:EHO589923 ERK589582:ERK589923 FBG589582:FBG589923 FLC589582:FLC589923 FUY589582:FUY589923 GEU589582:GEU589923 GOQ589582:GOQ589923 GYM589582:GYM589923 HII589582:HII589923 HSE589582:HSE589923 ICA589582:ICA589923 ILW589582:ILW589923 IVS589582:IVS589923 JFO589582:JFO589923 JPK589582:JPK589923 JZG589582:JZG589923 KJC589582:KJC589923 KSY589582:KSY589923 LCU589582:LCU589923 LMQ589582:LMQ589923 LWM589582:LWM589923 MGI589582:MGI589923 MQE589582:MQE589923 NAA589582:NAA589923 NJW589582:NJW589923 NTS589582:NTS589923 ODO589582:ODO589923 ONK589582:ONK589923 OXG589582:OXG589923 PHC589582:PHC589923 PQY589582:PQY589923 QAU589582:QAU589923 QKQ589582:QKQ589923 QUM589582:QUM589923 REI589582:REI589923 ROE589582:ROE589923 RYA589582:RYA589923 SHW589582:SHW589923 SRS589582:SRS589923 TBO589582:TBO589923 TLK589582:TLK589923 TVG589582:TVG589923 UFC589582:UFC589923 UOY589582:UOY589923 UYU589582:UYU589923 VIQ589582:VIQ589923 VSM589582:VSM589923 WCI589582:WCI589923 WME589582:WME589923 WWA589582:WWA589923 I655118:I655459 JO655118:JO655459 TK655118:TK655459 ADG655118:ADG655459 ANC655118:ANC655459 AWY655118:AWY655459 BGU655118:BGU655459 BQQ655118:BQQ655459 CAM655118:CAM655459 CKI655118:CKI655459 CUE655118:CUE655459 DEA655118:DEA655459 DNW655118:DNW655459 DXS655118:DXS655459 EHO655118:EHO655459 ERK655118:ERK655459 FBG655118:FBG655459 FLC655118:FLC655459 FUY655118:FUY655459 GEU655118:GEU655459 GOQ655118:GOQ655459 GYM655118:GYM655459 HII655118:HII655459 HSE655118:HSE655459 ICA655118:ICA655459 ILW655118:ILW655459 IVS655118:IVS655459 JFO655118:JFO655459 JPK655118:JPK655459 JZG655118:JZG655459 KJC655118:KJC655459 KSY655118:KSY655459 LCU655118:LCU655459 LMQ655118:LMQ655459 LWM655118:LWM655459 MGI655118:MGI655459 MQE655118:MQE655459 NAA655118:NAA655459 NJW655118:NJW655459 NTS655118:NTS655459 ODO655118:ODO655459 ONK655118:ONK655459 OXG655118:OXG655459 PHC655118:PHC655459 PQY655118:PQY655459 QAU655118:QAU655459 QKQ655118:QKQ655459 QUM655118:QUM655459 REI655118:REI655459 ROE655118:ROE655459 RYA655118:RYA655459 SHW655118:SHW655459 SRS655118:SRS655459 TBO655118:TBO655459 TLK655118:TLK655459 TVG655118:TVG655459 UFC655118:UFC655459 UOY655118:UOY655459 UYU655118:UYU655459 VIQ655118:VIQ655459 VSM655118:VSM655459 WCI655118:WCI655459 WME655118:WME655459 WWA655118:WWA655459 I720654:I720995 JO720654:JO720995 TK720654:TK720995 ADG720654:ADG720995 ANC720654:ANC720995 AWY720654:AWY720995 BGU720654:BGU720995 BQQ720654:BQQ720995 CAM720654:CAM720995 CKI720654:CKI720995 CUE720654:CUE720995 DEA720654:DEA720995 DNW720654:DNW720995 DXS720654:DXS720995 EHO720654:EHO720995 ERK720654:ERK720995 FBG720654:FBG720995 FLC720654:FLC720995 FUY720654:FUY720995 GEU720654:GEU720995 GOQ720654:GOQ720995 GYM720654:GYM720995 HII720654:HII720995 HSE720654:HSE720995 ICA720654:ICA720995 ILW720654:ILW720995 IVS720654:IVS720995 JFO720654:JFO720995 JPK720654:JPK720995 JZG720654:JZG720995 KJC720654:KJC720995 KSY720654:KSY720995 LCU720654:LCU720995 LMQ720654:LMQ720995 LWM720654:LWM720995 MGI720654:MGI720995 MQE720654:MQE720995 NAA720654:NAA720995 NJW720654:NJW720995 NTS720654:NTS720995 ODO720654:ODO720995 ONK720654:ONK720995 OXG720654:OXG720995 PHC720654:PHC720995 PQY720654:PQY720995 QAU720654:QAU720995 QKQ720654:QKQ720995 QUM720654:QUM720995 REI720654:REI720995 ROE720654:ROE720995 RYA720654:RYA720995 SHW720654:SHW720995 SRS720654:SRS720995 TBO720654:TBO720995 TLK720654:TLK720995 TVG720654:TVG720995 UFC720654:UFC720995 UOY720654:UOY720995 UYU720654:UYU720995 VIQ720654:VIQ720995 VSM720654:VSM720995 WCI720654:WCI720995 WME720654:WME720995 WWA720654:WWA720995 I786190:I786531 JO786190:JO786531 TK786190:TK786531 ADG786190:ADG786531 ANC786190:ANC786531 AWY786190:AWY786531 BGU786190:BGU786531 BQQ786190:BQQ786531 CAM786190:CAM786531 CKI786190:CKI786531 CUE786190:CUE786531 DEA786190:DEA786531 DNW786190:DNW786531 DXS786190:DXS786531 EHO786190:EHO786531 ERK786190:ERK786531 FBG786190:FBG786531 FLC786190:FLC786531 FUY786190:FUY786531 GEU786190:GEU786531 GOQ786190:GOQ786531 GYM786190:GYM786531 HII786190:HII786531 HSE786190:HSE786531 ICA786190:ICA786531 ILW786190:ILW786531 IVS786190:IVS786531 JFO786190:JFO786531 JPK786190:JPK786531 JZG786190:JZG786531 KJC786190:KJC786531 KSY786190:KSY786531 LCU786190:LCU786531 LMQ786190:LMQ786531 LWM786190:LWM786531 MGI786190:MGI786531 MQE786190:MQE786531 NAA786190:NAA786531 NJW786190:NJW786531 NTS786190:NTS786531 ODO786190:ODO786531 ONK786190:ONK786531 OXG786190:OXG786531 PHC786190:PHC786531 PQY786190:PQY786531 QAU786190:QAU786531 QKQ786190:QKQ786531 QUM786190:QUM786531 REI786190:REI786531 ROE786190:ROE786531 RYA786190:RYA786531 SHW786190:SHW786531 SRS786190:SRS786531 TBO786190:TBO786531 TLK786190:TLK786531 TVG786190:TVG786531 UFC786190:UFC786531 UOY786190:UOY786531 UYU786190:UYU786531 VIQ786190:VIQ786531 VSM786190:VSM786531 WCI786190:WCI786531 WME786190:WME786531 WWA786190:WWA786531 I851726:I852067 JO851726:JO852067 TK851726:TK852067 ADG851726:ADG852067 ANC851726:ANC852067 AWY851726:AWY852067 BGU851726:BGU852067 BQQ851726:BQQ852067 CAM851726:CAM852067 CKI851726:CKI852067 CUE851726:CUE852067 DEA851726:DEA852067 DNW851726:DNW852067 DXS851726:DXS852067 EHO851726:EHO852067 ERK851726:ERK852067 FBG851726:FBG852067 FLC851726:FLC852067 FUY851726:FUY852067 GEU851726:GEU852067 GOQ851726:GOQ852067 GYM851726:GYM852067 HII851726:HII852067 HSE851726:HSE852067 ICA851726:ICA852067 ILW851726:ILW852067 IVS851726:IVS852067 JFO851726:JFO852067 JPK851726:JPK852067 JZG851726:JZG852067 KJC851726:KJC852067 KSY851726:KSY852067 LCU851726:LCU852067 LMQ851726:LMQ852067 LWM851726:LWM852067 MGI851726:MGI852067 MQE851726:MQE852067 NAA851726:NAA852067 NJW851726:NJW852067 NTS851726:NTS852067 ODO851726:ODO852067 ONK851726:ONK852067 OXG851726:OXG852067 PHC851726:PHC852067 PQY851726:PQY852067 QAU851726:QAU852067 QKQ851726:QKQ852067 QUM851726:QUM852067 REI851726:REI852067 ROE851726:ROE852067 RYA851726:RYA852067 SHW851726:SHW852067 SRS851726:SRS852067 TBO851726:TBO852067 TLK851726:TLK852067 TVG851726:TVG852067 UFC851726:UFC852067 UOY851726:UOY852067 UYU851726:UYU852067 VIQ851726:VIQ852067 VSM851726:VSM852067 WCI851726:WCI852067 WME851726:WME852067 WWA851726:WWA852067 I917262:I917603 JO917262:JO917603 TK917262:TK917603 ADG917262:ADG917603 ANC917262:ANC917603 AWY917262:AWY917603 BGU917262:BGU917603 BQQ917262:BQQ917603 CAM917262:CAM917603 CKI917262:CKI917603 CUE917262:CUE917603 DEA917262:DEA917603 DNW917262:DNW917603 DXS917262:DXS917603 EHO917262:EHO917603 ERK917262:ERK917603 FBG917262:FBG917603 FLC917262:FLC917603 FUY917262:FUY917603 GEU917262:GEU917603 GOQ917262:GOQ917603 GYM917262:GYM917603 HII917262:HII917603 HSE917262:HSE917603 ICA917262:ICA917603 ILW917262:ILW917603 IVS917262:IVS917603 JFO917262:JFO917603 JPK917262:JPK917603 JZG917262:JZG917603 KJC917262:KJC917603 KSY917262:KSY917603 LCU917262:LCU917603 LMQ917262:LMQ917603 LWM917262:LWM917603 MGI917262:MGI917603 MQE917262:MQE917603 NAA917262:NAA917603 NJW917262:NJW917603 NTS917262:NTS917603 ODO917262:ODO917603 ONK917262:ONK917603 OXG917262:OXG917603 PHC917262:PHC917603 PQY917262:PQY917603 QAU917262:QAU917603 QKQ917262:QKQ917603 QUM917262:QUM917603 REI917262:REI917603 ROE917262:ROE917603 RYA917262:RYA917603 SHW917262:SHW917603 SRS917262:SRS917603 TBO917262:TBO917603 TLK917262:TLK917603 TVG917262:TVG917603 UFC917262:UFC917603 UOY917262:UOY917603 UYU917262:UYU917603 VIQ917262:VIQ917603 VSM917262:VSM917603 WCI917262:WCI917603 WME917262:WME917603 WWA917262:WWA917603 I982798:I983139 JO982798:JO983139 TK982798:TK983139 ADG982798:ADG983139 ANC982798:ANC983139 AWY982798:AWY983139 BGU982798:BGU983139 BQQ982798:BQQ983139 CAM982798:CAM983139 CKI982798:CKI983139 CUE982798:CUE983139 DEA982798:DEA983139 DNW982798:DNW983139 DXS982798:DXS983139 EHO982798:EHO983139 ERK982798:ERK983139 FBG982798:FBG983139 FLC982798:FLC983139 FUY982798:FUY983139 GEU982798:GEU983139 GOQ982798:GOQ983139 GYM982798:GYM983139 HII982798:HII983139 HSE982798:HSE983139 ICA982798:ICA983139 ILW982798:ILW983139 IVS982798:IVS983139 JFO982798:JFO983139 JPK982798:JPK983139 JZG982798:JZG983139 KJC982798:KJC983139 KSY982798:KSY983139 LCU982798:LCU983139 LMQ982798:LMQ983139 LWM982798:LWM983139 MGI982798:MGI983139 MQE982798:MQE983139 NAA982798:NAA983139 NJW982798:NJW983139 NTS982798:NTS983139 ODO982798:ODO983139 ONK982798:ONK983139 OXG982798:OXG983139 PHC982798:PHC983139 PQY982798:PQY983139 QAU982798:QAU983139 QKQ982798:QKQ983139 QUM982798:QUM983139 REI982798:REI983139 ROE982798:ROE983139 RYA982798:RYA983139 SHW982798:SHW983139 SRS982798:SRS983139 TBO982798:TBO983139 TLK982798:TLK983139 TVG982798:TVG983139 UFC982798:UFC983139 UOY982798:UOY983139 UYU982798:UYU983139 VIQ982798:VIQ983139 VSM982798:VSM983139 WCI982798:WCI983139 WME982798:WME983139 Q982798:Q983139 Q65294:Q65635 Q130830:Q131171 Q196366:Q196707 Q261902:Q262243 Q327438:Q327779 Q392974:Q393315 Q458510:Q458851 Q524046:Q524387 Q589582:Q589923 Q655118:Q655459 Q720654:Q720995 Q786190:Q786531 Q851726:Q852067 Q917262:Q917603 JO7:JO150 WWA7:WWA150 WME7:WME150 WCI7:WCI150 VSM7:VSM150 VIQ7:VIQ150 UYU7:UYU150 UOY7:UOY150 UFC7:UFC150 TVG7:TVG150 TLK7:TLK150 TBO7:TBO150 SRS7:SRS150 SHW7:SHW150 RYA7:RYA150 ROE7:ROE150 REI7:REI150 QUM7:QUM150 QKQ7:QKQ150 QAU7:QAU150 PQY7:PQY150 PHC7:PHC150 OXG7:OXG150 ONK7:ONK150 ODO7:ODO150 NTS7:NTS150 NJW7:NJW150 NAA7:NAA150 MQE7:MQE150 MGI7:MGI150 LWM7:LWM150 LMQ7:LMQ150 LCU7:LCU150 KSY7:KSY150 KJC7:KJC150 JZG7:JZG150 JPK7:JPK150 JFO7:JFO150 IVS7:IVS150 ILW7:ILW150 ICA7:ICA150 HSE7:HSE150 HII7:HII150 GYM7:GYM150 GOQ7:GOQ150 GEU7:GEU150 FUY7:FUY150 FLC7:FLC150 FBG7:FBG150 ERK7:ERK150 EHO7:EHO150 DXS7:DXS150 DNW7:DNW150 DEA7:DEA150 CUE7:CUE150 CKI7:CKI150 CAM7:CAM150 BQQ7:BQQ150 BGU7:BGU150 AWY7:AWY150 ANC7:ANC150 ADG7:ADG150 TK7:TK150 I10:I149">
      <formula1>1</formula1>
      <formula2>305</formula2>
    </dataValidation>
    <dataValidation type="whole" allowBlank="1" showInputMessage="1" showErrorMessage="1" prompt="Inserire solo i giorni di assenza fatturati/da fatturare" sqref="WWB982798:WWB983139 J130830:J131171 JP65294:JP65635 TL65294:TL65635 ADH65294:ADH65635 AND65294:AND65635 AWZ65294:AWZ65635 BGV65294:BGV65635 BQR65294:BQR65635 CAN65294:CAN65635 CKJ65294:CKJ65635 CUF65294:CUF65635 DEB65294:DEB65635 DNX65294:DNX65635 DXT65294:DXT65635 EHP65294:EHP65635 ERL65294:ERL65635 FBH65294:FBH65635 FLD65294:FLD65635 FUZ65294:FUZ65635 GEV65294:GEV65635 GOR65294:GOR65635 GYN65294:GYN65635 HIJ65294:HIJ65635 HSF65294:HSF65635 ICB65294:ICB65635 ILX65294:ILX65635 IVT65294:IVT65635 JFP65294:JFP65635 JPL65294:JPL65635 JZH65294:JZH65635 KJD65294:KJD65635 KSZ65294:KSZ65635 LCV65294:LCV65635 LMR65294:LMR65635 LWN65294:LWN65635 MGJ65294:MGJ65635 MQF65294:MQF65635 NAB65294:NAB65635 NJX65294:NJX65635 NTT65294:NTT65635 ODP65294:ODP65635 ONL65294:ONL65635 OXH65294:OXH65635 PHD65294:PHD65635 PQZ65294:PQZ65635 QAV65294:QAV65635 QKR65294:QKR65635 QUN65294:QUN65635 REJ65294:REJ65635 ROF65294:ROF65635 RYB65294:RYB65635 SHX65294:SHX65635 SRT65294:SRT65635 TBP65294:TBP65635 TLL65294:TLL65635 TVH65294:TVH65635 UFD65294:UFD65635 UOZ65294:UOZ65635 UYV65294:UYV65635 VIR65294:VIR65635 VSN65294:VSN65635 WCJ65294:WCJ65635 WMF65294:WMF65635 WWB65294:WWB65635 J196366:J196707 JP130830:JP131171 TL130830:TL131171 ADH130830:ADH131171 AND130830:AND131171 AWZ130830:AWZ131171 BGV130830:BGV131171 BQR130830:BQR131171 CAN130830:CAN131171 CKJ130830:CKJ131171 CUF130830:CUF131171 DEB130830:DEB131171 DNX130830:DNX131171 DXT130830:DXT131171 EHP130830:EHP131171 ERL130830:ERL131171 FBH130830:FBH131171 FLD130830:FLD131171 FUZ130830:FUZ131171 GEV130830:GEV131171 GOR130830:GOR131171 GYN130830:GYN131171 HIJ130830:HIJ131171 HSF130830:HSF131171 ICB130830:ICB131171 ILX130830:ILX131171 IVT130830:IVT131171 JFP130830:JFP131171 JPL130830:JPL131171 JZH130830:JZH131171 KJD130830:KJD131171 KSZ130830:KSZ131171 LCV130830:LCV131171 LMR130830:LMR131171 LWN130830:LWN131171 MGJ130830:MGJ131171 MQF130830:MQF131171 NAB130830:NAB131171 NJX130830:NJX131171 NTT130830:NTT131171 ODP130830:ODP131171 ONL130830:ONL131171 OXH130830:OXH131171 PHD130830:PHD131171 PQZ130830:PQZ131171 QAV130830:QAV131171 QKR130830:QKR131171 QUN130830:QUN131171 REJ130830:REJ131171 ROF130830:ROF131171 RYB130830:RYB131171 SHX130830:SHX131171 SRT130830:SRT131171 TBP130830:TBP131171 TLL130830:TLL131171 TVH130830:TVH131171 UFD130830:UFD131171 UOZ130830:UOZ131171 UYV130830:UYV131171 VIR130830:VIR131171 VSN130830:VSN131171 WCJ130830:WCJ131171 WMF130830:WMF131171 WWB130830:WWB131171 J261902:J262243 JP196366:JP196707 TL196366:TL196707 ADH196366:ADH196707 AND196366:AND196707 AWZ196366:AWZ196707 BGV196366:BGV196707 BQR196366:BQR196707 CAN196366:CAN196707 CKJ196366:CKJ196707 CUF196366:CUF196707 DEB196366:DEB196707 DNX196366:DNX196707 DXT196366:DXT196707 EHP196366:EHP196707 ERL196366:ERL196707 FBH196366:FBH196707 FLD196366:FLD196707 FUZ196366:FUZ196707 GEV196366:GEV196707 GOR196366:GOR196707 GYN196366:GYN196707 HIJ196366:HIJ196707 HSF196366:HSF196707 ICB196366:ICB196707 ILX196366:ILX196707 IVT196366:IVT196707 JFP196366:JFP196707 JPL196366:JPL196707 JZH196366:JZH196707 KJD196366:KJD196707 KSZ196366:KSZ196707 LCV196366:LCV196707 LMR196366:LMR196707 LWN196366:LWN196707 MGJ196366:MGJ196707 MQF196366:MQF196707 NAB196366:NAB196707 NJX196366:NJX196707 NTT196366:NTT196707 ODP196366:ODP196707 ONL196366:ONL196707 OXH196366:OXH196707 PHD196366:PHD196707 PQZ196366:PQZ196707 QAV196366:QAV196707 QKR196366:QKR196707 QUN196366:QUN196707 REJ196366:REJ196707 ROF196366:ROF196707 RYB196366:RYB196707 SHX196366:SHX196707 SRT196366:SRT196707 TBP196366:TBP196707 TLL196366:TLL196707 TVH196366:TVH196707 UFD196366:UFD196707 UOZ196366:UOZ196707 UYV196366:UYV196707 VIR196366:VIR196707 VSN196366:VSN196707 WCJ196366:WCJ196707 WMF196366:WMF196707 WWB196366:WWB196707 J327438:J327779 JP261902:JP262243 TL261902:TL262243 ADH261902:ADH262243 AND261902:AND262243 AWZ261902:AWZ262243 BGV261902:BGV262243 BQR261902:BQR262243 CAN261902:CAN262243 CKJ261902:CKJ262243 CUF261902:CUF262243 DEB261902:DEB262243 DNX261902:DNX262243 DXT261902:DXT262243 EHP261902:EHP262243 ERL261902:ERL262243 FBH261902:FBH262243 FLD261902:FLD262243 FUZ261902:FUZ262243 GEV261902:GEV262243 GOR261902:GOR262243 GYN261902:GYN262243 HIJ261902:HIJ262243 HSF261902:HSF262243 ICB261902:ICB262243 ILX261902:ILX262243 IVT261902:IVT262243 JFP261902:JFP262243 JPL261902:JPL262243 JZH261902:JZH262243 KJD261902:KJD262243 KSZ261902:KSZ262243 LCV261902:LCV262243 LMR261902:LMR262243 LWN261902:LWN262243 MGJ261902:MGJ262243 MQF261902:MQF262243 NAB261902:NAB262243 NJX261902:NJX262243 NTT261902:NTT262243 ODP261902:ODP262243 ONL261902:ONL262243 OXH261902:OXH262243 PHD261902:PHD262243 PQZ261902:PQZ262243 QAV261902:QAV262243 QKR261902:QKR262243 QUN261902:QUN262243 REJ261902:REJ262243 ROF261902:ROF262243 RYB261902:RYB262243 SHX261902:SHX262243 SRT261902:SRT262243 TBP261902:TBP262243 TLL261902:TLL262243 TVH261902:TVH262243 UFD261902:UFD262243 UOZ261902:UOZ262243 UYV261902:UYV262243 VIR261902:VIR262243 VSN261902:VSN262243 WCJ261902:WCJ262243 WMF261902:WMF262243 WWB261902:WWB262243 J392974:J393315 JP327438:JP327779 TL327438:TL327779 ADH327438:ADH327779 AND327438:AND327779 AWZ327438:AWZ327779 BGV327438:BGV327779 BQR327438:BQR327779 CAN327438:CAN327779 CKJ327438:CKJ327779 CUF327438:CUF327779 DEB327438:DEB327779 DNX327438:DNX327779 DXT327438:DXT327779 EHP327438:EHP327779 ERL327438:ERL327779 FBH327438:FBH327779 FLD327438:FLD327779 FUZ327438:FUZ327779 GEV327438:GEV327779 GOR327438:GOR327779 GYN327438:GYN327779 HIJ327438:HIJ327779 HSF327438:HSF327779 ICB327438:ICB327779 ILX327438:ILX327779 IVT327438:IVT327779 JFP327438:JFP327779 JPL327438:JPL327779 JZH327438:JZH327779 KJD327438:KJD327779 KSZ327438:KSZ327779 LCV327438:LCV327779 LMR327438:LMR327779 LWN327438:LWN327779 MGJ327438:MGJ327779 MQF327438:MQF327779 NAB327438:NAB327779 NJX327438:NJX327779 NTT327438:NTT327779 ODP327438:ODP327779 ONL327438:ONL327779 OXH327438:OXH327779 PHD327438:PHD327779 PQZ327438:PQZ327779 QAV327438:QAV327779 QKR327438:QKR327779 QUN327438:QUN327779 REJ327438:REJ327779 ROF327438:ROF327779 RYB327438:RYB327779 SHX327438:SHX327779 SRT327438:SRT327779 TBP327438:TBP327779 TLL327438:TLL327779 TVH327438:TVH327779 UFD327438:UFD327779 UOZ327438:UOZ327779 UYV327438:UYV327779 VIR327438:VIR327779 VSN327438:VSN327779 WCJ327438:WCJ327779 WMF327438:WMF327779 WWB327438:WWB327779 J458510:J458851 JP392974:JP393315 TL392974:TL393315 ADH392974:ADH393315 AND392974:AND393315 AWZ392974:AWZ393315 BGV392974:BGV393315 BQR392974:BQR393315 CAN392974:CAN393315 CKJ392974:CKJ393315 CUF392974:CUF393315 DEB392974:DEB393315 DNX392974:DNX393315 DXT392974:DXT393315 EHP392974:EHP393315 ERL392974:ERL393315 FBH392974:FBH393315 FLD392974:FLD393315 FUZ392974:FUZ393315 GEV392974:GEV393315 GOR392974:GOR393315 GYN392974:GYN393315 HIJ392974:HIJ393315 HSF392974:HSF393315 ICB392974:ICB393315 ILX392974:ILX393315 IVT392974:IVT393315 JFP392974:JFP393315 JPL392974:JPL393315 JZH392974:JZH393315 KJD392974:KJD393315 KSZ392974:KSZ393315 LCV392974:LCV393315 LMR392974:LMR393315 LWN392974:LWN393315 MGJ392974:MGJ393315 MQF392974:MQF393315 NAB392974:NAB393315 NJX392974:NJX393315 NTT392974:NTT393315 ODP392974:ODP393315 ONL392974:ONL393315 OXH392974:OXH393315 PHD392974:PHD393315 PQZ392974:PQZ393315 QAV392974:QAV393315 QKR392974:QKR393315 QUN392974:QUN393315 REJ392974:REJ393315 ROF392974:ROF393315 RYB392974:RYB393315 SHX392974:SHX393315 SRT392974:SRT393315 TBP392974:TBP393315 TLL392974:TLL393315 TVH392974:TVH393315 UFD392974:UFD393315 UOZ392974:UOZ393315 UYV392974:UYV393315 VIR392974:VIR393315 VSN392974:VSN393315 WCJ392974:WCJ393315 WMF392974:WMF393315 WWB392974:WWB393315 J524046:J524387 JP458510:JP458851 TL458510:TL458851 ADH458510:ADH458851 AND458510:AND458851 AWZ458510:AWZ458851 BGV458510:BGV458851 BQR458510:BQR458851 CAN458510:CAN458851 CKJ458510:CKJ458851 CUF458510:CUF458851 DEB458510:DEB458851 DNX458510:DNX458851 DXT458510:DXT458851 EHP458510:EHP458851 ERL458510:ERL458851 FBH458510:FBH458851 FLD458510:FLD458851 FUZ458510:FUZ458851 GEV458510:GEV458851 GOR458510:GOR458851 GYN458510:GYN458851 HIJ458510:HIJ458851 HSF458510:HSF458851 ICB458510:ICB458851 ILX458510:ILX458851 IVT458510:IVT458851 JFP458510:JFP458851 JPL458510:JPL458851 JZH458510:JZH458851 KJD458510:KJD458851 KSZ458510:KSZ458851 LCV458510:LCV458851 LMR458510:LMR458851 LWN458510:LWN458851 MGJ458510:MGJ458851 MQF458510:MQF458851 NAB458510:NAB458851 NJX458510:NJX458851 NTT458510:NTT458851 ODP458510:ODP458851 ONL458510:ONL458851 OXH458510:OXH458851 PHD458510:PHD458851 PQZ458510:PQZ458851 QAV458510:QAV458851 QKR458510:QKR458851 QUN458510:QUN458851 REJ458510:REJ458851 ROF458510:ROF458851 RYB458510:RYB458851 SHX458510:SHX458851 SRT458510:SRT458851 TBP458510:TBP458851 TLL458510:TLL458851 TVH458510:TVH458851 UFD458510:UFD458851 UOZ458510:UOZ458851 UYV458510:UYV458851 VIR458510:VIR458851 VSN458510:VSN458851 WCJ458510:WCJ458851 WMF458510:WMF458851 WWB458510:WWB458851 J589582:J589923 JP524046:JP524387 TL524046:TL524387 ADH524046:ADH524387 AND524046:AND524387 AWZ524046:AWZ524387 BGV524046:BGV524387 BQR524046:BQR524387 CAN524046:CAN524387 CKJ524046:CKJ524387 CUF524046:CUF524387 DEB524046:DEB524387 DNX524046:DNX524387 DXT524046:DXT524387 EHP524046:EHP524387 ERL524046:ERL524387 FBH524046:FBH524387 FLD524046:FLD524387 FUZ524046:FUZ524387 GEV524046:GEV524387 GOR524046:GOR524387 GYN524046:GYN524387 HIJ524046:HIJ524387 HSF524046:HSF524387 ICB524046:ICB524387 ILX524046:ILX524387 IVT524046:IVT524387 JFP524046:JFP524387 JPL524046:JPL524387 JZH524046:JZH524387 KJD524046:KJD524387 KSZ524046:KSZ524387 LCV524046:LCV524387 LMR524046:LMR524387 LWN524046:LWN524387 MGJ524046:MGJ524387 MQF524046:MQF524387 NAB524046:NAB524387 NJX524046:NJX524387 NTT524046:NTT524387 ODP524046:ODP524387 ONL524046:ONL524387 OXH524046:OXH524387 PHD524046:PHD524387 PQZ524046:PQZ524387 QAV524046:QAV524387 QKR524046:QKR524387 QUN524046:QUN524387 REJ524046:REJ524387 ROF524046:ROF524387 RYB524046:RYB524387 SHX524046:SHX524387 SRT524046:SRT524387 TBP524046:TBP524387 TLL524046:TLL524387 TVH524046:TVH524387 UFD524046:UFD524387 UOZ524046:UOZ524387 UYV524046:UYV524387 VIR524046:VIR524387 VSN524046:VSN524387 WCJ524046:WCJ524387 WMF524046:WMF524387 WWB524046:WWB524387 J655118:J655459 JP589582:JP589923 TL589582:TL589923 ADH589582:ADH589923 AND589582:AND589923 AWZ589582:AWZ589923 BGV589582:BGV589923 BQR589582:BQR589923 CAN589582:CAN589923 CKJ589582:CKJ589923 CUF589582:CUF589923 DEB589582:DEB589923 DNX589582:DNX589923 DXT589582:DXT589923 EHP589582:EHP589923 ERL589582:ERL589923 FBH589582:FBH589923 FLD589582:FLD589923 FUZ589582:FUZ589923 GEV589582:GEV589923 GOR589582:GOR589923 GYN589582:GYN589923 HIJ589582:HIJ589923 HSF589582:HSF589923 ICB589582:ICB589923 ILX589582:ILX589923 IVT589582:IVT589923 JFP589582:JFP589923 JPL589582:JPL589923 JZH589582:JZH589923 KJD589582:KJD589923 KSZ589582:KSZ589923 LCV589582:LCV589923 LMR589582:LMR589923 LWN589582:LWN589923 MGJ589582:MGJ589923 MQF589582:MQF589923 NAB589582:NAB589923 NJX589582:NJX589923 NTT589582:NTT589923 ODP589582:ODP589923 ONL589582:ONL589923 OXH589582:OXH589923 PHD589582:PHD589923 PQZ589582:PQZ589923 QAV589582:QAV589923 QKR589582:QKR589923 QUN589582:QUN589923 REJ589582:REJ589923 ROF589582:ROF589923 RYB589582:RYB589923 SHX589582:SHX589923 SRT589582:SRT589923 TBP589582:TBP589923 TLL589582:TLL589923 TVH589582:TVH589923 UFD589582:UFD589923 UOZ589582:UOZ589923 UYV589582:UYV589923 VIR589582:VIR589923 VSN589582:VSN589923 WCJ589582:WCJ589923 WMF589582:WMF589923 WWB589582:WWB589923 J720654:J720995 JP655118:JP655459 TL655118:TL655459 ADH655118:ADH655459 AND655118:AND655459 AWZ655118:AWZ655459 BGV655118:BGV655459 BQR655118:BQR655459 CAN655118:CAN655459 CKJ655118:CKJ655459 CUF655118:CUF655459 DEB655118:DEB655459 DNX655118:DNX655459 DXT655118:DXT655459 EHP655118:EHP655459 ERL655118:ERL655459 FBH655118:FBH655459 FLD655118:FLD655459 FUZ655118:FUZ655459 GEV655118:GEV655459 GOR655118:GOR655459 GYN655118:GYN655459 HIJ655118:HIJ655459 HSF655118:HSF655459 ICB655118:ICB655459 ILX655118:ILX655459 IVT655118:IVT655459 JFP655118:JFP655459 JPL655118:JPL655459 JZH655118:JZH655459 KJD655118:KJD655459 KSZ655118:KSZ655459 LCV655118:LCV655459 LMR655118:LMR655459 LWN655118:LWN655459 MGJ655118:MGJ655459 MQF655118:MQF655459 NAB655118:NAB655459 NJX655118:NJX655459 NTT655118:NTT655459 ODP655118:ODP655459 ONL655118:ONL655459 OXH655118:OXH655459 PHD655118:PHD655459 PQZ655118:PQZ655459 QAV655118:QAV655459 QKR655118:QKR655459 QUN655118:QUN655459 REJ655118:REJ655459 ROF655118:ROF655459 RYB655118:RYB655459 SHX655118:SHX655459 SRT655118:SRT655459 TBP655118:TBP655459 TLL655118:TLL655459 TVH655118:TVH655459 UFD655118:UFD655459 UOZ655118:UOZ655459 UYV655118:UYV655459 VIR655118:VIR655459 VSN655118:VSN655459 WCJ655118:WCJ655459 WMF655118:WMF655459 WWB655118:WWB655459 J786190:J786531 JP720654:JP720995 TL720654:TL720995 ADH720654:ADH720995 AND720654:AND720995 AWZ720654:AWZ720995 BGV720654:BGV720995 BQR720654:BQR720995 CAN720654:CAN720995 CKJ720654:CKJ720995 CUF720654:CUF720995 DEB720654:DEB720995 DNX720654:DNX720995 DXT720654:DXT720995 EHP720654:EHP720995 ERL720654:ERL720995 FBH720654:FBH720995 FLD720654:FLD720995 FUZ720654:FUZ720995 GEV720654:GEV720995 GOR720654:GOR720995 GYN720654:GYN720995 HIJ720654:HIJ720995 HSF720654:HSF720995 ICB720654:ICB720995 ILX720654:ILX720995 IVT720654:IVT720995 JFP720654:JFP720995 JPL720654:JPL720995 JZH720654:JZH720995 KJD720654:KJD720995 KSZ720654:KSZ720995 LCV720654:LCV720995 LMR720654:LMR720995 LWN720654:LWN720995 MGJ720654:MGJ720995 MQF720654:MQF720995 NAB720654:NAB720995 NJX720654:NJX720995 NTT720654:NTT720995 ODP720654:ODP720995 ONL720654:ONL720995 OXH720654:OXH720995 PHD720654:PHD720995 PQZ720654:PQZ720995 QAV720654:QAV720995 QKR720654:QKR720995 QUN720654:QUN720995 REJ720654:REJ720995 ROF720654:ROF720995 RYB720654:RYB720995 SHX720654:SHX720995 SRT720654:SRT720995 TBP720654:TBP720995 TLL720654:TLL720995 TVH720654:TVH720995 UFD720654:UFD720995 UOZ720654:UOZ720995 UYV720654:UYV720995 VIR720654:VIR720995 VSN720654:VSN720995 WCJ720654:WCJ720995 WMF720654:WMF720995 WWB720654:WWB720995 J851726:J852067 JP786190:JP786531 TL786190:TL786531 ADH786190:ADH786531 AND786190:AND786531 AWZ786190:AWZ786531 BGV786190:BGV786531 BQR786190:BQR786531 CAN786190:CAN786531 CKJ786190:CKJ786531 CUF786190:CUF786531 DEB786190:DEB786531 DNX786190:DNX786531 DXT786190:DXT786531 EHP786190:EHP786531 ERL786190:ERL786531 FBH786190:FBH786531 FLD786190:FLD786531 FUZ786190:FUZ786531 GEV786190:GEV786531 GOR786190:GOR786531 GYN786190:GYN786531 HIJ786190:HIJ786531 HSF786190:HSF786531 ICB786190:ICB786531 ILX786190:ILX786531 IVT786190:IVT786531 JFP786190:JFP786531 JPL786190:JPL786531 JZH786190:JZH786531 KJD786190:KJD786531 KSZ786190:KSZ786531 LCV786190:LCV786531 LMR786190:LMR786531 LWN786190:LWN786531 MGJ786190:MGJ786531 MQF786190:MQF786531 NAB786190:NAB786531 NJX786190:NJX786531 NTT786190:NTT786531 ODP786190:ODP786531 ONL786190:ONL786531 OXH786190:OXH786531 PHD786190:PHD786531 PQZ786190:PQZ786531 QAV786190:QAV786531 QKR786190:QKR786531 QUN786190:QUN786531 REJ786190:REJ786531 ROF786190:ROF786531 RYB786190:RYB786531 SHX786190:SHX786531 SRT786190:SRT786531 TBP786190:TBP786531 TLL786190:TLL786531 TVH786190:TVH786531 UFD786190:UFD786531 UOZ786190:UOZ786531 UYV786190:UYV786531 VIR786190:VIR786531 VSN786190:VSN786531 WCJ786190:WCJ786531 WMF786190:WMF786531 WWB786190:WWB786531 J917262:J917603 JP851726:JP852067 TL851726:TL852067 ADH851726:ADH852067 AND851726:AND852067 AWZ851726:AWZ852067 BGV851726:BGV852067 BQR851726:BQR852067 CAN851726:CAN852067 CKJ851726:CKJ852067 CUF851726:CUF852067 DEB851726:DEB852067 DNX851726:DNX852067 DXT851726:DXT852067 EHP851726:EHP852067 ERL851726:ERL852067 FBH851726:FBH852067 FLD851726:FLD852067 FUZ851726:FUZ852067 GEV851726:GEV852067 GOR851726:GOR852067 GYN851726:GYN852067 HIJ851726:HIJ852067 HSF851726:HSF852067 ICB851726:ICB852067 ILX851726:ILX852067 IVT851726:IVT852067 JFP851726:JFP852067 JPL851726:JPL852067 JZH851726:JZH852067 KJD851726:KJD852067 KSZ851726:KSZ852067 LCV851726:LCV852067 LMR851726:LMR852067 LWN851726:LWN852067 MGJ851726:MGJ852067 MQF851726:MQF852067 NAB851726:NAB852067 NJX851726:NJX852067 NTT851726:NTT852067 ODP851726:ODP852067 ONL851726:ONL852067 OXH851726:OXH852067 PHD851726:PHD852067 PQZ851726:PQZ852067 QAV851726:QAV852067 QKR851726:QKR852067 QUN851726:QUN852067 REJ851726:REJ852067 ROF851726:ROF852067 RYB851726:RYB852067 SHX851726:SHX852067 SRT851726:SRT852067 TBP851726:TBP852067 TLL851726:TLL852067 TVH851726:TVH852067 UFD851726:UFD852067 UOZ851726:UOZ852067 UYV851726:UYV852067 VIR851726:VIR852067 VSN851726:VSN852067 WCJ851726:WCJ852067 WMF851726:WMF852067 WWB851726:WWB852067 J982798:J983139 JP917262:JP917603 TL917262:TL917603 ADH917262:ADH917603 AND917262:AND917603 AWZ917262:AWZ917603 BGV917262:BGV917603 BQR917262:BQR917603 CAN917262:CAN917603 CKJ917262:CKJ917603 CUF917262:CUF917603 DEB917262:DEB917603 DNX917262:DNX917603 DXT917262:DXT917603 EHP917262:EHP917603 ERL917262:ERL917603 FBH917262:FBH917603 FLD917262:FLD917603 FUZ917262:FUZ917603 GEV917262:GEV917603 GOR917262:GOR917603 GYN917262:GYN917603 HIJ917262:HIJ917603 HSF917262:HSF917603 ICB917262:ICB917603 ILX917262:ILX917603 IVT917262:IVT917603 JFP917262:JFP917603 JPL917262:JPL917603 JZH917262:JZH917603 KJD917262:KJD917603 KSZ917262:KSZ917603 LCV917262:LCV917603 LMR917262:LMR917603 LWN917262:LWN917603 MGJ917262:MGJ917603 MQF917262:MQF917603 NAB917262:NAB917603 NJX917262:NJX917603 NTT917262:NTT917603 ODP917262:ODP917603 ONL917262:ONL917603 OXH917262:OXH917603 PHD917262:PHD917603 PQZ917262:PQZ917603 QAV917262:QAV917603 QKR917262:QKR917603 QUN917262:QUN917603 REJ917262:REJ917603 ROF917262:ROF917603 RYB917262:RYB917603 SHX917262:SHX917603 SRT917262:SRT917603 TBP917262:TBP917603 TLL917262:TLL917603 TVH917262:TVH917603 UFD917262:UFD917603 UOZ917262:UOZ917603 UYV917262:UYV917603 VIR917262:VIR917603 VSN917262:VSN917603 WCJ917262:WCJ917603 WMF917262:WMF917603 WWB917262:WWB917603 J10:J149 JP982798:JP983139 TL982798:TL983139 ADH982798:ADH983139 AND982798:AND983139 AWZ982798:AWZ983139 BGV982798:BGV983139 BQR982798:BQR983139 CAN982798:CAN983139 CKJ982798:CKJ983139 CUF982798:CUF983139 DEB982798:DEB983139 DNX982798:DNX983139 DXT982798:DXT983139 EHP982798:EHP983139 ERL982798:ERL983139 FBH982798:FBH983139 FLD982798:FLD983139 FUZ982798:FUZ983139 GEV982798:GEV983139 GOR982798:GOR983139 GYN982798:GYN983139 HIJ982798:HIJ983139 HSF982798:HSF983139 ICB982798:ICB983139 ILX982798:ILX983139 IVT982798:IVT983139 JFP982798:JFP983139 JPL982798:JPL983139 JZH982798:JZH983139 KJD982798:KJD983139 KSZ982798:KSZ983139 LCV982798:LCV983139 LMR982798:LMR983139 LWN982798:LWN983139 MGJ982798:MGJ983139 MQF982798:MQF983139 NAB982798:NAB983139 NJX982798:NJX983139 NTT982798:NTT983139 ODP982798:ODP983139 ONL982798:ONL983139 OXH982798:OXH983139 PHD982798:PHD983139 PQZ982798:PQZ983139 QAV982798:QAV983139 QKR982798:QKR983139 QUN982798:QUN983139 REJ982798:REJ983139 ROF982798:ROF983139 RYB982798:RYB983139 SHX982798:SHX983139 SRT982798:SRT983139 TBP982798:TBP983139 TLL982798:TLL983139 TVH982798:TVH983139 UFD982798:UFD983139 UOZ982798:UOZ983139 UYV982798:UYV983139 VIR982798:VIR983139 VSN982798:VSN983139 WCJ982798:WCJ983139 WMF982798:WMF983139 JP7:JP150 WWB7:WWB150 WMF7:WMF150 WCJ7:WCJ150 VSN7:VSN150 VIR7:VIR150 UYV7:UYV150 UOZ7:UOZ150 UFD7:UFD150 TVH7:TVH150 TLL7:TLL150 TBP7:TBP150 SRT7:SRT150 SHX7:SHX150 RYB7:RYB150 ROF7:ROF150 REJ7:REJ150 QUN7:QUN150 QKR7:QKR150 QAV7:QAV150 PQZ7:PQZ150 PHD7:PHD150 OXH7:OXH150 ONL7:ONL150 ODP7:ODP150 NTT7:NTT150 NJX7:NJX150 NAB7:NAB150 MQF7:MQF150 MGJ7:MGJ150 LWN7:LWN150 LMR7:LMR150 LCV7:LCV150 KSZ7:KSZ150 KJD7:KJD150 JZH7:JZH150 JPL7:JPL150 JFP7:JFP150 IVT7:IVT150 ILX7:ILX150 ICB7:ICB150 HSF7:HSF150 HIJ7:HIJ150 GYN7:GYN150 GOR7:GOR150 GEV7:GEV150 FUZ7:FUZ150 FLD7:FLD150 FBH7:FBH150 ERL7:ERL150 EHP7:EHP150 DXT7:DXT150 DNX7:DNX150 DEB7:DEB150 CUF7:CUF150 CKJ7:CKJ150 CAN7:CAN150 BQR7:BQR150 BGV7:BGV150 AWZ7:AWZ150 AND7:AND150 ADH7:ADH150 TL7:TL150 J65294:J65635 K327485:M327826 K393021:M393362 K458557:M458898 K524093:M524434 K589629:M589970 K655165:M655506 K720701:M721042 K786237:M786578 K851773:M852114 K917309:M917650 K982845:M983186 K65341:M65682 K7:M149 K130877:M131218 K196413:M196754 K261949:M262290">
      <formula1>0</formula1>
      <formula2>305</formula2>
    </dataValidation>
    <dataValidation type="decimal" operator="lessThan" allowBlank="1" showInputMessage="1" showErrorMessage="1" sqref="WWE982798:WWE983139 WMI982798:WMI983139 R65294:R65635 JS65294:JS65635 TO65294:TO65635 ADK65294:ADK65635 ANG65294:ANG65635 AXC65294:AXC65635 BGY65294:BGY65635 BQU65294:BQU65635 CAQ65294:CAQ65635 CKM65294:CKM65635 CUI65294:CUI65635 DEE65294:DEE65635 DOA65294:DOA65635 DXW65294:DXW65635 EHS65294:EHS65635 ERO65294:ERO65635 FBK65294:FBK65635 FLG65294:FLG65635 FVC65294:FVC65635 GEY65294:GEY65635 GOU65294:GOU65635 GYQ65294:GYQ65635 HIM65294:HIM65635 HSI65294:HSI65635 ICE65294:ICE65635 IMA65294:IMA65635 IVW65294:IVW65635 JFS65294:JFS65635 JPO65294:JPO65635 JZK65294:JZK65635 KJG65294:KJG65635 KTC65294:KTC65635 LCY65294:LCY65635 LMU65294:LMU65635 LWQ65294:LWQ65635 MGM65294:MGM65635 MQI65294:MQI65635 NAE65294:NAE65635 NKA65294:NKA65635 NTW65294:NTW65635 ODS65294:ODS65635 ONO65294:ONO65635 OXK65294:OXK65635 PHG65294:PHG65635 PRC65294:PRC65635 QAY65294:QAY65635 QKU65294:QKU65635 QUQ65294:QUQ65635 REM65294:REM65635 ROI65294:ROI65635 RYE65294:RYE65635 SIA65294:SIA65635 SRW65294:SRW65635 TBS65294:TBS65635 TLO65294:TLO65635 TVK65294:TVK65635 UFG65294:UFG65635 UPC65294:UPC65635 UYY65294:UYY65635 VIU65294:VIU65635 VSQ65294:VSQ65635 WCM65294:WCM65635 WMI65294:WMI65635 WWE65294:WWE65635 R130830:R131171 JS130830:JS131171 TO130830:TO131171 ADK130830:ADK131171 ANG130830:ANG131171 AXC130830:AXC131171 BGY130830:BGY131171 BQU130830:BQU131171 CAQ130830:CAQ131171 CKM130830:CKM131171 CUI130830:CUI131171 DEE130830:DEE131171 DOA130830:DOA131171 DXW130830:DXW131171 EHS130830:EHS131171 ERO130830:ERO131171 FBK130830:FBK131171 FLG130830:FLG131171 FVC130830:FVC131171 GEY130830:GEY131171 GOU130830:GOU131171 GYQ130830:GYQ131171 HIM130830:HIM131171 HSI130830:HSI131171 ICE130830:ICE131171 IMA130830:IMA131171 IVW130830:IVW131171 JFS130830:JFS131171 JPO130830:JPO131171 JZK130830:JZK131171 KJG130830:KJG131171 KTC130830:KTC131171 LCY130830:LCY131171 LMU130830:LMU131171 LWQ130830:LWQ131171 MGM130830:MGM131171 MQI130830:MQI131171 NAE130830:NAE131171 NKA130830:NKA131171 NTW130830:NTW131171 ODS130830:ODS131171 ONO130830:ONO131171 OXK130830:OXK131171 PHG130830:PHG131171 PRC130830:PRC131171 QAY130830:QAY131171 QKU130830:QKU131171 QUQ130830:QUQ131171 REM130830:REM131171 ROI130830:ROI131171 RYE130830:RYE131171 SIA130830:SIA131171 SRW130830:SRW131171 TBS130830:TBS131171 TLO130830:TLO131171 TVK130830:TVK131171 UFG130830:UFG131171 UPC130830:UPC131171 UYY130830:UYY131171 VIU130830:VIU131171 VSQ130830:VSQ131171 WCM130830:WCM131171 WMI130830:WMI131171 WWE130830:WWE131171 R196366:R196707 JS196366:JS196707 TO196366:TO196707 ADK196366:ADK196707 ANG196366:ANG196707 AXC196366:AXC196707 BGY196366:BGY196707 BQU196366:BQU196707 CAQ196366:CAQ196707 CKM196366:CKM196707 CUI196366:CUI196707 DEE196366:DEE196707 DOA196366:DOA196707 DXW196366:DXW196707 EHS196366:EHS196707 ERO196366:ERO196707 FBK196366:FBK196707 FLG196366:FLG196707 FVC196366:FVC196707 GEY196366:GEY196707 GOU196366:GOU196707 GYQ196366:GYQ196707 HIM196366:HIM196707 HSI196366:HSI196707 ICE196366:ICE196707 IMA196366:IMA196707 IVW196366:IVW196707 JFS196366:JFS196707 JPO196366:JPO196707 JZK196366:JZK196707 KJG196366:KJG196707 KTC196366:KTC196707 LCY196366:LCY196707 LMU196366:LMU196707 LWQ196366:LWQ196707 MGM196366:MGM196707 MQI196366:MQI196707 NAE196366:NAE196707 NKA196366:NKA196707 NTW196366:NTW196707 ODS196366:ODS196707 ONO196366:ONO196707 OXK196366:OXK196707 PHG196366:PHG196707 PRC196366:PRC196707 QAY196366:QAY196707 QKU196366:QKU196707 QUQ196366:QUQ196707 REM196366:REM196707 ROI196366:ROI196707 RYE196366:RYE196707 SIA196366:SIA196707 SRW196366:SRW196707 TBS196366:TBS196707 TLO196366:TLO196707 TVK196366:TVK196707 UFG196366:UFG196707 UPC196366:UPC196707 UYY196366:UYY196707 VIU196366:VIU196707 VSQ196366:VSQ196707 WCM196366:WCM196707 WMI196366:WMI196707 WWE196366:WWE196707 R261902:R262243 JS261902:JS262243 TO261902:TO262243 ADK261902:ADK262243 ANG261902:ANG262243 AXC261902:AXC262243 BGY261902:BGY262243 BQU261902:BQU262243 CAQ261902:CAQ262243 CKM261902:CKM262243 CUI261902:CUI262243 DEE261902:DEE262243 DOA261902:DOA262243 DXW261902:DXW262243 EHS261902:EHS262243 ERO261902:ERO262243 FBK261902:FBK262243 FLG261902:FLG262243 FVC261902:FVC262243 GEY261902:GEY262243 GOU261902:GOU262243 GYQ261902:GYQ262243 HIM261902:HIM262243 HSI261902:HSI262243 ICE261902:ICE262243 IMA261902:IMA262243 IVW261902:IVW262243 JFS261902:JFS262243 JPO261902:JPO262243 JZK261902:JZK262243 KJG261902:KJG262243 KTC261902:KTC262243 LCY261902:LCY262243 LMU261902:LMU262243 LWQ261902:LWQ262243 MGM261902:MGM262243 MQI261902:MQI262243 NAE261902:NAE262243 NKA261902:NKA262243 NTW261902:NTW262243 ODS261902:ODS262243 ONO261902:ONO262243 OXK261902:OXK262243 PHG261902:PHG262243 PRC261902:PRC262243 QAY261902:QAY262243 QKU261902:QKU262243 QUQ261902:QUQ262243 REM261902:REM262243 ROI261902:ROI262243 RYE261902:RYE262243 SIA261902:SIA262243 SRW261902:SRW262243 TBS261902:TBS262243 TLO261902:TLO262243 TVK261902:TVK262243 UFG261902:UFG262243 UPC261902:UPC262243 UYY261902:UYY262243 VIU261902:VIU262243 VSQ261902:VSQ262243 WCM261902:WCM262243 WMI261902:WMI262243 WWE261902:WWE262243 R327438:R327779 JS327438:JS327779 TO327438:TO327779 ADK327438:ADK327779 ANG327438:ANG327779 AXC327438:AXC327779 BGY327438:BGY327779 BQU327438:BQU327779 CAQ327438:CAQ327779 CKM327438:CKM327779 CUI327438:CUI327779 DEE327438:DEE327779 DOA327438:DOA327779 DXW327438:DXW327779 EHS327438:EHS327779 ERO327438:ERO327779 FBK327438:FBK327779 FLG327438:FLG327779 FVC327438:FVC327779 GEY327438:GEY327779 GOU327438:GOU327779 GYQ327438:GYQ327779 HIM327438:HIM327779 HSI327438:HSI327779 ICE327438:ICE327779 IMA327438:IMA327779 IVW327438:IVW327779 JFS327438:JFS327779 JPO327438:JPO327779 JZK327438:JZK327779 KJG327438:KJG327779 KTC327438:KTC327779 LCY327438:LCY327779 LMU327438:LMU327779 LWQ327438:LWQ327779 MGM327438:MGM327779 MQI327438:MQI327779 NAE327438:NAE327779 NKA327438:NKA327779 NTW327438:NTW327779 ODS327438:ODS327779 ONO327438:ONO327779 OXK327438:OXK327779 PHG327438:PHG327779 PRC327438:PRC327779 QAY327438:QAY327779 QKU327438:QKU327779 QUQ327438:QUQ327779 REM327438:REM327779 ROI327438:ROI327779 RYE327438:RYE327779 SIA327438:SIA327779 SRW327438:SRW327779 TBS327438:TBS327779 TLO327438:TLO327779 TVK327438:TVK327779 UFG327438:UFG327779 UPC327438:UPC327779 UYY327438:UYY327779 VIU327438:VIU327779 VSQ327438:VSQ327779 WCM327438:WCM327779 WMI327438:WMI327779 WWE327438:WWE327779 R392974:R393315 JS392974:JS393315 TO392974:TO393315 ADK392974:ADK393315 ANG392974:ANG393315 AXC392974:AXC393315 BGY392974:BGY393315 BQU392974:BQU393315 CAQ392974:CAQ393315 CKM392974:CKM393315 CUI392974:CUI393315 DEE392974:DEE393315 DOA392974:DOA393315 DXW392974:DXW393315 EHS392974:EHS393315 ERO392974:ERO393315 FBK392974:FBK393315 FLG392974:FLG393315 FVC392974:FVC393315 GEY392974:GEY393315 GOU392974:GOU393315 GYQ392974:GYQ393315 HIM392974:HIM393315 HSI392974:HSI393315 ICE392974:ICE393315 IMA392974:IMA393315 IVW392974:IVW393315 JFS392974:JFS393315 JPO392974:JPO393315 JZK392974:JZK393315 KJG392974:KJG393315 KTC392974:KTC393315 LCY392974:LCY393315 LMU392974:LMU393315 LWQ392974:LWQ393315 MGM392974:MGM393315 MQI392974:MQI393315 NAE392974:NAE393315 NKA392974:NKA393315 NTW392974:NTW393315 ODS392974:ODS393315 ONO392974:ONO393315 OXK392974:OXK393315 PHG392974:PHG393315 PRC392974:PRC393315 QAY392974:QAY393315 QKU392974:QKU393315 QUQ392974:QUQ393315 REM392974:REM393315 ROI392974:ROI393315 RYE392974:RYE393315 SIA392974:SIA393315 SRW392974:SRW393315 TBS392974:TBS393315 TLO392974:TLO393315 TVK392974:TVK393315 UFG392974:UFG393315 UPC392974:UPC393315 UYY392974:UYY393315 VIU392974:VIU393315 VSQ392974:VSQ393315 WCM392974:WCM393315 WMI392974:WMI393315 WWE392974:WWE393315 R458510:R458851 JS458510:JS458851 TO458510:TO458851 ADK458510:ADK458851 ANG458510:ANG458851 AXC458510:AXC458851 BGY458510:BGY458851 BQU458510:BQU458851 CAQ458510:CAQ458851 CKM458510:CKM458851 CUI458510:CUI458851 DEE458510:DEE458851 DOA458510:DOA458851 DXW458510:DXW458851 EHS458510:EHS458851 ERO458510:ERO458851 FBK458510:FBK458851 FLG458510:FLG458851 FVC458510:FVC458851 GEY458510:GEY458851 GOU458510:GOU458851 GYQ458510:GYQ458851 HIM458510:HIM458851 HSI458510:HSI458851 ICE458510:ICE458851 IMA458510:IMA458851 IVW458510:IVW458851 JFS458510:JFS458851 JPO458510:JPO458851 JZK458510:JZK458851 KJG458510:KJG458851 KTC458510:KTC458851 LCY458510:LCY458851 LMU458510:LMU458851 LWQ458510:LWQ458851 MGM458510:MGM458851 MQI458510:MQI458851 NAE458510:NAE458851 NKA458510:NKA458851 NTW458510:NTW458851 ODS458510:ODS458851 ONO458510:ONO458851 OXK458510:OXK458851 PHG458510:PHG458851 PRC458510:PRC458851 QAY458510:QAY458851 QKU458510:QKU458851 QUQ458510:QUQ458851 REM458510:REM458851 ROI458510:ROI458851 RYE458510:RYE458851 SIA458510:SIA458851 SRW458510:SRW458851 TBS458510:TBS458851 TLO458510:TLO458851 TVK458510:TVK458851 UFG458510:UFG458851 UPC458510:UPC458851 UYY458510:UYY458851 VIU458510:VIU458851 VSQ458510:VSQ458851 WCM458510:WCM458851 WMI458510:WMI458851 WWE458510:WWE458851 R524046:R524387 JS524046:JS524387 TO524046:TO524387 ADK524046:ADK524387 ANG524046:ANG524387 AXC524046:AXC524387 BGY524046:BGY524387 BQU524046:BQU524387 CAQ524046:CAQ524387 CKM524046:CKM524387 CUI524046:CUI524387 DEE524046:DEE524387 DOA524046:DOA524387 DXW524046:DXW524387 EHS524046:EHS524387 ERO524046:ERO524387 FBK524046:FBK524387 FLG524046:FLG524387 FVC524046:FVC524387 GEY524046:GEY524387 GOU524046:GOU524387 GYQ524046:GYQ524387 HIM524046:HIM524387 HSI524046:HSI524387 ICE524046:ICE524387 IMA524046:IMA524387 IVW524046:IVW524387 JFS524046:JFS524387 JPO524046:JPO524387 JZK524046:JZK524387 KJG524046:KJG524387 KTC524046:KTC524387 LCY524046:LCY524387 LMU524046:LMU524387 LWQ524046:LWQ524387 MGM524046:MGM524387 MQI524046:MQI524387 NAE524046:NAE524387 NKA524046:NKA524387 NTW524046:NTW524387 ODS524046:ODS524387 ONO524046:ONO524387 OXK524046:OXK524387 PHG524046:PHG524387 PRC524046:PRC524387 QAY524046:QAY524387 QKU524046:QKU524387 QUQ524046:QUQ524387 REM524046:REM524387 ROI524046:ROI524387 RYE524046:RYE524387 SIA524046:SIA524387 SRW524046:SRW524387 TBS524046:TBS524387 TLO524046:TLO524387 TVK524046:TVK524387 UFG524046:UFG524387 UPC524046:UPC524387 UYY524046:UYY524387 VIU524046:VIU524387 VSQ524046:VSQ524387 WCM524046:WCM524387 WMI524046:WMI524387 WWE524046:WWE524387 R589582:R589923 JS589582:JS589923 TO589582:TO589923 ADK589582:ADK589923 ANG589582:ANG589923 AXC589582:AXC589923 BGY589582:BGY589923 BQU589582:BQU589923 CAQ589582:CAQ589923 CKM589582:CKM589923 CUI589582:CUI589923 DEE589582:DEE589923 DOA589582:DOA589923 DXW589582:DXW589923 EHS589582:EHS589923 ERO589582:ERO589923 FBK589582:FBK589923 FLG589582:FLG589923 FVC589582:FVC589923 GEY589582:GEY589923 GOU589582:GOU589923 GYQ589582:GYQ589923 HIM589582:HIM589923 HSI589582:HSI589923 ICE589582:ICE589923 IMA589582:IMA589923 IVW589582:IVW589923 JFS589582:JFS589923 JPO589582:JPO589923 JZK589582:JZK589923 KJG589582:KJG589923 KTC589582:KTC589923 LCY589582:LCY589923 LMU589582:LMU589923 LWQ589582:LWQ589923 MGM589582:MGM589923 MQI589582:MQI589923 NAE589582:NAE589923 NKA589582:NKA589923 NTW589582:NTW589923 ODS589582:ODS589923 ONO589582:ONO589923 OXK589582:OXK589923 PHG589582:PHG589923 PRC589582:PRC589923 QAY589582:QAY589923 QKU589582:QKU589923 QUQ589582:QUQ589923 REM589582:REM589923 ROI589582:ROI589923 RYE589582:RYE589923 SIA589582:SIA589923 SRW589582:SRW589923 TBS589582:TBS589923 TLO589582:TLO589923 TVK589582:TVK589923 UFG589582:UFG589923 UPC589582:UPC589923 UYY589582:UYY589923 VIU589582:VIU589923 VSQ589582:VSQ589923 WCM589582:WCM589923 WMI589582:WMI589923 WWE589582:WWE589923 R655118:R655459 JS655118:JS655459 TO655118:TO655459 ADK655118:ADK655459 ANG655118:ANG655459 AXC655118:AXC655459 BGY655118:BGY655459 BQU655118:BQU655459 CAQ655118:CAQ655459 CKM655118:CKM655459 CUI655118:CUI655459 DEE655118:DEE655459 DOA655118:DOA655459 DXW655118:DXW655459 EHS655118:EHS655459 ERO655118:ERO655459 FBK655118:FBK655459 FLG655118:FLG655459 FVC655118:FVC655459 GEY655118:GEY655459 GOU655118:GOU655459 GYQ655118:GYQ655459 HIM655118:HIM655459 HSI655118:HSI655459 ICE655118:ICE655459 IMA655118:IMA655459 IVW655118:IVW655459 JFS655118:JFS655459 JPO655118:JPO655459 JZK655118:JZK655459 KJG655118:KJG655459 KTC655118:KTC655459 LCY655118:LCY655459 LMU655118:LMU655459 LWQ655118:LWQ655459 MGM655118:MGM655459 MQI655118:MQI655459 NAE655118:NAE655459 NKA655118:NKA655459 NTW655118:NTW655459 ODS655118:ODS655459 ONO655118:ONO655459 OXK655118:OXK655459 PHG655118:PHG655459 PRC655118:PRC655459 QAY655118:QAY655459 QKU655118:QKU655459 QUQ655118:QUQ655459 REM655118:REM655459 ROI655118:ROI655459 RYE655118:RYE655459 SIA655118:SIA655459 SRW655118:SRW655459 TBS655118:TBS655459 TLO655118:TLO655459 TVK655118:TVK655459 UFG655118:UFG655459 UPC655118:UPC655459 UYY655118:UYY655459 VIU655118:VIU655459 VSQ655118:VSQ655459 WCM655118:WCM655459 WMI655118:WMI655459 WWE655118:WWE655459 R720654:R720995 JS720654:JS720995 TO720654:TO720995 ADK720654:ADK720995 ANG720654:ANG720995 AXC720654:AXC720995 BGY720654:BGY720995 BQU720654:BQU720995 CAQ720654:CAQ720995 CKM720654:CKM720995 CUI720654:CUI720995 DEE720654:DEE720995 DOA720654:DOA720995 DXW720654:DXW720995 EHS720654:EHS720995 ERO720654:ERO720995 FBK720654:FBK720995 FLG720654:FLG720995 FVC720654:FVC720995 GEY720654:GEY720995 GOU720654:GOU720995 GYQ720654:GYQ720995 HIM720654:HIM720995 HSI720654:HSI720995 ICE720654:ICE720995 IMA720654:IMA720995 IVW720654:IVW720995 JFS720654:JFS720995 JPO720654:JPO720995 JZK720654:JZK720995 KJG720654:KJG720995 KTC720654:KTC720995 LCY720654:LCY720995 LMU720654:LMU720995 LWQ720654:LWQ720995 MGM720654:MGM720995 MQI720654:MQI720995 NAE720654:NAE720995 NKA720654:NKA720995 NTW720654:NTW720995 ODS720654:ODS720995 ONO720654:ONO720995 OXK720654:OXK720995 PHG720654:PHG720995 PRC720654:PRC720995 QAY720654:QAY720995 QKU720654:QKU720995 QUQ720654:QUQ720995 REM720654:REM720995 ROI720654:ROI720995 RYE720654:RYE720995 SIA720654:SIA720995 SRW720654:SRW720995 TBS720654:TBS720995 TLO720654:TLO720995 TVK720654:TVK720995 UFG720654:UFG720995 UPC720654:UPC720995 UYY720654:UYY720995 VIU720654:VIU720995 VSQ720654:VSQ720995 WCM720654:WCM720995 WMI720654:WMI720995 WWE720654:WWE720995 R786190:R786531 JS786190:JS786531 TO786190:TO786531 ADK786190:ADK786531 ANG786190:ANG786531 AXC786190:AXC786531 BGY786190:BGY786531 BQU786190:BQU786531 CAQ786190:CAQ786531 CKM786190:CKM786531 CUI786190:CUI786531 DEE786190:DEE786531 DOA786190:DOA786531 DXW786190:DXW786531 EHS786190:EHS786531 ERO786190:ERO786531 FBK786190:FBK786531 FLG786190:FLG786531 FVC786190:FVC786531 GEY786190:GEY786531 GOU786190:GOU786531 GYQ786190:GYQ786531 HIM786190:HIM786531 HSI786190:HSI786531 ICE786190:ICE786531 IMA786190:IMA786531 IVW786190:IVW786531 JFS786190:JFS786531 JPO786190:JPO786531 JZK786190:JZK786531 KJG786190:KJG786531 KTC786190:KTC786531 LCY786190:LCY786531 LMU786190:LMU786531 LWQ786190:LWQ786531 MGM786190:MGM786531 MQI786190:MQI786531 NAE786190:NAE786531 NKA786190:NKA786531 NTW786190:NTW786531 ODS786190:ODS786531 ONO786190:ONO786531 OXK786190:OXK786531 PHG786190:PHG786531 PRC786190:PRC786531 QAY786190:QAY786531 QKU786190:QKU786531 QUQ786190:QUQ786531 REM786190:REM786531 ROI786190:ROI786531 RYE786190:RYE786531 SIA786190:SIA786531 SRW786190:SRW786531 TBS786190:TBS786531 TLO786190:TLO786531 TVK786190:TVK786531 UFG786190:UFG786531 UPC786190:UPC786531 UYY786190:UYY786531 VIU786190:VIU786531 VSQ786190:VSQ786531 WCM786190:WCM786531 WMI786190:WMI786531 WWE786190:WWE786531 R851726:R852067 JS851726:JS852067 TO851726:TO852067 ADK851726:ADK852067 ANG851726:ANG852067 AXC851726:AXC852067 BGY851726:BGY852067 BQU851726:BQU852067 CAQ851726:CAQ852067 CKM851726:CKM852067 CUI851726:CUI852067 DEE851726:DEE852067 DOA851726:DOA852067 DXW851726:DXW852067 EHS851726:EHS852067 ERO851726:ERO852067 FBK851726:FBK852067 FLG851726:FLG852067 FVC851726:FVC852067 GEY851726:GEY852067 GOU851726:GOU852067 GYQ851726:GYQ852067 HIM851726:HIM852067 HSI851726:HSI852067 ICE851726:ICE852067 IMA851726:IMA852067 IVW851726:IVW852067 JFS851726:JFS852067 JPO851726:JPO852067 JZK851726:JZK852067 KJG851726:KJG852067 KTC851726:KTC852067 LCY851726:LCY852067 LMU851726:LMU852067 LWQ851726:LWQ852067 MGM851726:MGM852067 MQI851726:MQI852067 NAE851726:NAE852067 NKA851726:NKA852067 NTW851726:NTW852067 ODS851726:ODS852067 ONO851726:ONO852067 OXK851726:OXK852067 PHG851726:PHG852067 PRC851726:PRC852067 QAY851726:QAY852067 QKU851726:QKU852067 QUQ851726:QUQ852067 REM851726:REM852067 ROI851726:ROI852067 RYE851726:RYE852067 SIA851726:SIA852067 SRW851726:SRW852067 TBS851726:TBS852067 TLO851726:TLO852067 TVK851726:TVK852067 UFG851726:UFG852067 UPC851726:UPC852067 UYY851726:UYY852067 VIU851726:VIU852067 VSQ851726:VSQ852067 WCM851726:WCM852067 WMI851726:WMI852067 WWE851726:WWE852067 R917262:R917603 JS917262:JS917603 TO917262:TO917603 ADK917262:ADK917603 ANG917262:ANG917603 AXC917262:AXC917603 BGY917262:BGY917603 BQU917262:BQU917603 CAQ917262:CAQ917603 CKM917262:CKM917603 CUI917262:CUI917603 DEE917262:DEE917603 DOA917262:DOA917603 DXW917262:DXW917603 EHS917262:EHS917603 ERO917262:ERO917603 FBK917262:FBK917603 FLG917262:FLG917603 FVC917262:FVC917603 GEY917262:GEY917603 GOU917262:GOU917603 GYQ917262:GYQ917603 HIM917262:HIM917603 HSI917262:HSI917603 ICE917262:ICE917603 IMA917262:IMA917603 IVW917262:IVW917603 JFS917262:JFS917603 JPO917262:JPO917603 JZK917262:JZK917603 KJG917262:KJG917603 KTC917262:KTC917603 LCY917262:LCY917603 LMU917262:LMU917603 LWQ917262:LWQ917603 MGM917262:MGM917603 MQI917262:MQI917603 NAE917262:NAE917603 NKA917262:NKA917603 NTW917262:NTW917603 ODS917262:ODS917603 ONO917262:ONO917603 OXK917262:OXK917603 PHG917262:PHG917603 PRC917262:PRC917603 QAY917262:QAY917603 QKU917262:QKU917603 QUQ917262:QUQ917603 REM917262:REM917603 ROI917262:ROI917603 RYE917262:RYE917603 SIA917262:SIA917603 SRW917262:SRW917603 TBS917262:TBS917603 TLO917262:TLO917603 TVK917262:TVK917603 UFG917262:UFG917603 UPC917262:UPC917603 UYY917262:UYY917603 VIU917262:VIU917603 VSQ917262:VSQ917603 WCM917262:WCM917603 WMI917262:WMI917603 WWE917262:WWE917603 R982798:R983139 JS982798:JS983139 TO982798:TO983139 ADK982798:ADK983139 ANG982798:ANG983139 AXC982798:AXC983139 BGY982798:BGY983139 BQU982798:BQU983139 CAQ982798:CAQ983139 CKM982798:CKM983139 CUI982798:CUI983139 DEE982798:DEE983139 DOA982798:DOA983139 DXW982798:DXW983139 EHS982798:EHS983139 ERO982798:ERO983139 FBK982798:FBK983139 FLG982798:FLG983139 FVC982798:FVC983139 GEY982798:GEY983139 GOU982798:GOU983139 GYQ982798:GYQ983139 HIM982798:HIM983139 HSI982798:HSI983139 ICE982798:ICE983139 IMA982798:IMA983139 IVW982798:IVW983139 JFS982798:JFS983139 JPO982798:JPO983139 JZK982798:JZK983139 KJG982798:KJG983139 KTC982798:KTC983139 LCY982798:LCY983139 LMU982798:LMU983139 LWQ982798:LWQ983139 MGM982798:MGM983139 MQI982798:MQI983139 NAE982798:NAE983139 NKA982798:NKA983139 NTW982798:NTW983139 ODS982798:ODS983139 ONO982798:ONO983139 OXK982798:OXK983139 PHG982798:PHG983139 PRC982798:PRC983139 QAY982798:QAY983139 QKU982798:QKU983139 QUQ982798:QUQ983139 REM982798:REM983139 ROI982798:ROI983139 RYE982798:RYE983139 SIA982798:SIA983139 SRW982798:SRW983139 TBS982798:TBS983139 TLO982798:TLO983139 TVK982798:TVK983139 UFG982798:UFG983139 UPC982798:UPC983139 UYY982798:UYY983139 VIU982798:VIU983139 VSQ982798:VSQ983139 WCM982798:WCM983139 WWE7:WWE150 WMI7:WMI150 WCM7:WCM150 VSQ7:VSQ150 VIU7:VIU150 UYY7:UYY150 UPC7:UPC150 UFG7:UFG150 TVK7:TVK150 TLO7:TLO150 TBS7:TBS150 SRW7:SRW150 SIA7:SIA150 RYE7:RYE150 ROI7:ROI150 REM7:REM150 QUQ7:QUQ150 QKU7:QKU150 QAY7:QAY150 PRC7:PRC150 PHG7:PHG150 OXK7:OXK150 ONO7:ONO150 ODS7:ODS150 NTW7:NTW150 NKA7:NKA150 NAE7:NAE150 MQI7:MQI150 MGM7:MGM150 LWQ7:LWQ150 LMU7:LMU150 LCY7:LCY150 KTC7:KTC150 KJG7:KJG150 JZK7:JZK150 JPO7:JPO150 JFS7:JFS150 IVW7:IVW150 IMA7:IMA150 ICE7:ICE150 HSI7:HSI150 HIM7:HIM150 GYQ7:GYQ150 GOU7:GOU150 GEY7:GEY150 FVC7:FVC150 FLG7:FLG150 FBK7:FBK150 ERO7:ERO150 EHS7:EHS150 DXW7:DXW150 DOA7:DOA150 DEE7:DEE150 CUI7:CUI150 CKM7:CKM150 CAQ7:CAQ150 BQU7:BQU150 BGY7:BGY150 AXC7:AXC150 ANG7:ANG150 ADK7:ADK150 TO7:TO150 JS7:JS150">
      <formula1>20000</formula1>
    </dataValidation>
    <dataValidation type="date" allowBlank="1" showInputMessage="1" showErrorMessage="1" sqref="WVY982798:WVZ983139 WMC982798:WMD983139 G65294:H65635 JM65294:JN65635 TI65294:TJ65635 ADE65294:ADF65635 ANA65294:ANB65635 AWW65294:AWX65635 BGS65294:BGT65635 BQO65294:BQP65635 CAK65294:CAL65635 CKG65294:CKH65635 CUC65294:CUD65635 DDY65294:DDZ65635 DNU65294:DNV65635 DXQ65294:DXR65635 EHM65294:EHN65635 ERI65294:ERJ65635 FBE65294:FBF65635 FLA65294:FLB65635 FUW65294:FUX65635 GES65294:GET65635 GOO65294:GOP65635 GYK65294:GYL65635 HIG65294:HIH65635 HSC65294:HSD65635 IBY65294:IBZ65635 ILU65294:ILV65635 IVQ65294:IVR65635 JFM65294:JFN65635 JPI65294:JPJ65635 JZE65294:JZF65635 KJA65294:KJB65635 KSW65294:KSX65635 LCS65294:LCT65635 LMO65294:LMP65635 LWK65294:LWL65635 MGG65294:MGH65635 MQC65294:MQD65635 MZY65294:MZZ65635 NJU65294:NJV65635 NTQ65294:NTR65635 ODM65294:ODN65635 ONI65294:ONJ65635 OXE65294:OXF65635 PHA65294:PHB65635 PQW65294:PQX65635 QAS65294:QAT65635 QKO65294:QKP65635 QUK65294:QUL65635 REG65294:REH65635 ROC65294:ROD65635 RXY65294:RXZ65635 SHU65294:SHV65635 SRQ65294:SRR65635 TBM65294:TBN65635 TLI65294:TLJ65635 TVE65294:TVF65635 UFA65294:UFB65635 UOW65294:UOX65635 UYS65294:UYT65635 VIO65294:VIP65635 VSK65294:VSL65635 WCG65294:WCH65635 WMC65294:WMD65635 WVY65294:WVZ65635 G130830:H131171 JM130830:JN131171 TI130830:TJ131171 ADE130830:ADF131171 ANA130830:ANB131171 AWW130830:AWX131171 BGS130830:BGT131171 BQO130830:BQP131171 CAK130830:CAL131171 CKG130830:CKH131171 CUC130830:CUD131171 DDY130830:DDZ131171 DNU130830:DNV131171 DXQ130830:DXR131171 EHM130830:EHN131171 ERI130830:ERJ131171 FBE130830:FBF131171 FLA130830:FLB131171 FUW130830:FUX131171 GES130830:GET131171 GOO130830:GOP131171 GYK130830:GYL131171 HIG130830:HIH131171 HSC130830:HSD131171 IBY130830:IBZ131171 ILU130830:ILV131171 IVQ130830:IVR131171 JFM130830:JFN131171 JPI130830:JPJ131171 JZE130830:JZF131171 KJA130830:KJB131171 KSW130830:KSX131171 LCS130830:LCT131171 LMO130830:LMP131171 LWK130830:LWL131171 MGG130830:MGH131171 MQC130830:MQD131171 MZY130830:MZZ131171 NJU130830:NJV131171 NTQ130830:NTR131171 ODM130830:ODN131171 ONI130830:ONJ131171 OXE130830:OXF131171 PHA130830:PHB131171 PQW130830:PQX131171 QAS130830:QAT131171 QKO130830:QKP131171 QUK130830:QUL131171 REG130830:REH131171 ROC130830:ROD131171 RXY130830:RXZ131171 SHU130830:SHV131171 SRQ130830:SRR131171 TBM130830:TBN131171 TLI130830:TLJ131171 TVE130830:TVF131171 UFA130830:UFB131171 UOW130830:UOX131171 UYS130830:UYT131171 VIO130830:VIP131171 VSK130830:VSL131171 WCG130830:WCH131171 WMC130830:WMD131171 WVY130830:WVZ131171 G196366:H196707 JM196366:JN196707 TI196366:TJ196707 ADE196366:ADF196707 ANA196366:ANB196707 AWW196366:AWX196707 BGS196366:BGT196707 BQO196366:BQP196707 CAK196366:CAL196707 CKG196366:CKH196707 CUC196366:CUD196707 DDY196366:DDZ196707 DNU196366:DNV196707 DXQ196366:DXR196707 EHM196366:EHN196707 ERI196366:ERJ196707 FBE196366:FBF196707 FLA196366:FLB196707 FUW196366:FUX196707 GES196366:GET196707 GOO196366:GOP196707 GYK196366:GYL196707 HIG196366:HIH196707 HSC196366:HSD196707 IBY196366:IBZ196707 ILU196366:ILV196707 IVQ196366:IVR196707 JFM196366:JFN196707 JPI196366:JPJ196707 JZE196366:JZF196707 KJA196366:KJB196707 KSW196366:KSX196707 LCS196366:LCT196707 LMO196366:LMP196707 LWK196366:LWL196707 MGG196366:MGH196707 MQC196366:MQD196707 MZY196366:MZZ196707 NJU196366:NJV196707 NTQ196366:NTR196707 ODM196366:ODN196707 ONI196366:ONJ196707 OXE196366:OXF196707 PHA196366:PHB196707 PQW196366:PQX196707 QAS196366:QAT196707 QKO196366:QKP196707 QUK196366:QUL196707 REG196366:REH196707 ROC196366:ROD196707 RXY196366:RXZ196707 SHU196366:SHV196707 SRQ196366:SRR196707 TBM196366:TBN196707 TLI196366:TLJ196707 TVE196366:TVF196707 UFA196366:UFB196707 UOW196366:UOX196707 UYS196366:UYT196707 VIO196366:VIP196707 VSK196366:VSL196707 WCG196366:WCH196707 WMC196366:WMD196707 WVY196366:WVZ196707 G261902:H262243 JM261902:JN262243 TI261902:TJ262243 ADE261902:ADF262243 ANA261902:ANB262243 AWW261902:AWX262243 BGS261902:BGT262243 BQO261902:BQP262243 CAK261902:CAL262243 CKG261902:CKH262243 CUC261902:CUD262243 DDY261902:DDZ262243 DNU261902:DNV262243 DXQ261902:DXR262243 EHM261902:EHN262243 ERI261902:ERJ262243 FBE261902:FBF262243 FLA261902:FLB262243 FUW261902:FUX262243 GES261902:GET262243 GOO261902:GOP262243 GYK261902:GYL262243 HIG261902:HIH262243 HSC261902:HSD262243 IBY261902:IBZ262243 ILU261902:ILV262243 IVQ261902:IVR262243 JFM261902:JFN262243 JPI261902:JPJ262243 JZE261902:JZF262243 KJA261902:KJB262243 KSW261902:KSX262243 LCS261902:LCT262243 LMO261902:LMP262243 LWK261902:LWL262243 MGG261902:MGH262243 MQC261902:MQD262243 MZY261902:MZZ262243 NJU261902:NJV262243 NTQ261902:NTR262243 ODM261902:ODN262243 ONI261902:ONJ262243 OXE261902:OXF262243 PHA261902:PHB262243 PQW261902:PQX262243 QAS261902:QAT262243 QKO261902:QKP262243 QUK261902:QUL262243 REG261902:REH262243 ROC261902:ROD262243 RXY261902:RXZ262243 SHU261902:SHV262243 SRQ261902:SRR262243 TBM261902:TBN262243 TLI261902:TLJ262243 TVE261902:TVF262243 UFA261902:UFB262243 UOW261902:UOX262243 UYS261902:UYT262243 VIO261902:VIP262243 VSK261902:VSL262243 WCG261902:WCH262243 WMC261902:WMD262243 WVY261902:WVZ262243 G327438:H327779 JM327438:JN327779 TI327438:TJ327779 ADE327438:ADF327779 ANA327438:ANB327779 AWW327438:AWX327779 BGS327438:BGT327779 BQO327438:BQP327779 CAK327438:CAL327779 CKG327438:CKH327779 CUC327438:CUD327779 DDY327438:DDZ327779 DNU327438:DNV327779 DXQ327438:DXR327779 EHM327438:EHN327779 ERI327438:ERJ327779 FBE327438:FBF327779 FLA327438:FLB327779 FUW327438:FUX327779 GES327438:GET327779 GOO327438:GOP327779 GYK327438:GYL327779 HIG327438:HIH327779 HSC327438:HSD327779 IBY327438:IBZ327779 ILU327438:ILV327779 IVQ327438:IVR327779 JFM327438:JFN327779 JPI327438:JPJ327779 JZE327438:JZF327779 KJA327438:KJB327779 KSW327438:KSX327779 LCS327438:LCT327779 LMO327438:LMP327779 LWK327438:LWL327779 MGG327438:MGH327779 MQC327438:MQD327779 MZY327438:MZZ327779 NJU327438:NJV327779 NTQ327438:NTR327779 ODM327438:ODN327779 ONI327438:ONJ327779 OXE327438:OXF327779 PHA327438:PHB327779 PQW327438:PQX327779 QAS327438:QAT327779 QKO327438:QKP327779 QUK327438:QUL327779 REG327438:REH327779 ROC327438:ROD327779 RXY327438:RXZ327779 SHU327438:SHV327779 SRQ327438:SRR327779 TBM327438:TBN327779 TLI327438:TLJ327779 TVE327438:TVF327779 UFA327438:UFB327779 UOW327438:UOX327779 UYS327438:UYT327779 VIO327438:VIP327779 VSK327438:VSL327779 WCG327438:WCH327779 WMC327438:WMD327779 WVY327438:WVZ327779 G392974:H393315 JM392974:JN393315 TI392974:TJ393315 ADE392974:ADF393315 ANA392974:ANB393315 AWW392974:AWX393315 BGS392974:BGT393315 BQO392974:BQP393315 CAK392974:CAL393315 CKG392974:CKH393315 CUC392974:CUD393315 DDY392974:DDZ393315 DNU392974:DNV393315 DXQ392974:DXR393315 EHM392974:EHN393315 ERI392974:ERJ393315 FBE392974:FBF393315 FLA392974:FLB393315 FUW392974:FUX393315 GES392974:GET393315 GOO392974:GOP393315 GYK392974:GYL393315 HIG392974:HIH393315 HSC392974:HSD393315 IBY392974:IBZ393315 ILU392974:ILV393315 IVQ392974:IVR393315 JFM392974:JFN393315 JPI392974:JPJ393315 JZE392974:JZF393315 KJA392974:KJB393315 KSW392974:KSX393315 LCS392974:LCT393315 LMO392974:LMP393315 LWK392974:LWL393315 MGG392974:MGH393315 MQC392974:MQD393315 MZY392974:MZZ393315 NJU392974:NJV393315 NTQ392974:NTR393315 ODM392974:ODN393315 ONI392974:ONJ393315 OXE392974:OXF393315 PHA392974:PHB393315 PQW392974:PQX393315 QAS392974:QAT393315 QKO392974:QKP393315 QUK392974:QUL393315 REG392974:REH393315 ROC392974:ROD393315 RXY392974:RXZ393315 SHU392974:SHV393315 SRQ392974:SRR393315 TBM392974:TBN393315 TLI392974:TLJ393315 TVE392974:TVF393315 UFA392974:UFB393315 UOW392974:UOX393315 UYS392974:UYT393315 VIO392974:VIP393315 VSK392974:VSL393315 WCG392974:WCH393315 WMC392974:WMD393315 WVY392974:WVZ393315 G458510:H458851 JM458510:JN458851 TI458510:TJ458851 ADE458510:ADF458851 ANA458510:ANB458851 AWW458510:AWX458851 BGS458510:BGT458851 BQO458510:BQP458851 CAK458510:CAL458851 CKG458510:CKH458851 CUC458510:CUD458851 DDY458510:DDZ458851 DNU458510:DNV458851 DXQ458510:DXR458851 EHM458510:EHN458851 ERI458510:ERJ458851 FBE458510:FBF458851 FLA458510:FLB458851 FUW458510:FUX458851 GES458510:GET458851 GOO458510:GOP458851 GYK458510:GYL458851 HIG458510:HIH458851 HSC458510:HSD458851 IBY458510:IBZ458851 ILU458510:ILV458851 IVQ458510:IVR458851 JFM458510:JFN458851 JPI458510:JPJ458851 JZE458510:JZF458851 KJA458510:KJB458851 KSW458510:KSX458851 LCS458510:LCT458851 LMO458510:LMP458851 LWK458510:LWL458851 MGG458510:MGH458851 MQC458510:MQD458851 MZY458510:MZZ458851 NJU458510:NJV458851 NTQ458510:NTR458851 ODM458510:ODN458851 ONI458510:ONJ458851 OXE458510:OXF458851 PHA458510:PHB458851 PQW458510:PQX458851 QAS458510:QAT458851 QKO458510:QKP458851 QUK458510:QUL458851 REG458510:REH458851 ROC458510:ROD458851 RXY458510:RXZ458851 SHU458510:SHV458851 SRQ458510:SRR458851 TBM458510:TBN458851 TLI458510:TLJ458851 TVE458510:TVF458851 UFA458510:UFB458851 UOW458510:UOX458851 UYS458510:UYT458851 VIO458510:VIP458851 VSK458510:VSL458851 WCG458510:WCH458851 WMC458510:WMD458851 WVY458510:WVZ458851 G524046:H524387 JM524046:JN524387 TI524046:TJ524387 ADE524046:ADF524387 ANA524046:ANB524387 AWW524046:AWX524387 BGS524046:BGT524387 BQO524046:BQP524387 CAK524046:CAL524387 CKG524046:CKH524387 CUC524046:CUD524387 DDY524046:DDZ524387 DNU524046:DNV524387 DXQ524046:DXR524387 EHM524046:EHN524387 ERI524046:ERJ524387 FBE524046:FBF524387 FLA524046:FLB524387 FUW524046:FUX524387 GES524046:GET524387 GOO524046:GOP524387 GYK524046:GYL524387 HIG524046:HIH524387 HSC524046:HSD524387 IBY524046:IBZ524387 ILU524046:ILV524387 IVQ524046:IVR524387 JFM524046:JFN524387 JPI524046:JPJ524387 JZE524046:JZF524387 KJA524046:KJB524387 KSW524046:KSX524387 LCS524046:LCT524387 LMO524046:LMP524387 LWK524046:LWL524387 MGG524046:MGH524387 MQC524046:MQD524387 MZY524046:MZZ524387 NJU524046:NJV524387 NTQ524046:NTR524387 ODM524046:ODN524387 ONI524046:ONJ524387 OXE524046:OXF524387 PHA524046:PHB524387 PQW524046:PQX524387 QAS524046:QAT524387 QKO524046:QKP524387 QUK524046:QUL524387 REG524046:REH524387 ROC524046:ROD524387 RXY524046:RXZ524387 SHU524046:SHV524387 SRQ524046:SRR524387 TBM524046:TBN524387 TLI524046:TLJ524387 TVE524046:TVF524387 UFA524046:UFB524387 UOW524046:UOX524387 UYS524046:UYT524387 VIO524046:VIP524387 VSK524046:VSL524387 WCG524046:WCH524387 WMC524046:WMD524387 WVY524046:WVZ524387 G589582:H589923 JM589582:JN589923 TI589582:TJ589923 ADE589582:ADF589923 ANA589582:ANB589923 AWW589582:AWX589923 BGS589582:BGT589923 BQO589582:BQP589923 CAK589582:CAL589923 CKG589582:CKH589923 CUC589582:CUD589923 DDY589582:DDZ589923 DNU589582:DNV589923 DXQ589582:DXR589923 EHM589582:EHN589923 ERI589582:ERJ589923 FBE589582:FBF589923 FLA589582:FLB589923 FUW589582:FUX589923 GES589582:GET589923 GOO589582:GOP589923 GYK589582:GYL589923 HIG589582:HIH589923 HSC589582:HSD589923 IBY589582:IBZ589923 ILU589582:ILV589923 IVQ589582:IVR589923 JFM589582:JFN589923 JPI589582:JPJ589923 JZE589582:JZF589923 KJA589582:KJB589923 KSW589582:KSX589923 LCS589582:LCT589923 LMO589582:LMP589923 LWK589582:LWL589923 MGG589582:MGH589923 MQC589582:MQD589923 MZY589582:MZZ589923 NJU589582:NJV589923 NTQ589582:NTR589923 ODM589582:ODN589923 ONI589582:ONJ589923 OXE589582:OXF589923 PHA589582:PHB589923 PQW589582:PQX589923 QAS589582:QAT589923 QKO589582:QKP589923 QUK589582:QUL589923 REG589582:REH589923 ROC589582:ROD589923 RXY589582:RXZ589923 SHU589582:SHV589923 SRQ589582:SRR589923 TBM589582:TBN589923 TLI589582:TLJ589923 TVE589582:TVF589923 UFA589582:UFB589923 UOW589582:UOX589923 UYS589582:UYT589923 VIO589582:VIP589923 VSK589582:VSL589923 WCG589582:WCH589923 WMC589582:WMD589923 WVY589582:WVZ589923 G655118:H655459 JM655118:JN655459 TI655118:TJ655459 ADE655118:ADF655459 ANA655118:ANB655459 AWW655118:AWX655459 BGS655118:BGT655459 BQO655118:BQP655459 CAK655118:CAL655459 CKG655118:CKH655459 CUC655118:CUD655459 DDY655118:DDZ655459 DNU655118:DNV655459 DXQ655118:DXR655459 EHM655118:EHN655459 ERI655118:ERJ655459 FBE655118:FBF655459 FLA655118:FLB655459 FUW655118:FUX655459 GES655118:GET655459 GOO655118:GOP655459 GYK655118:GYL655459 HIG655118:HIH655459 HSC655118:HSD655459 IBY655118:IBZ655459 ILU655118:ILV655459 IVQ655118:IVR655459 JFM655118:JFN655459 JPI655118:JPJ655459 JZE655118:JZF655459 KJA655118:KJB655459 KSW655118:KSX655459 LCS655118:LCT655459 LMO655118:LMP655459 LWK655118:LWL655459 MGG655118:MGH655459 MQC655118:MQD655459 MZY655118:MZZ655459 NJU655118:NJV655459 NTQ655118:NTR655459 ODM655118:ODN655459 ONI655118:ONJ655459 OXE655118:OXF655459 PHA655118:PHB655459 PQW655118:PQX655459 QAS655118:QAT655459 QKO655118:QKP655459 QUK655118:QUL655459 REG655118:REH655459 ROC655118:ROD655459 RXY655118:RXZ655459 SHU655118:SHV655459 SRQ655118:SRR655459 TBM655118:TBN655459 TLI655118:TLJ655459 TVE655118:TVF655459 UFA655118:UFB655459 UOW655118:UOX655459 UYS655118:UYT655459 VIO655118:VIP655459 VSK655118:VSL655459 WCG655118:WCH655459 WMC655118:WMD655459 WVY655118:WVZ655459 G720654:H720995 JM720654:JN720995 TI720654:TJ720995 ADE720654:ADF720995 ANA720654:ANB720995 AWW720654:AWX720995 BGS720654:BGT720995 BQO720654:BQP720995 CAK720654:CAL720995 CKG720654:CKH720995 CUC720654:CUD720995 DDY720654:DDZ720995 DNU720654:DNV720995 DXQ720654:DXR720995 EHM720654:EHN720995 ERI720654:ERJ720995 FBE720654:FBF720995 FLA720654:FLB720995 FUW720654:FUX720995 GES720654:GET720995 GOO720654:GOP720995 GYK720654:GYL720995 HIG720654:HIH720995 HSC720654:HSD720995 IBY720654:IBZ720995 ILU720654:ILV720995 IVQ720654:IVR720995 JFM720654:JFN720995 JPI720654:JPJ720995 JZE720654:JZF720995 KJA720654:KJB720995 KSW720654:KSX720995 LCS720654:LCT720995 LMO720654:LMP720995 LWK720654:LWL720995 MGG720654:MGH720995 MQC720654:MQD720995 MZY720654:MZZ720995 NJU720654:NJV720995 NTQ720654:NTR720995 ODM720654:ODN720995 ONI720654:ONJ720995 OXE720654:OXF720995 PHA720654:PHB720995 PQW720654:PQX720995 QAS720654:QAT720995 QKO720654:QKP720995 QUK720654:QUL720995 REG720654:REH720995 ROC720654:ROD720995 RXY720654:RXZ720995 SHU720654:SHV720995 SRQ720654:SRR720995 TBM720654:TBN720995 TLI720654:TLJ720995 TVE720654:TVF720995 UFA720654:UFB720995 UOW720654:UOX720995 UYS720654:UYT720995 VIO720654:VIP720995 VSK720654:VSL720995 WCG720654:WCH720995 WMC720654:WMD720995 WVY720654:WVZ720995 G786190:H786531 JM786190:JN786531 TI786190:TJ786531 ADE786190:ADF786531 ANA786190:ANB786531 AWW786190:AWX786531 BGS786190:BGT786531 BQO786190:BQP786531 CAK786190:CAL786531 CKG786190:CKH786531 CUC786190:CUD786531 DDY786190:DDZ786531 DNU786190:DNV786531 DXQ786190:DXR786531 EHM786190:EHN786531 ERI786190:ERJ786531 FBE786190:FBF786531 FLA786190:FLB786531 FUW786190:FUX786531 GES786190:GET786531 GOO786190:GOP786531 GYK786190:GYL786531 HIG786190:HIH786531 HSC786190:HSD786531 IBY786190:IBZ786531 ILU786190:ILV786531 IVQ786190:IVR786531 JFM786190:JFN786531 JPI786190:JPJ786531 JZE786190:JZF786531 KJA786190:KJB786531 KSW786190:KSX786531 LCS786190:LCT786531 LMO786190:LMP786531 LWK786190:LWL786531 MGG786190:MGH786531 MQC786190:MQD786531 MZY786190:MZZ786531 NJU786190:NJV786531 NTQ786190:NTR786531 ODM786190:ODN786531 ONI786190:ONJ786531 OXE786190:OXF786531 PHA786190:PHB786531 PQW786190:PQX786531 QAS786190:QAT786531 QKO786190:QKP786531 QUK786190:QUL786531 REG786190:REH786531 ROC786190:ROD786531 RXY786190:RXZ786531 SHU786190:SHV786531 SRQ786190:SRR786531 TBM786190:TBN786531 TLI786190:TLJ786531 TVE786190:TVF786531 UFA786190:UFB786531 UOW786190:UOX786531 UYS786190:UYT786531 VIO786190:VIP786531 VSK786190:VSL786531 WCG786190:WCH786531 WMC786190:WMD786531 WVY786190:WVZ786531 G851726:H852067 JM851726:JN852067 TI851726:TJ852067 ADE851726:ADF852067 ANA851726:ANB852067 AWW851726:AWX852067 BGS851726:BGT852067 BQO851726:BQP852067 CAK851726:CAL852067 CKG851726:CKH852067 CUC851726:CUD852067 DDY851726:DDZ852067 DNU851726:DNV852067 DXQ851726:DXR852067 EHM851726:EHN852067 ERI851726:ERJ852067 FBE851726:FBF852067 FLA851726:FLB852067 FUW851726:FUX852067 GES851726:GET852067 GOO851726:GOP852067 GYK851726:GYL852067 HIG851726:HIH852067 HSC851726:HSD852067 IBY851726:IBZ852067 ILU851726:ILV852067 IVQ851726:IVR852067 JFM851726:JFN852067 JPI851726:JPJ852067 JZE851726:JZF852067 KJA851726:KJB852067 KSW851726:KSX852067 LCS851726:LCT852067 LMO851726:LMP852067 LWK851726:LWL852067 MGG851726:MGH852067 MQC851726:MQD852067 MZY851726:MZZ852067 NJU851726:NJV852067 NTQ851726:NTR852067 ODM851726:ODN852067 ONI851726:ONJ852067 OXE851726:OXF852067 PHA851726:PHB852067 PQW851726:PQX852067 QAS851726:QAT852067 QKO851726:QKP852067 QUK851726:QUL852067 REG851726:REH852067 ROC851726:ROD852067 RXY851726:RXZ852067 SHU851726:SHV852067 SRQ851726:SRR852067 TBM851726:TBN852067 TLI851726:TLJ852067 TVE851726:TVF852067 UFA851726:UFB852067 UOW851726:UOX852067 UYS851726:UYT852067 VIO851726:VIP852067 VSK851726:VSL852067 WCG851726:WCH852067 WMC851726:WMD852067 WVY851726:WVZ852067 G917262:H917603 JM917262:JN917603 TI917262:TJ917603 ADE917262:ADF917603 ANA917262:ANB917603 AWW917262:AWX917603 BGS917262:BGT917603 BQO917262:BQP917603 CAK917262:CAL917603 CKG917262:CKH917603 CUC917262:CUD917603 DDY917262:DDZ917603 DNU917262:DNV917603 DXQ917262:DXR917603 EHM917262:EHN917603 ERI917262:ERJ917603 FBE917262:FBF917603 FLA917262:FLB917603 FUW917262:FUX917603 GES917262:GET917603 GOO917262:GOP917603 GYK917262:GYL917603 HIG917262:HIH917603 HSC917262:HSD917603 IBY917262:IBZ917603 ILU917262:ILV917603 IVQ917262:IVR917603 JFM917262:JFN917603 JPI917262:JPJ917603 JZE917262:JZF917603 KJA917262:KJB917603 KSW917262:KSX917603 LCS917262:LCT917603 LMO917262:LMP917603 LWK917262:LWL917603 MGG917262:MGH917603 MQC917262:MQD917603 MZY917262:MZZ917603 NJU917262:NJV917603 NTQ917262:NTR917603 ODM917262:ODN917603 ONI917262:ONJ917603 OXE917262:OXF917603 PHA917262:PHB917603 PQW917262:PQX917603 QAS917262:QAT917603 QKO917262:QKP917603 QUK917262:QUL917603 REG917262:REH917603 ROC917262:ROD917603 RXY917262:RXZ917603 SHU917262:SHV917603 SRQ917262:SRR917603 TBM917262:TBN917603 TLI917262:TLJ917603 TVE917262:TVF917603 UFA917262:UFB917603 UOW917262:UOX917603 UYS917262:UYT917603 VIO917262:VIP917603 VSK917262:VSL917603 WCG917262:WCH917603 WMC917262:WMD917603 WVY917262:WVZ917603 G982798:H983139 JM982798:JN983139 TI982798:TJ983139 ADE982798:ADF983139 ANA982798:ANB983139 AWW982798:AWX983139 BGS982798:BGT983139 BQO982798:BQP983139 CAK982798:CAL983139 CKG982798:CKH983139 CUC982798:CUD983139 DDY982798:DDZ983139 DNU982798:DNV983139 DXQ982798:DXR983139 EHM982798:EHN983139 ERI982798:ERJ983139 FBE982798:FBF983139 FLA982798:FLB983139 FUW982798:FUX983139 GES982798:GET983139 GOO982798:GOP983139 GYK982798:GYL983139 HIG982798:HIH983139 HSC982798:HSD983139 IBY982798:IBZ983139 ILU982798:ILV983139 IVQ982798:IVR983139 JFM982798:JFN983139 JPI982798:JPJ983139 JZE982798:JZF983139 KJA982798:KJB983139 KSW982798:KSX983139 LCS982798:LCT983139 LMO982798:LMP983139 LWK982798:LWL983139 MGG982798:MGH983139 MQC982798:MQD983139 MZY982798:MZZ983139 NJU982798:NJV983139 NTQ982798:NTR983139 ODM982798:ODN983139 ONI982798:ONJ983139 OXE982798:OXF983139 PHA982798:PHB983139 PQW982798:PQX983139 QAS982798:QAT983139 QKO982798:QKP983139 QUK982798:QUL983139 REG982798:REH983139 ROC982798:ROD983139 RXY982798:RXZ983139 SHU982798:SHV983139 SRQ982798:SRR983139 TBM982798:TBN983139 TLI982798:TLJ983139 TVE982798:TVF983139 UFA982798:UFB983139 UOW982798:UOX983139 UYS982798:UYT983139 VIO982798:VIP983139 VSK982798:VSL983139 WCG982798:WCH983139 WVY7:WVZ150 WMC7:WMD150 WCG7:WCH150 VSK7:VSL150 VIO7:VIP150 UYS7:UYT150 UOW7:UOX150 UFA7:UFB150 TVE7:TVF150 TLI7:TLJ150 TBM7:TBN150 SRQ7:SRR150 SHU7:SHV150 RXY7:RXZ150 ROC7:ROD150 REG7:REH150 QUK7:QUL150 QKO7:QKP150 QAS7:QAT150 PQW7:PQX150 PHA7:PHB150 OXE7:OXF150 ONI7:ONJ150 ODM7:ODN150 NTQ7:NTR150 NJU7:NJV150 MZY7:MZZ150 MQC7:MQD150 MGG7:MGH150 LWK7:LWL150 LMO7:LMP150 LCS7:LCT150 KSW7:KSX150 KJA7:KJB150 JZE7:JZF150 JPI7:JPJ150 JFM7:JFN150 IVQ7:IVR150 ILU7:ILV150 IBY7:IBZ150 HSC7:HSD150 HIG7:HIH150 GYK7:GYL150 GOO7:GOP150 GES7:GET150 FUW7:FUX150 FLA7:FLB150 FBE7:FBF150 ERI7:ERJ150 EHM7:EHN150 DXQ7:DXR150 DNU7:DNV150 DDY7:DDZ150 CUC7:CUD150 CKG7:CKH150 CAK7:CAL150 BQO7:BQP150 BGS7:BGT150 AWW7:AWX150 ANA7:ANB150 ADE7:ADF150 TI7:TJ150 JM7:JN150">
      <formula1>43101</formula1>
      <formula2>43465</formula2>
    </dataValidation>
    <dataValidation type="whole" allowBlank="1" showInputMessage="1" showErrorMessage="1" sqref="N6:N1048576 N3:N4">
      <formula1>0</formula1>
      <formula2>305</formula2>
    </dataValidation>
    <dataValidation type="date" allowBlank="1" showInputMessage="1" showErrorMessage="1" error="inserire anno 2020  (01/01/2020 - 31/12/2020)" sqref="G7:H7">
      <formula1>43831</formula1>
      <formula2>44196</formula2>
    </dataValidation>
  </dataValidations>
  <pageMargins left="0.7" right="0.7" top="0.75" bottom="0.75" header="0.3" footer="0.3"/>
  <pageSetup paperSize="9" orientation="portrait" r:id="rId1"/>
  <ignoredErrors>
    <ignoredError sqref="N7 N8:N149" unlockedFormula="1"/>
  </ignoredError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515" yWindow="609" count="1">
        <x14:dataValidation type="list" allowBlank="1" showInputMessage="1" showErrorMessage="1" xr:uid="{00000000-0002-0000-0300-00000D000000}">
          <x14:formula1>
            <xm:f>'MENU TENDINA'!$C$2:$C$48</xm:f>
          </x14:formula1>
          <xm:sqref>D7:D149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AR150"/>
  <sheetViews>
    <sheetView workbookViewId="0">
      <selection activeCell="D5" sqref="D5:E5"/>
    </sheetView>
  </sheetViews>
  <sheetFormatPr defaultRowHeight="15"/>
  <cols>
    <col min="1" max="1" width="8.42578125" style="34" customWidth="1"/>
    <col min="2" max="2" width="9" style="34" customWidth="1"/>
    <col min="3" max="3" width="14" style="34" customWidth="1"/>
    <col min="4" max="4" width="27" style="34" bestFit="1" customWidth="1"/>
    <col min="5" max="5" width="22.140625" style="34" customWidth="1"/>
    <col min="6" max="6" width="24.5703125" style="34" customWidth="1"/>
    <col min="7" max="7" width="11.85546875" style="34" customWidth="1"/>
    <col min="8" max="8" width="12.5703125" style="34" customWidth="1"/>
    <col min="9" max="9" width="14.7109375" style="63" customWidth="1"/>
    <col min="10" max="10" width="15.42578125" style="64" customWidth="1"/>
    <col min="11" max="11" width="15.7109375" style="34" customWidth="1"/>
    <col min="12" max="12" width="14.28515625" style="34" customWidth="1"/>
    <col min="13" max="13" width="14.5703125" style="34" customWidth="1"/>
    <col min="14" max="14" width="14" style="67" customWidth="1"/>
    <col min="15" max="15" width="11.28515625" style="34" customWidth="1"/>
    <col min="16" max="16" width="18" style="34" customWidth="1"/>
    <col min="17" max="17" width="12.85546875" style="34" hidden="1" customWidth="1"/>
    <col min="18" max="18" width="13" style="68" customWidth="1"/>
    <col min="19" max="20" width="11" style="34" customWidth="1"/>
    <col min="21" max="21" width="11.28515625" style="34" customWidth="1"/>
    <col min="22" max="25" width="11.7109375" style="34" customWidth="1"/>
    <col min="26" max="26" width="15" style="67" customWidth="1"/>
    <col min="27" max="27" width="14" style="66" customWidth="1"/>
    <col min="28" max="28" width="13" style="34" customWidth="1"/>
    <col min="29" max="29" width="12.85546875" style="34" customWidth="1"/>
    <col min="30" max="30" width="13.42578125" style="34" customWidth="1"/>
    <col min="31" max="31" width="11.140625" style="34" customWidth="1"/>
    <col min="32" max="32" width="10.140625" style="34" customWidth="1"/>
    <col min="33" max="33" width="11.140625" style="34" customWidth="1"/>
    <col min="34" max="34" width="10.140625" style="34" customWidth="1"/>
    <col min="35" max="35" width="11.140625" style="34" customWidth="1"/>
    <col min="36" max="37" width="10.140625" style="34" customWidth="1"/>
    <col min="38" max="38" width="10.7109375" style="34" customWidth="1"/>
    <col min="39" max="39" width="15.28515625" style="34" customWidth="1"/>
    <col min="40" max="40" width="20.85546875" style="67" customWidth="1"/>
    <col min="41" max="267" width="8.85546875" style="34"/>
    <col min="268" max="268" width="5.28515625" style="34" customWidth="1"/>
    <col min="269" max="269" width="9" style="34" customWidth="1"/>
    <col min="270" max="270" width="14" style="34" customWidth="1"/>
    <col min="271" max="271" width="27" style="34" bestFit="1" customWidth="1"/>
    <col min="272" max="272" width="26.28515625" style="34" customWidth="1"/>
    <col min="273" max="273" width="11" style="34" customWidth="1"/>
    <col min="274" max="274" width="11.42578125" style="34" customWidth="1"/>
    <col min="275" max="275" width="9.28515625" style="34" customWidth="1"/>
    <col min="276" max="276" width="10" style="34" customWidth="1"/>
    <col min="277" max="277" width="9.85546875" style="34" customWidth="1"/>
    <col min="278" max="278" width="11.7109375" style="34" customWidth="1"/>
    <col min="279" max="279" width="11" style="34" customWidth="1"/>
    <col min="280" max="280" width="10.42578125" style="34" bestFit="1" customWidth="1"/>
    <col min="281" max="282" width="11" style="34" customWidth="1"/>
    <col min="283" max="284" width="17" style="34" customWidth="1"/>
    <col min="285" max="285" width="12.28515625" style="34" customWidth="1"/>
    <col min="286" max="286" width="15.5703125" style="34" customWidth="1"/>
    <col min="287" max="287" width="15" style="34" customWidth="1"/>
    <col min="288" max="288" width="26.140625" style="34" customWidth="1"/>
    <col min="289" max="289" width="12.85546875" style="34" customWidth="1"/>
    <col min="290" max="290" width="13.42578125" style="34" customWidth="1"/>
    <col min="291" max="291" width="10.7109375" style="34" customWidth="1"/>
    <col min="292" max="292" width="10.140625" style="34" customWidth="1"/>
    <col min="293" max="293" width="11.7109375" style="34" customWidth="1"/>
    <col min="294" max="294" width="13.140625" style="34" customWidth="1"/>
    <col min="295" max="295" width="14.5703125" style="34" customWidth="1"/>
    <col min="296" max="296" width="9.5703125" style="34" bestFit="1" customWidth="1"/>
    <col min="297" max="523" width="8.85546875" style="34"/>
    <col min="524" max="524" width="5.28515625" style="34" customWidth="1"/>
    <col min="525" max="525" width="9" style="34" customWidth="1"/>
    <col min="526" max="526" width="14" style="34" customWidth="1"/>
    <col min="527" max="527" width="27" style="34" bestFit="1" customWidth="1"/>
    <col min="528" max="528" width="26.28515625" style="34" customWidth="1"/>
    <col min="529" max="529" width="11" style="34" customWidth="1"/>
    <col min="530" max="530" width="11.42578125" style="34" customWidth="1"/>
    <col min="531" max="531" width="9.28515625" style="34" customWidth="1"/>
    <col min="532" max="532" width="10" style="34" customWidth="1"/>
    <col min="533" max="533" width="9.85546875" style="34" customWidth="1"/>
    <col min="534" max="534" width="11.7109375" style="34" customWidth="1"/>
    <col min="535" max="535" width="11" style="34" customWidth="1"/>
    <col min="536" max="536" width="10.42578125" style="34" bestFit="1" customWidth="1"/>
    <col min="537" max="538" width="11" style="34" customWidth="1"/>
    <col min="539" max="540" width="17" style="34" customWidth="1"/>
    <col min="541" max="541" width="12.28515625" style="34" customWidth="1"/>
    <col min="542" max="542" width="15.5703125" style="34" customWidth="1"/>
    <col min="543" max="543" width="15" style="34" customWidth="1"/>
    <col min="544" max="544" width="26.140625" style="34" customWidth="1"/>
    <col min="545" max="545" width="12.85546875" style="34" customWidth="1"/>
    <col min="546" max="546" width="13.42578125" style="34" customWidth="1"/>
    <col min="547" max="547" width="10.7109375" style="34" customWidth="1"/>
    <col min="548" max="548" width="10.140625" style="34" customWidth="1"/>
    <col min="549" max="549" width="11.7109375" style="34" customWidth="1"/>
    <col min="550" max="550" width="13.140625" style="34" customWidth="1"/>
    <col min="551" max="551" width="14.5703125" style="34" customWidth="1"/>
    <col min="552" max="552" width="9.5703125" style="34" bestFit="1" customWidth="1"/>
    <col min="553" max="779" width="8.85546875" style="34"/>
    <col min="780" max="780" width="5.28515625" style="34" customWidth="1"/>
    <col min="781" max="781" width="9" style="34" customWidth="1"/>
    <col min="782" max="782" width="14" style="34" customWidth="1"/>
    <col min="783" max="783" width="27" style="34" bestFit="1" customWidth="1"/>
    <col min="784" max="784" width="26.28515625" style="34" customWidth="1"/>
    <col min="785" max="785" width="11" style="34" customWidth="1"/>
    <col min="786" max="786" width="11.42578125" style="34" customWidth="1"/>
    <col min="787" max="787" width="9.28515625" style="34" customWidth="1"/>
    <col min="788" max="788" width="10" style="34" customWidth="1"/>
    <col min="789" max="789" width="9.85546875" style="34" customWidth="1"/>
    <col min="790" max="790" width="11.7109375" style="34" customWidth="1"/>
    <col min="791" max="791" width="11" style="34" customWidth="1"/>
    <col min="792" max="792" width="10.42578125" style="34" bestFit="1" customWidth="1"/>
    <col min="793" max="794" width="11" style="34" customWidth="1"/>
    <col min="795" max="796" width="17" style="34" customWidth="1"/>
    <col min="797" max="797" width="12.28515625" style="34" customWidth="1"/>
    <col min="798" max="798" width="15.5703125" style="34" customWidth="1"/>
    <col min="799" max="799" width="15" style="34" customWidth="1"/>
    <col min="800" max="800" width="26.140625" style="34" customWidth="1"/>
    <col min="801" max="801" width="12.85546875" style="34" customWidth="1"/>
    <col min="802" max="802" width="13.42578125" style="34" customWidth="1"/>
    <col min="803" max="803" width="10.7109375" style="34" customWidth="1"/>
    <col min="804" max="804" width="10.140625" style="34" customWidth="1"/>
    <col min="805" max="805" width="11.7109375" style="34" customWidth="1"/>
    <col min="806" max="806" width="13.140625" style="34" customWidth="1"/>
    <col min="807" max="807" width="14.5703125" style="34" customWidth="1"/>
    <col min="808" max="808" width="9.5703125" style="34" bestFit="1" customWidth="1"/>
    <col min="809" max="1035" width="8.85546875" style="34"/>
    <col min="1036" max="1036" width="5.28515625" style="34" customWidth="1"/>
    <col min="1037" max="1037" width="9" style="34" customWidth="1"/>
    <col min="1038" max="1038" width="14" style="34" customWidth="1"/>
    <col min="1039" max="1039" width="27" style="34" bestFit="1" customWidth="1"/>
    <col min="1040" max="1040" width="26.28515625" style="34" customWidth="1"/>
    <col min="1041" max="1041" width="11" style="34" customWidth="1"/>
    <col min="1042" max="1042" width="11.42578125" style="34" customWidth="1"/>
    <col min="1043" max="1043" width="9.28515625" style="34" customWidth="1"/>
    <col min="1044" max="1044" width="10" style="34" customWidth="1"/>
    <col min="1045" max="1045" width="9.85546875" style="34" customWidth="1"/>
    <col min="1046" max="1046" width="11.7109375" style="34" customWidth="1"/>
    <col min="1047" max="1047" width="11" style="34" customWidth="1"/>
    <col min="1048" max="1048" width="10.42578125" style="34" bestFit="1" customWidth="1"/>
    <col min="1049" max="1050" width="11" style="34" customWidth="1"/>
    <col min="1051" max="1052" width="17" style="34" customWidth="1"/>
    <col min="1053" max="1053" width="12.28515625" style="34" customWidth="1"/>
    <col min="1054" max="1054" width="15.5703125" style="34" customWidth="1"/>
    <col min="1055" max="1055" width="15" style="34" customWidth="1"/>
    <col min="1056" max="1056" width="26.140625" style="34" customWidth="1"/>
    <col min="1057" max="1057" width="12.85546875" style="34" customWidth="1"/>
    <col min="1058" max="1058" width="13.42578125" style="34" customWidth="1"/>
    <col min="1059" max="1059" width="10.7109375" style="34" customWidth="1"/>
    <col min="1060" max="1060" width="10.140625" style="34" customWidth="1"/>
    <col min="1061" max="1061" width="11.7109375" style="34" customWidth="1"/>
    <col min="1062" max="1062" width="13.140625" style="34" customWidth="1"/>
    <col min="1063" max="1063" width="14.5703125" style="34" customWidth="1"/>
    <col min="1064" max="1064" width="9.5703125" style="34" bestFit="1" customWidth="1"/>
    <col min="1065" max="1291" width="8.85546875" style="34"/>
    <col min="1292" max="1292" width="5.28515625" style="34" customWidth="1"/>
    <col min="1293" max="1293" width="9" style="34" customWidth="1"/>
    <col min="1294" max="1294" width="14" style="34" customWidth="1"/>
    <col min="1295" max="1295" width="27" style="34" bestFit="1" customWidth="1"/>
    <col min="1296" max="1296" width="26.28515625" style="34" customWidth="1"/>
    <col min="1297" max="1297" width="11" style="34" customWidth="1"/>
    <col min="1298" max="1298" width="11.42578125" style="34" customWidth="1"/>
    <col min="1299" max="1299" width="9.28515625" style="34" customWidth="1"/>
    <col min="1300" max="1300" width="10" style="34" customWidth="1"/>
    <col min="1301" max="1301" width="9.85546875" style="34" customWidth="1"/>
    <col min="1302" max="1302" width="11.7109375" style="34" customWidth="1"/>
    <col min="1303" max="1303" width="11" style="34" customWidth="1"/>
    <col min="1304" max="1304" width="10.42578125" style="34" bestFit="1" customWidth="1"/>
    <col min="1305" max="1306" width="11" style="34" customWidth="1"/>
    <col min="1307" max="1308" width="17" style="34" customWidth="1"/>
    <col min="1309" max="1309" width="12.28515625" style="34" customWidth="1"/>
    <col min="1310" max="1310" width="15.5703125" style="34" customWidth="1"/>
    <col min="1311" max="1311" width="15" style="34" customWidth="1"/>
    <col min="1312" max="1312" width="26.140625" style="34" customWidth="1"/>
    <col min="1313" max="1313" width="12.85546875" style="34" customWidth="1"/>
    <col min="1314" max="1314" width="13.42578125" style="34" customWidth="1"/>
    <col min="1315" max="1315" width="10.7109375" style="34" customWidth="1"/>
    <col min="1316" max="1316" width="10.140625" style="34" customWidth="1"/>
    <col min="1317" max="1317" width="11.7109375" style="34" customWidth="1"/>
    <col min="1318" max="1318" width="13.140625" style="34" customWidth="1"/>
    <col min="1319" max="1319" width="14.5703125" style="34" customWidth="1"/>
    <col min="1320" max="1320" width="9.5703125" style="34" bestFit="1" customWidth="1"/>
    <col min="1321" max="1547" width="8.85546875" style="34"/>
    <col min="1548" max="1548" width="5.28515625" style="34" customWidth="1"/>
    <col min="1549" max="1549" width="9" style="34" customWidth="1"/>
    <col min="1550" max="1550" width="14" style="34" customWidth="1"/>
    <col min="1551" max="1551" width="27" style="34" bestFit="1" customWidth="1"/>
    <col min="1552" max="1552" width="26.28515625" style="34" customWidth="1"/>
    <col min="1553" max="1553" width="11" style="34" customWidth="1"/>
    <col min="1554" max="1554" width="11.42578125" style="34" customWidth="1"/>
    <col min="1555" max="1555" width="9.28515625" style="34" customWidth="1"/>
    <col min="1556" max="1556" width="10" style="34" customWidth="1"/>
    <col min="1557" max="1557" width="9.85546875" style="34" customWidth="1"/>
    <col min="1558" max="1558" width="11.7109375" style="34" customWidth="1"/>
    <col min="1559" max="1559" width="11" style="34" customWidth="1"/>
    <col min="1560" max="1560" width="10.42578125" style="34" bestFit="1" customWidth="1"/>
    <col min="1561" max="1562" width="11" style="34" customWidth="1"/>
    <col min="1563" max="1564" width="17" style="34" customWidth="1"/>
    <col min="1565" max="1565" width="12.28515625" style="34" customWidth="1"/>
    <col min="1566" max="1566" width="15.5703125" style="34" customWidth="1"/>
    <col min="1567" max="1567" width="15" style="34" customWidth="1"/>
    <col min="1568" max="1568" width="26.140625" style="34" customWidth="1"/>
    <col min="1569" max="1569" width="12.85546875" style="34" customWidth="1"/>
    <col min="1570" max="1570" width="13.42578125" style="34" customWidth="1"/>
    <col min="1571" max="1571" width="10.7109375" style="34" customWidth="1"/>
    <col min="1572" max="1572" width="10.140625" style="34" customWidth="1"/>
    <col min="1573" max="1573" width="11.7109375" style="34" customWidth="1"/>
    <col min="1574" max="1574" width="13.140625" style="34" customWidth="1"/>
    <col min="1575" max="1575" width="14.5703125" style="34" customWidth="1"/>
    <col min="1576" max="1576" width="9.5703125" style="34" bestFit="1" customWidth="1"/>
    <col min="1577" max="1803" width="8.85546875" style="34"/>
    <col min="1804" max="1804" width="5.28515625" style="34" customWidth="1"/>
    <col min="1805" max="1805" width="9" style="34" customWidth="1"/>
    <col min="1806" max="1806" width="14" style="34" customWidth="1"/>
    <col min="1807" max="1807" width="27" style="34" bestFit="1" customWidth="1"/>
    <col min="1808" max="1808" width="26.28515625" style="34" customWidth="1"/>
    <col min="1809" max="1809" width="11" style="34" customWidth="1"/>
    <col min="1810" max="1810" width="11.42578125" style="34" customWidth="1"/>
    <col min="1811" max="1811" width="9.28515625" style="34" customWidth="1"/>
    <col min="1812" max="1812" width="10" style="34" customWidth="1"/>
    <col min="1813" max="1813" width="9.85546875" style="34" customWidth="1"/>
    <col min="1814" max="1814" width="11.7109375" style="34" customWidth="1"/>
    <col min="1815" max="1815" width="11" style="34" customWidth="1"/>
    <col min="1816" max="1816" width="10.42578125" style="34" bestFit="1" customWidth="1"/>
    <col min="1817" max="1818" width="11" style="34" customWidth="1"/>
    <col min="1819" max="1820" width="17" style="34" customWidth="1"/>
    <col min="1821" max="1821" width="12.28515625" style="34" customWidth="1"/>
    <col min="1822" max="1822" width="15.5703125" style="34" customWidth="1"/>
    <col min="1823" max="1823" width="15" style="34" customWidth="1"/>
    <col min="1824" max="1824" width="26.140625" style="34" customWidth="1"/>
    <col min="1825" max="1825" width="12.85546875" style="34" customWidth="1"/>
    <col min="1826" max="1826" width="13.42578125" style="34" customWidth="1"/>
    <col min="1827" max="1827" width="10.7109375" style="34" customWidth="1"/>
    <col min="1828" max="1828" width="10.140625" style="34" customWidth="1"/>
    <col min="1829" max="1829" width="11.7109375" style="34" customWidth="1"/>
    <col min="1830" max="1830" width="13.140625" style="34" customWidth="1"/>
    <col min="1831" max="1831" width="14.5703125" style="34" customWidth="1"/>
    <col min="1832" max="1832" width="9.5703125" style="34" bestFit="1" customWidth="1"/>
    <col min="1833" max="2059" width="8.85546875" style="34"/>
    <col min="2060" max="2060" width="5.28515625" style="34" customWidth="1"/>
    <col min="2061" max="2061" width="9" style="34" customWidth="1"/>
    <col min="2062" max="2062" width="14" style="34" customWidth="1"/>
    <col min="2063" max="2063" width="27" style="34" bestFit="1" customWidth="1"/>
    <col min="2064" max="2064" width="26.28515625" style="34" customWidth="1"/>
    <col min="2065" max="2065" width="11" style="34" customWidth="1"/>
    <col min="2066" max="2066" width="11.42578125" style="34" customWidth="1"/>
    <col min="2067" max="2067" width="9.28515625" style="34" customWidth="1"/>
    <col min="2068" max="2068" width="10" style="34" customWidth="1"/>
    <col min="2069" max="2069" width="9.85546875" style="34" customWidth="1"/>
    <col min="2070" max="2070" width="11.7109375" style="34" customWidth="1"/>
    <col min="2071" max="2071" width="11" style="34" customWidth="1"/>
    <col min="2072" max="2072" width="10.42578125" style="34" bestFit="1" customWidth="1"/>
    <col min="2073" max="2074" width="11" style="34" customWidth="1"/>
    <col min="2075" max="2076" width="17" style="34" customWidth="1"/>
    <col min="2077" max="2077" width="12.28515625" style="34" customWidth="1"/>
    <col min="2078" max="2078" width="15.5703125" style="34" customWidth="1"/>
    <col min="2079" max="2079" width="15" style="34" customWidth="1"/>
    <col min="2080" max="2080" width="26.140625" style="34" customWidth="1"/>
    <col min="2081" max="2081" width="12.85546875" style="34" customWidth="1"/>
    <col min="2082" max="2082" width="13.42578125" style="34" customWidth="1"/>
    <col min="2083" max="2083" width="10.7109375" style="34" customWidth="1"/>
    <col min="2084" max="2084" width="10.140625" style="34" customWidth="1"/>
    <col min="2085" max="2085" width="11.7109375" style="34" customWidth="1"/>
    <col min="2086" max="2086" width="13.140625" style="34" customWidth="1"/>
    <col min="2087" max="2087" width="14.5703125" style="34" customWidth="1"/>
    <col min="2088" max="2088" width="9.5703125" style="34" bestFit="1" customWidth="1"/>
    <col min="2089" max="2315" width="8.85546875" style="34"/>
    <col min="2316" max="2316" width="5.28515625" style="34" customWidth="1"/>
    <col min="2317" max="2317" width="9" style="34" customWidth="1"/>
    <col min="2318" max="2318" width="14" style="34" customWidth="1"/>
    <col min="2319" max="2319" width="27" style="34" bestFit="1" customWidth="1"/>
    <col min="2320" max="2320" width="26.28515625" style="34" customWidth="1"/>
    <col min="2321" max="2321" width="11" style="34" customWidth="1"/>
    <col min="2322" max="2322" width="11.42578125" style="34" customWidth="1"/>
    <col min="2323" max="2323" width="9.28515625" style="34" customWidth="1"/>
    <col min="2324" max="2324" width="10" style="34" customWidth="1"/>
    <col min="2325" max="2325" width="9.85546875" style="34" customWidth="1"/>
    <col min="2326" max="2326" width="11.7109375" style="34" customWidth="1"/>
    <col min="2327" max="2327" width="11" style="34" customWidth="1"/>
    <col min="2328" max="2328" width="10.42578125" style="34" bestFit="1" customWidth="1"/>
    <col min="2329" max="2330" width="11" style="34" customWidth="1"/>
    <col min="2331" max="2332" width="17" style="34" customWidth="1"/>
    <col min="2333" max="2333" width="12.28515625" style="34" customWidth="1"/>
    <col min="2334" max="2334" width="15.5703125" style="34" customWidth="1"/>
    <col min="2335" max="2335" width="15" style="34" customWidth="1"/>
    <col min="2336" max="2336" width="26.140625" style="34" customWidth="1"/>
    <col min="2337" max="2337" width="12.85546875" style="34" customWidth="1"/>
    <col min="2338" max="2338" width="13.42578125" style="34" customWidth="1"/>
    <col min="2339" max="2339" width="10.7109375" style="34" customWidth="1"/>
    <col min="2340" max="2340" width="10.140625" style="34" customWidth="1"/>
    <col min="2341" max="2341" width="11.7109375" style="34" customWidth="1"/>
    <col min="2342" max="2342" width="13.140625" style="34" customWidth="1"/>
    <col min="2343" max="2343" width="14.5703125" style="34" customWidth="1"/>
    <col min="2344" max="2344" width="9.5703125" style="34" bestFit="1" customWidth="1"/>
    <col min="2345" max="2571" width="8.85546875" style="34"/>
    <col min="2572" max="2572" width="5.28515625" style="34" customWidth="1"/>
    <col min="2573" max="2573" width="9" style="34" customWidth="1"/>
    <col min="2574" max="2574" width="14" style="34" customWidth="1"/>
    <col min="2575" max="2575" width="27" style="34" bestFit="1" customWidth="1"/>
    <col min="2576" max="2576" width="26.28515625" style="34" customWidth="1"/>
    <col min="2577" max="2577" width="11" style="34" customWidth="1"/>
    <col min="2578" max="2578" width="11.42578125" style="34" customWidth="1"/>
    <col min="2579" max="2579" width="9.28515625" style="34" customWidth="1"/>
    <col min="2580" max="2580" width="10" style="34" customWidth="1"/>
    <col min="2581" max="2581" width="9.85546875" style="34" customWidth="1"/>
    <col min="2582" max="2582" width="11.7109375" style="34" customWidth="1"/>
    <col min="2583" max="2583" width="11" style="34" customWidth="1"/>
    <col min="2584" max="2584" width="10.42578125" style="34" bestFit="1" customWidth="1"/>
    <col min="2585" max="2586" width="11" style="34" customWidth="1"/>
    <col min="2587" max="2588" width="17" style="34" customWidth="1"/>
    <col min="2589" max="2589" width="12.28515625" style="34" customWidth="1"/>
    <col min="2590" max="2590" width="15.5703125" style="34" customWidth="1"/>
    <col min="2591" max="2591" width="15" style="34" customWidth="1"/>
    <col min="2592" max="2592" width="26.140625" style="34" customWidth="1"/>
    <col min="2593" max="2593" width="12.85546875" style="34" customWidth="1"/>
    <col min="2594" max="2594" width="13.42578125" style="34" customWidth="1"/>
    <col min="2595" max="2595" width="10.7109375" style="34" customWidth="1"/>
    <col min="2596" max="2596" width="10.140625" style="34" customWidth="1"/>
    <col min="2597" max="2597" width="11.7109375" style="34" customWidth="1"/>
    <col min="2598" max="2598" width="13.140625" style="34" customWidth="1"/>
    <col min="2599" max="2599" width="14.5703125" style="34" customWidth="1"/>
    <col min="2600" max="2600" width="9.5703125" style="34" bestFit="1" customWidth="1"/>
    <col min="2601" max="2827" width="8.85546875" style="34"/>
    <col min="2828" max="2828" width="5.28515625" style="34" customWidth="1"/>
    <col min="2829" max="2829" width="9" style="34" customWidth="1"/>
    <col min="2830" max="2830" width="14" style="34" customWidth="1"/>
    <col min="2831" max="2831" width="27" style="34" bestFit="1" customWidth="1"/>
    <col min="2832" max="2832" width="26.28515625" style="34" customWidth="1"/>
    <col min="2833" max="2833" width="11" style="34" customWidth="1"/>
    <col min="2834" max="2834" width="11.42578125" style="34" customWidth="1"/>
    <col min="2835" max="2835" width="9.28515625" style="34" customWidth="1"/>
    <col min="2836" max="2836" width="10" style="34" customWidth="1"/>
    <col min="2837" max="2837" width="9.85546875" style="34" customWidth="1"/>
    <col min="2838" max="2838" width="11.7109375" style="34" customWidth="1"/>
    <col min="2839" max="2839" width="11" style="34" customWidth="1"/>
    <col min="2840" max="2840" width="10.42578125" style="34" bestFit="1" customWidth="1"/>
    <col min="2841" max="2842" width="11" style="34" customWidth="1"/>
    <col min="2843" max="2844" width="17" style="34" customWidth="1"/>
    <col min="2845" max="2845" width="12.28515625" style="34" customWidth="1"/>
    <col min="2846" max="2846" width="15.5703125" style="34" customWidth="1"/>
    <col min="2847" max="2847" width="15" style="34" customWidth="1"/>
    <col min="2848" max="2848" width="26.140625" style="34" customWidth="1"/>
    <col min="2849" max="2849" width="12.85546875" style="34" customWidth="1"/>
    <col min="2850" max="2850" width="13.42578125" style="34" customWidth="1"/>
    <col min="2851" max="2851" width="10.7109375" style="34" customWidth="1"/>
    <col min="2852" max="2852" width="10.140625" style="34" customWidth="1"/>
    <col min="2853" max="2853" width="11.7109375" style="34" customWidth="1"/>
    <col min="2854" max="2854" width="13.140625" style="34" customWidth="1"/>
    <col min="2855" max="2855" width="14.5703125" style="34" customWidth="1"/>
    <col min="2856" max="2856" width="9.5703125" style="34" bestFit="1" customWidth="1"/>
    <col min="2857" max="3083" width="8.85546875" style="34"/>
    <col min="3084" max="3084" width="5.28515625" style="34" customWidth="1"/>
    <col min="3085" max="3085" width="9" style="34" customWidth="1"/>
    <col min="3086" max="3086" width="14" style="34" customWidth="1"/>
    <col min="3087" max="3087" width="27" style="34" bestFit="1" customWidth="1"/>
    <col min="3088" max="3088" width="26.28515625" style="34" customWidth="1"/>
    <col min="3089" max="3089" width="11" style="34" customWidth="1"/>
    <col min="3090" max="3090" width="11.42578125" style="34" customWidth="1"/>
    <col min="3091" max="3091" width="9.28515625" style="34" customWidth="1"/>
    <col min="3092" max="3092" width="10" style="34" customWidth="1"/>
    <col min="3093" max="3093" width="9.85546875" style="34" customWidth="1"/>
    <col min="3094" max="3094" width="11.7109375" style="34" customWidth="1"/>
    <col min="3095" max="3095" width="11" style="34" customWidth="1"/>
    <col min="3096" max="3096" width="10.42578125" style="34" bestFit="1" customWidth="1"/>
    <col min="3097" max="3098" width="11" style="34" customWidth="1"/>
    <col min="3099" max="3100" width="17" style="34" customWidth="1"/>
    <col min="3101" max="3101" width="12.28515625" style="34" customWidth="1"/>
    <col min="3102" max="3102" width="15.5703125" style="34" customWidth="1"/>
    <col min="3103" max="3103" width="15" style="34" customWidth="1"/>
    <col min="3104" max="3104" width="26.140625" style="34" customWidth="1"/>
    <col min="3105" max="3105" width="12.85546875" style="34" customWidth="1"/>
    <col min="3106" max="3106" width="13.42578125" style="34" customWidth="1"/>
    <col min="3107" max="3107" width="10.7109375" style="34" customWidth="1"/>
    <col min="3108" max="3108" width="10.140625" style="34" customWidth="1"/>
    <col min="3109" max="3109" width="11.7109375" style="34" customWidth="1"/>
    <col min="3110" max="3110" width="13.140625" style="34" customWidth="1"/>
    <col min="3111" max="3111" width="14.5703125" style="34" customWidth="1"/>
    <col min="3112" max="3112" width="9.5703125" style="34" bestFit="1" customWidth="1"/>
    <col min="3113" max="3339" width="8.85546875" style="34"/>
    <col min="3340" max="3340" width="5.28515625" style="34" customWidth="1"/>
    <col min="3341" max="3341" width="9" style="34" customWidth="1"/>
    <col min="3342" max="3342" width="14" style="34" customWidth="1"/>
    <col min="3343" max="3343" width="27" style="34" bestFit="1" customWidth="1"/>
    <col min="3344" max="3344" width="26.28515625" style="34" customWidth="1"/>
    <col min="3345" max="3345" width="11" style="34" customWidth="1"/>
    <col min="3346" max="3346" width="11.42578125" style="34" customWidth="1"/>
    <col min="3347" max="3347" width="9.28515625" style="34" customWidth="1"/>
    <col min="3348" max="3348" width="10" style="34" customWidth="1"/>
    <col min="3349" max="3349" width="9.85546875" style="34" customWidth="1"/>
    <col min="3350" max="3350" width="11.7109375" style="34" customWidth="1"/>
    <col min="3351" max="3351" width="11" style="34" customWidth="1"/>
    <col min="3352" max="3352" width="10.42578125" style="34" bestFit="1" customWidth="1"/>
    <col min="3353" max="3354" width="11" style="34" customWidth="1"/>
    <col min="3355" max="3356" width="17" style="34" customWidth="1"/>
    <col min="3357" max="3357" width="12.28515625" style="34" customWidth="1"/>
    <col min="3358" max="3358" width="15.5703125" style="34" customWidth="1"/>
    <col min="3359" max="3359" width="15" style="34" customWidth="1"/>
    <col min="3360" max="3360" width="26.140625" style="34" customWidth="1"/>
    <col min="3361" max="3361" width="12.85546875" style="34" customWidth="1"/>
    <col min="3362" max="3362" width="13.42578125" style="34" customWidth="1"/>
    <col min="3363" max="3363" width="10.7109375" style="34" customWidth="1"/>
    <col min="3364" max="3364" width="10.140625" style="34" customWidth="1"/>
    <col min="3365" max="3365" width="11.7109375" style="34" customWidth="1"/>
    <col min="3366" max="3366" width="13.140625" style="34" customWidth="1"/>
    <col min="3367" max="3367" width="14.5703125" style="34" customWidth="1"/>
    <col min="3368" max="3368" width="9.5703125" style="34" bestFit="1" customWidth="1"/>
    <col min="3369" max="3595" width="8.85546875" style="34"/>
    <col min="3596" max="3596" width="5.28515625" style="34" customWidth="1"/>
    <col min="3597" max="3597" width="9" style="34" customWidth="1"/>
    <col min="3598" max="3598" width="14" style="34" customWidth="1"/>
    <col min="3599" max="3599" width="27" style="34" bestFit="1" customWidth="1"/>
    <col min="3600" max="3600" width="26.28515625" style="34" customWidth="1"/>
    <col min="3601" max="3601" width="11" style="34" customWidth="1"/>
    <col min="3602" max="3602" width="11.42578125" style="34" customWidth="1"/>
    <col min="3603" max="3603" width="9.28515625" style="34" customWidth="1"/>
    <col min="3604" max="3604" width="10" style="34" customWidth="1"/>
    <col min="3605" max="3605" width="9.85546875" style="34" customWidth="1"/>
    <col min="3606" max="3606" width="11.7109375" style="34" customWidth="1"/>
    <col min="3607" max="3607" width="11" style="34" customWidth="1"/>
    <col min="3608" max="3608" width="10.42578125" style="34" bestFit="1" customWidth="1"/>
    <col min="3609" max="3610" width="11" style="34" customWidth="1"/>
    <col min="3611" max="3612" width="17" style="34" customWidth="1"/>
    <col min="3613" max="3613" width="12.28515625" style="34" customWidth="1"/>
    <col min="3614" max="3614" width="15.5703125" style="34" customWidth="1"/>
    <col min="3615" max="3615" width="15" style="34" customWidth="1"/>
    <col min="3616" max="3616" width="26.140625" style="34" customWidth="1"/>
    <col min="3617" max="3617" width="12.85546875" style="34" customWidth="1"/>
    <col min="3618" max="3618" width="13.42578125" style="34" customWidth="1"/>
    <col min="3619" max="3619" width="10.7109375" style="34" customWidth="1"/>
    <col min="3620" max="3620" width="10.140625" style="34" customWidth="1"/>
    <col min="3621" max="3621" width="11.7109375" style="34" customWidth="1"/>
    <col min="3622" max="3622" width="13.140625" style="34" customWidth="1"/>
    <col min="3623" max="3623" width="14.5703125" style="34" customWidth="1"/>
    <col min="3624" max="3624" width="9.5703125" style="34" bestFit="1" customWidth="1"/>
    <col min="3625" max="3851" width="8.85546875" style="34"/>
    <col min="3852" max="3852" width="5.28515625" style="34" customWidth="1"/>
    <col min="3853" max="3853" width="9" style="34" customWidth="1"/>
    <col min="3854" max="3854" width="14" style="34" customWidth="1"/>
    <col min="3855" max="3855" width="27" style="34" bestFit="1" customWidth="1"/>
    <col min="3856" max="3856" width="26.28515625" style="34" customWidth="1"/>
    <col min="3857" max="3857" width="11" style="34" customWidth="1"/>
    <col min="3858" max="3858" width="11.42578125" style="34" customWidth="1"/>
    <col min="3859" max="3859" width="9.28515625" style="34" customWidth="1"/>
    <col min="3860" max="3860" width="10" style="34" customWidth="1"/>
    <col min="3861" max="3861" width="9.85546875" style="34" customWidth="1"/>
    <col min="3862" max="3862" width="11.7109375" style="34" customWidth="1"/>
    <col min="3863" max="3863" width="11" style="34" customWidth="1"/>
    <col min="3864" max="3864" width="10.42578125" style="34" bestFit="1" customWidth="1"/>
    <col min="3865" max="3866" width="11" style="34" customWidth="1"/>
    <col min="3867" max="3868" width="17" style="34" customWidth="1"/>
    <col min="3869" max="3869" width="12.28515625" style="34" customWidth="1"/>
    <col min="3870" max="3870" width="15.5703125" style="34" customWidth="1"/>
    <col min="3871" max="3871" width="15" style="34" customWidth="1"/>
    <col min="3872" max="3872" width="26.140625" style="34" customWidth="1"/>
    <col min="3873" max="3873" width="12.85546875" style="34" customWidth="1"/>
    <col min="3874" max="3874" width="13.42578125" style="34" customWidth="1"/>
    <col min="3875" max="3875" width="10.7109375" style="34" customWidth="1"/>
    <col min="3876" max="3876" width="10.140625" style="34" customWidth="1"/>
    <col min="3877" max="3877" width="11.7109375" style="34" customWidth="1"/>
    <col min="3878" max="3878" width="13.140625" style="34" customWidth="1"/>
    <col min="3879" max="3879" width="14.5703125" style="34" customWidth="1"/>
    <col min="3880" max="3880" width="9.5703125" style="34" bestFit="1" customWidth="1"/>
    <col min="3881" max="4107" width="8.85546875" style="34"/>
    <col min="4108" max="4108" width="5.28515625" style="34" customWidth="1"/>
    <col min="4109" max="4109" width="9" style="34" customWidth="1"/>
    <col min="4110" max="4110" width="14" style="34" customWidth="1"/>
    <col min="4111" max="4111" width="27" style="34" bestFit="1" customWidth="1"/>
    <col min="4112" max="4112" width="26.28515625" style="34" customWidth="1"/>
    <col min="4113" max="4113" width="11" style="34" customWidth="1"/>
    <col min="4114" max="4114" width="11.42578125" style="34" customWidth="1"/>
    <col min="4115" max="4115" width="9.28515625" style="34" customWidth="1"/>
    <col min="4116" max="4116" width="10" style="34" customWidth="1"/>
    <col min="4117" max="4117" width="9.85546875" style="34" customWidth="1"/>
    <col min="4118" max="4118" width="11.7109375" style="34" customWidth="1"/>
    <col min="4119" max="4119" width="11" style="34" customWidth="1"/>
    <col min="4120" max="4120" width="10.42578125" style="34" bestFit="1" customWidth="1"/>
    <col min="4121" max="4122" width="11" style="34" customWidth="1"/>
    <col min="4123" max="4124" width="17" style="34" customWidth="1"/>
    <col min="4125" max="4125" width="12.28515625" style="34" customWidth="1"/>
    <col min="4126" max="4126" width="15.5703125" style="34" customWidth="1"/>
    <col min="4127" max="4127" width="15" style="34" customWidth="1"/>
    <col min="4128" max="4128" width="26.140625" style="34" customWidth="1"/>
    <col min="4129" max="4129" width="12.85546875" style="34" customWidth="1"/>
    <col min="4130" max="4130" width="13.42578125" style="34" customWidth="1"/>
    <col min="4131" max="4131" width="10.7109375" style="34" customWidth="1"/>
    <col min="4132" max="4132" width="10.140625" style="34" customWidth="1"/>
    <col min="4133" max="4133" width="11.7109375" style="34" customWidth="1"/>
    <col min="4134" max="4134" width="13.140625" style="34" customWidth="1"/>
    <col min="4135" max="4135" width="14.5703125" style="34" customWidth="1"/>
    <col min="4136" max="4136" width="9.5703125" style="34" bestFit="1" customWidth="1"/>
    <col min="4137" max="4363" width="8.85546875" style="34"/>
    <col min="4364" max="4364" width="5.28515625" style="34" customWidth="1"/>
    <col min="4365" max="4365" width="9" style="34" customWidth="1"/>
    <col min="4366" max="4366" width="14" style="34" customWidth="1"/>
    <col min="4367" max="4367" width="27" style="34" bestFit="1" customWidth="1"/>
    <col min="4368" max="4368" width="26.28515625" style="34" customWidth="1"/>
    <col min="4369" max="4369" width="11" style="34" customWidth="1"/>
    <col min="4370" max="4370" width="11.42578125" style="34" customWidth="1"/>
    <col min="4371" max="4371" width="9.28515625" style="34" customWidth="1"/>
    <col min="4372" max="4372" width="10" style="34" customWidth="1"/>
    <col min="4373" max="4373" width="9.85546875" style="34" customWidth="1"/>
    <col min="4374" max="4374" width="11.7109375" style="34" customWidth="1"/>
    <col min="4375" max="4375" width="11" style="34" customWidth="1"/>
    <col min="4376" max="4376" width="10.42578125" style="34" bestFit="1" customWidth="1"/>
    <col min="4377" max="4378" width="11" style="34" customWidth="1"/>
    <col min="4379" max="4380" width="17" style="34" customWidth="1"/>
    <col min="4381" max="4381" width="12.28515625" style="34" customWidth="1"/>
    <col min="4382" max="4382" width="15.5703125" style="34" customWidth="1"/>
    <col min="4383" max="4383" width="15" style="34" customWidth="1"/>
    <col min="4384" max="4384" width="26.140625" style="34" customWidth="1"/>
    <col min="4385" max="4385" width="12.85546875" style="34" customWidth="1"/>
    <col min="4386" max="4386" width="13.42578125" style="34" customWidth="1"/>
    <col min="4387" max="4387" width="10.7109375" style="34" customWidth="1"/>
    <col min="4388" max="4388" width="10.140625" style="34" customWidth="1"/>
    <col min="4389" max="4389" width="11.7109375" style="34" customWidth="1"/>
    <col min="4390" max="4390" width="13.140625" style="34" customWidth="1"/>
    <col min="4391" max="4391" width="14.5703125" style="34" customWidth="1"/>
    <col min="4392" max="4392" width="9.5703125" style="34" bestFit="1" customWidth="1"/>
    <col min="4393" max="4619" width="8.85546875" style="34"/>
    <col min="4620" max="4620" width="5.28515625" style="34" customWidth="1"/>
    <col min="4621" max="4621" width="9" style="34" customWidth="1"/>
    <col min="4622" max="4622" width="14" style="34" customWidth="1"/>
    <col min="4623" max="4623" width="27" style="34" bestFit="1" customWidth="1"/>
    <col min="4624" max="4624" width="26.28515625" style="34" customWidth="1"/>
    <col min="4625" max="4625" width="11" style="34" customWidth="1"/>
    <col min="4626" max="4626" width="11.42578125" style="34" customWidth="1"/>
    <col min="4627" max="4627" width="9.28515625" style="34" customWidth="1"/>
    <col min="4628" max="4628" width="10" style="34" customWidth="1"/>
    <col min="4629" max="4629" width="9.85546875" style="34" customWidth="1"/>
    <col min="4630" max="4630" width="11.7109375" style="34" customWidth="1"/>
    <col min="4631" max="4631" width="11" style="34" customWidth="1"/>
    <col min="4632" max="4632" width="10.42578125" style="34" bestFit="1" customWidth="1"/>
    <col min="4633" max="4634" width="11" style="34" customWidth="1"/>
    <col min="4635" max="4636" width="17" style="34" customWidth="1"/>
    <col min="4637" max="4637" width="12.28515625" style="34" customWidth="1"/>
    <col min="4638" max="4638" width="15.5703125" style="34" customWidth="1"/>
    <col min="4639" max="4639" width="15" style="34" customWidth="1"/>
    <col min="4640" max="4640" width="26.140625" style="34" customWidth="1"/>
    <col min="4641" max="4641" width="12.85546875" style="34" customWidth="1"/>
    <col min="4642" max="4642" width="13.42578125" style="34" customWidth="1"/>
    <col min="4643" max="4643" width="10.7109375" style="34" customWidth="1"/>
    <col min="4644" max="4644" width="10.140625" style="34" customWidth="1"/>
    <col min="4645" max="4645" width="11.7109375" style="34" customWidth="1"/>
    <col min="4646" max="4646" width="13.140625" style="34" customWidth="1"/>
    <col min="4647" max="4647" width="14.5703125" style="34" customWidth="1"/>
    <col min="4648" max="4648" width="9.5703125" style="34" bestFit="1" customWidth="1"/>
    <col min="4649" max="4875" width="8.85546875" style="34"/>
    <col min="4876" max="4876" width="5.28515625" style="34" customWidth="1"/>
    <col min="4877" max="4877" width="9" style="34" customWidth="1"/>
    <col min="4878" max="4878" width="14" style="34" customWidth="1"/>
    <col min="4879" max="4879" width="27" style="34" bestFit="1" customWidth="1"/>
    <col min="4880" max="4880" width="26.28515625" style="34" customWidth="1"/>
    <col min="4881" max="4881" width="11" style="34" customWidth="1"/>
    <col min="4882" max="4882" width="11.42578125" style="34" customWidth="1"/>
    <col min="4883" max="4883" width="9.28515625" style="34" customWidth="1"/>
    <col min="4884" max="4884" width="10" style="34" customWidth="1"/>
    <col min="4885" max="4885" width="9.85546875" style="34" customWidth="1"/>
    <col min="4886" max="4886" width="11.7109375" style="34" customWidth="1"/>
    <col min="4887" max="4887" width="11" style="34" customWidth="1"/>
    <col min="4888" max="4888" width="10.42578125" style="34" bestFit="1" customWidth="1"/>
    <col min="4889" max="4890" width="11" style="34" customWidth="1"/>
    <col min="4891" max="4892" width="17" style="34" customWidth="1"/>
    <col min="4893" max="4893" width="12.28515625" style="34" customWidth="1"/>
    <col min="4894" max="4894" width="15.5703125" style="34" customWidth="1"/>
    <col min="4895" max="4895" width="15" style="34" customWidth="1"/>
    <col min="4896" max="4896" width="26.140625" style="34" customWidth="1"/>
    <col min="4897" max="4897" width="12.85546875" style="34" customWidth="1"/>
    <col min="4898" max="4898" width="13.42578125" style="34" customWidth="1"/>
    <col min="4899" max="4899" width="10.7109375" style="34" customWidth="1"/>
    <col min="4900" max="4900" width="10.140625" style="34" customWidth="1"/>
    <col min="4901" max="4901" width="11.7109375" style="34" customWidth="1"/>
    <col min="4902" max="4902" width="13.140625" style="34" customWidth="1"/>
    <col min="4903" max="4903" width="14.5703125" style="34" customWidth="1"/>
    <col min="4904" max="4904" width="9.5703125" style="34" bestFit="1" customWidth="1"/>
    <col min="4905" max="5131" width="8.85546875" style="34"/>
    <col min="5132" max="5132" width="5.28515625" style="34" customWidth="1"/>
    <col min="5133" max="5133" width="9" style="34" customWidth="1"/>
    <col min="5134" max="5134" width="14" style="34" customWidth="1"/>
    <col min="5135" max="5135" width="27" style="34" bestFit="1" customWidth="1"/>
    <col min="5136" max="5136" width="26.28515625" style="34" customWidth="1"/>
    <col min="5137" max="5137" width="11" style="34" customWidth="1"/>
    <col min="5138" max="5138" width="11.42578125" style="34" customWidth="1"/>
    <col min="5139" max="5139" width="9.28515625" style="34" customWidth="1"/>
    <col min="5140" max="5140" width="10" style="34" customWidth="1"/>
    <col min="5141" max="5141" width="9.85546875" style="34" customWidth="1"/>
    <col min="5142" max="5142" width="11.7109375" style="34" customWidth="1"/>
    <col min="5143" max="5143" width="11" style="34" customWidth="1"/>
    <col min="5144" max="5144" width="10.42578125" style="34" bestFit="1" customWidth="1"/>
    <col min="5145" max="5146" width="11" style="34" customWidth="1"/>
    <col min="5147" max="5148" width="17" style="34" customWidth="1"/>
    <col min="5149" max="5149" width="12.28515625" style="34" customWidth="1"/>
    <col min="5150" max="5150" width="15.5703125" style="34" customWidth="1"/>
    <col min="5151" max="5151" width="15" style="34" customWidth="1"/>
    <col min="5152" max="5152" width="26.140625" style="34" customWidth="1"/>
    <col min="5153" max="5153" width="12.85546875" style="34" customWidth="1"/>
    <col min="5154" max="5154" width="13.42578125" style="34" customWidth="1"/>
    <col min="5155" max="5155" width="10.7109375" style="34" customWidth="1"/>
    <col min="5156" max="5156" width="10.140625" style="34" customWidth="1"/>
    <col min="5157" max="5157" width="11.7109375" style="34" customWidth="1"/>
    <col min="5158" max="5158" width="13.140625" style="34" customWidth="1"/>
    <col min="5159" max="5159" width="14.5703125" style="34" customWidth="1"/>
    <col min="5160" max="5160" width="9.5703125" style="34" bestFit="1" customWidth="1"/>
    <col min="5161" max="5387" width="8.85546875" style="34"/>
    <col min="5388" max="5388" width="5.28515625" style="34" customWidth="1"/>
    <col min="5389" max="5389" width="9" style="34" customWidth="1"/>
    <col min="5390" max="5390" width="14" style="34" customWidth="1"/>
    <col min="5391" max="5391" width="27" style="34" bestFit="1" customWidth="1"/>
    <col min="5392" max="5392" width="26.28515625" style="34" customWidth="1"/>
    <col min="5393" max="5393" width="11" style="34" customWidth="1"/>
    <col min="5394" max="5394" width="11.42578125" style="34" customWidth="1"/>
    <col min="5395" max="5395" width="9.28515625" style="34" customWidth="1"/>
    <col min="5396" max="5396" width="10" style="34" customWidth="1"/>
    <col min="5397" max="5397" width="9.85546875" style="34" customWidth="1"/>
    <col min="5398" max="5398" width="11.7109375" style="34" customWidth="1"/>
    <col min="5399" max="5399" width="11" style="34" customWidth="1"/>
    <col min="5400" max="5400" width="10.42578125" style="34" bestFit="1" customWidth="1"/>
    <col min="5401" max="5402" width="11" style="34" customWidth="1"/>
    <col min="5403" max="5404" width="17" style="34" customWidth="1"/>
    <col min="5405" max="5405" width="12.28515625" style="34" customWidth="1"/>
    <col min="5406" max="5406" width="15.5703125" style="34" customWidth="1"/>
    <col min="5407" max="5407" width="15" style="34" customWidth="1"/>
    <col min="5408" max="5408" width="26.140625" style="34" customWidth="1"/>
    <col min="5409" max="5409" width="12.85546875" style="34" customWidth="1"/>
    <col min="5410" max="5410" width="13.42578125" style="34" customWidth="1"/>
    <col min="5411" max="5411" width="10.7109375" style="34" customWidth="1"/>
    <col min="5412" max="5412" width="10.140625" style="34" customWidth="1"/>
    <col min="5413" max="5413" width="11.7109375" style="34" customWidth="1"/>
    <col min="5414" max="5414" width="13.140625" style="34" customWidth="1"/>
    <col min="5415" max="5415" width="14.5703125" style="34" customWidth="1"/>
    <col min="5416" max="5416" width="9.5703125" style="34" bestFit="1" customWidth="1"/>
    <col min="5417" max="5643" width="8.85546875" style="34"/>
    <col min="5644" max="5644" width="5.28515625" style="34" customWidth="1"/>
    <col min="5645" max="5645" width="9" style="34" customWidth="1"/>
    <col min="5646" max="5646" width="14" style="34" customWidth="1"/>
    <col min="5647" max="5647" width="27" style="34" bestFit="1" customWidth="1"/>
    <col min="5648" max="5648" width="26.28515625" style="34" customWidth="1"/>
    <col min="5649" max="5649" width="11" style="34" customWidth="1"/>
    <col min="5650" max="5650" width="11.42578125" style="34" customWidth="1"/>
    <col min="5651" max="5651" width="9.28515625" style="34" customWidth="1"/>
    <col min="5652" max="5652" width="10" style="34" customWidth="1"/>
    <col min="5653" max="5653" width="9.85546875" style="34" customWidth="1"/>
    <col min="5654" max="5654" width="11.7109375" style="34" customWidth="1"/>
    <col min="5655" max="5655" width="11" style="34" customWidth="1"/>
    <col min="5656" max="5656" width="10.42578125" style="34" bestFit="1" customWidth="1"/>
    <col min="5657" max="5658" width="11" style="34" customWidth="1"/>
    <col min="5659" max="5660" width="17" style="34" customWidth="1"/>
    <col min="5661" max="5661" width="12.28515625" style="34" customWidth="1"/>
    <col min="5662" max="5662" width="15.5703125" style="34" customWidth="1"/>
    <col min="5663" max="5663" width="15" style="34" customWidth="1"/>
    <col min="5664" max="5664" width="26.140625" style="34" customWidth="1"/>
    <col min="5665" max="5665" width="12.85546875" style="34" customWidth="1"/>
    <col min="5666" max="5666" width="13.42578125" style="34" customWidth="1"/>
    <col min="5667" max="5667" width="10.7109375" style="34" customWidth="1"/>
    <col min="5668" max="5668" width="10.140625" style="34" customWidth="1"/>
    <col min="5669" max="5669" width="11.7109375" style="34" customWidth="1"/>
    <col min="5670" max="5670" width="13.140625" style="34" customWidth="1"/>
    <col min="5671" max="5671" width="14.5703125" style="34" customWidth="1"/>
    <col min="5672" max="5672" width="9.5703125" style="34" bestFit="1" customWidth="1"/>
    <col min="5673" max="5899" width="8.85546875" style="34"/>
    <col min="5900" max="5900" width="5.28515625" style="34" customWidth="1"/>
    <col min="5901" max="5901" width="9" style="34" customWidth="1"/>
    <col min="5902" max="5902" width="14" style="34" customWidth="1"/>
    <col min="5903" max="5903" width="27" style="34" bestFit="1" customWidth="1"/>
    <col min="5904" max="5904" width="26.28515625" style="34" customWidth="1"/>
    <col min="5905" max="5905" width="11" style="34" customWidth="1"/>
    <col min="5906" max="5906" width="11.42578125" style="34" customWidth="1"/>
    <col min="5907" max="5907" width="9.28515625" style="34" customWidth="1"/>
    <col min="5908" max="5908" width="10" style="34" customWidth="1"/>
    <col min="5909" max="5909" width="9.85546875" style="34" customWidth="1"/>
    <col min="5910" max="5910" width="11.7109375" style="34" customWidth="1"/>
    <col min="5911" max="5911" width="11" style="34" customWidth="1"/>
    <col min="5912" max="5912" width="10.42578125" style="34" bestFit="1" customWidth="1"/>
    <col min="5913" max="5914" width="11" style="34" customWidth="1"/>
    <col min="5915" max="5916" width="17" style="34" customWidth="1"/>
    <col min="5917" max="5917" width="12.28515625" style="34" customWidth="1"/>
    <col min="5918" max="5918" width="15.5703125" style="34" customWidth="1"/>
    <col min="5919" max="5919" width="15" style="34" customWidth="1"/>
    <col min="5920" max="5920" width="26.140625" style="34" customWidth="1"/>
    <col min="5921" max="5921" width="12.85546875" style="34" customWidth="1"/>
    <col min="5922" max="5922" width="13.42578125" style="34" customWidth="1"/>
    <col min="5923" max="5923" width="10.7109375" style="34" customWidth="1"/>
    <col min="5924" max="5924" width="10.140625" style="34" customWidth="1"/>
    <col min="5925" max="5925" width="11.7109375" style="34" customWidth="1"/>
    <col min="5926" max="5926" width="13.140625" style="34" customWidth="1"/>
    <col min="5927" max="5927" width="14.5703125" style="34" customWidth="1"/>
    <col min="5928" max="5928" width="9.5703125" style="34" bestFit="1" customWidth="1"/>
    <col min="5929" max="6155" width="8.85546875" style="34"/>
    <col min="6156" max="6156" width="5.28515625" style="34" customWidth="1"/>
    <col min="6157" max="6157" width="9" style="34" customWidth="1"/>
    <col min="6158" max="6158" width="14" style="34" customWidth="1"/>
    <col min="6159" max="6159" width="27" style="34" bestFit="1" customWidth="1"/>
    <col min="6160" max="6160" width="26.28515625" style="34" customWidth="1"/>
    <col min="6161" max="6161" width="11" style="34" customWidth="1"/>
    <col min="6162" max="6162" width="11.42578125" style="34" customWidth="1"/>
    <col min="6163" max="6163" width="9.28515625" style="34" customWidth="1"/>
    <col min="6164" max="6164" width="10" style="34" customWidth="1"/>
    <col min="6165" max="6165" width="9.85546875" style="34" customWidth="1"/>
    <col min="6166" max="6166" width="11.7109375" style="34" customWidth="1"/>
    <col min="6167" max="6167" width="11" style="34" customWidth="1"/>
    <col min="6168" max="6168" width="10.42578125" style="34" bestFit="1" customWidth="1"/>
    <col min="6169" max="6170" width="11" style="34" customWidth="1"/>
    <col min="6171" max="6172" width="17" style="34" customWidth="1"/>
    <col min="6173" max="6173" width="12.28515625" style="34" customWidth="1"/>
    <col min="6174" max="6174" width="15.5703125" style="34" customWidth="1"/>
    <col min="6175" max="6175" width="15" style="34" customWidth="1"/>
    <col min="6176" max="6176" width="26.140625" style="34" customWidth="1"/>
    <col min="6177" max="6177" width="12.85546875" style="34" customWidth="1"/>
    <col min="6178" max="6178" width="13.42578125" style="34" customWidth="1"/>
    <col min="6179" max="6179" width="10.7109375" style="34" customWidth="1"/>
    <col min="6180" max="6180" width="10.140625" style="34" customWidth="1"/>
    <col min="6181" max="6181" width="11.7109375" style="34" customWidth="1"/>
    <col min="6182" max="6182" width="13.140625" style="34" customWidth="1"/>
    <col min="6183" max="6183" width="14.5703125" style="34" customWidth="1"/>
    <col min="6184" max="6184" width="9.5703125" style="34" bestFit="1" customWidth="1"/>
    <col min="6185" max="6411" width="8.85546875" style="34"/>
    <col min="6412" max="6412" width="5.28515625" style="34" customWidth="1"/>
    <col min="6413" max="6413" width="9" style="34" customWidth="1"/>
    <col min="6414" max="6414" width="14" style="34" customWidth="1"/>
    <col min="6415" max="6415" width="27" style="34" bestFit="1" customWidth="1"/>
    <col min="6416" max="6416" width="26.28515625" style="34" customWidth="1"/>
    <col min="6417" max="6417" width="11" style="34" customWidth="1"/>
    <col min="6418" max="6418" width="11.42578125" style="34" customWidth="1"/>
    <col min="6419" max="6419" width="9.28515625" style="34" customWidth="1"/>
    <col min="6420" max="6420" width="10" style="34" customWidth="1"/>
    <col min="6421" max="6421" width="9.85546875" style="34" customWidth="1"/>
    <col min="6422" max="6422" width="11.7109375" style="34" customWidth="1"/>
    <col min="6423" max="6423" width="11" style="34" customWidth="1"/>
    <col min="6424" max="6424" width="10.42578125" style="34" bestFit="1" customWidth="1"/>
    <col min="6425" max="6426" width="11" style="34" customWidth="1"/>
    <col min="6427" max="6428" width="17" style="34" customWidth="1"/>
    <col min="6429" max="6429" width="12.28515625" style="34" customWidth="1"/>
    <col min="6430" max="6430" width="15.5703125" style="34" customWidth="1"/>
    <col min="6431" max="6431" width="15" style="34" customWidth="1"/>
    <col min="6432" max="6432" width="26.140625" style="34" customWidth="1"/>
    <col min="6433" max="6433" width="12.85546875" style="34" customWidth="1"/>
    <col min="6434" max="6434" width="13.42578125" style="34" customWidth="1"/>
    <col min="6435" max="6435" width="10.7109375" style="34" customWidth="1"/>
    <col min="6436" max="6436" width="10.140625" style="34" customWidth="1"/>
    <col min="6437" max="6437" width="11.7109375" style="34" customWidth="1"/>
    <col min="6438" max="6438" width="13.140625" style="34" customWidth="1"/>
    <col min="6439" max="6439" width="14.5703125" style="34" customWidth="1"/>
    <col min="6440" max="6440" width="9.5703125" style="34" bestFit="1" customWidth="1"/>
    <col min="6441" max="6667" width="8.85546875" style="34"/>
    <col min="6668" max="6668" width="5.28515625" style="34" customWidth="1"/>
    <col min="6669" max="6669" width="9" style="34" customWidth="1"/>
    <col min="6670" max="6670" width="14" style="34" customWidth="1"/>
    <col min="6671" max="6671" width="27" style="34" bestFit="1" customWidth="1"/>
    <col min="6672" max="6672" width="26.28515625" style="34" customWidth="1"/>
    <col min="6673" max="6673" width="11" style="34" customWidth="1"/>
    <col min="6674" max="6674" width="11.42578125" style="34" customWidth="1"/>
    <col min="6675" max="6675" width="9.28515625" style="34" customWidth="1"/>
    <col min="6676" max="6676" width="10" style="34" customWidth="1"/>
    <col min="6677" max="6677" width="9.85546875" style="34" customWidth="1"/>
    <col min="6678" max="6678" width="11.7109375" style="34" customWidth="1"/>
    <col min="6679" max="6679" width="11" style="34" customWidth="1"/>
    <col min="6680" max="6680" width="10.42578125" style="34" bestFit="1" customWidth="1"/>
    <col min="6681" max="6682" width="11" style="34" customWidth="1"/>
    <col min="6683" max="6684" width="17" style="34" customWidth="1"/>
    <col min="6685" max="6685" width="12.28515625" style="34" customWidth="1"/>
    <col min="6686" max="6686" width="15.5703125" style="34" customWidth="1"/>
    <col min="6687" max="6687" width="15" style="34" customWidth="1"/>
    <col min="6688" max="6688" width="26.140625" style="34" customWidth="1"/>
    <col min="6689" max="6689" width="12.85546875" style="34" customWidth="1"/>
    <col min="6690" max="6690" width="13.42578125" style="34" customWidth="1"/>
    <col min="6691" max="6691" width="10.7109375" style="34" customWidth="1"/>
    <col min="6692" max="6692" width="10.140625" style="34" customWidth="1"/>
    <col min="6693" max="6693" width="11.7109375" style="34" customWidth="1"/>
    <col min="6694" max="6694" width="13.140625" style="34" customWidth="1"/>
    <col min="6695" max="6695" width="14.5703125" style="34" customWidth="1"/>
    <col min="6696" max="6696" width="9.5703125" style="34" bestFit="1" customWidth="1"/>
    <col min="6697" max="6923" width="8.85546875" style="34"/>
    <col min="6924" max="6924" width="5.28515625" style="34" customWidth="1"/>
    <col min="6925" max="6925" width="9" style="34" customWidth="1"/>
    <col min="6926" max="6926" width="14" style="34" customWidth="1"/>
    <col min="6927" max="6927" width="27" style="34" bestFit="1" customWidth="1"/>
    <col min="6928" max="6928" width="26.28515625" style="34" customWidth="1"/>
    <col min="6929" max="6929" width="11" style="34" customWidth="1"/>
    <col min="6930" max="6930" width="11.42578125" style="34" customWidth="1"/>
    <col min="6931" max="6931" width="9.28515625" style="34" customWidth="1"/>
    <col min="6932" max="6932" width="10" style="34" customWidth="1"/>
    <col min="6933" max="6933" width="9.85546875" style="34" customWidth="1"/>
    <col min="6934" max="6934" width="11.7109375" style="34" customWidth="1"/>
    <col min="6935" max="6935" width="11" style="34" customWidth="1"/>
    <col min="6936" max="6936" width="10.42578125" style="34" bestFit="1" customWidth="1"/>
    <col min="6937" max="6938" width="11" style="34" customWidth="1"/>
    <col min="6939" max="6940" width="17" style="34" customWidth="1"/>
    <col min="6941" max="6941" width="12.28515625" style="34" customWidth="1"/>
    <col min="6942" max="6942" width="15.5703125" style="34" customWidth="1"/>
    <col min="6943" max="6943" width="15" style="34" customWidth="1"/>
    <col min="6944" max="6944" width="26.140625" style="34" customWidth="1"/>
    <col min="6945" max="6945" width="12.85546875" style="34" customWidth="1"/>
    <col min="6946" max="6946" width="13.42578125" style="34" customWidth="1"/>
    <col min="6947" max="6947" width="10.7109375" style="34" customWidth="1"/>
    <col min="6948" max="6948" width="10.140625" style="34" customWidth="1"/>
    <col min="6949" max="6949" width="11.7109375" style="34" customWidth="1"/>
    <col min="6950" max="6950" width="13.140625" style="34" customWidth="1"/>
    <col min="6951" max="6951" width="14.5703125" style="34" customWidth="1"/>
    <col min="6952" max="6952" width="9.5703125" style="34" bestFit="1" customWidth="1"/>
    <col min="6953" max="7179" width="8.85546875" style="34"/>
    <col min="7180" max="7180" width="5.28515625" style="34" customWidth="1"/>
    <col min="7181" max="7181" width="9" style="34" customWidth="1"/>
    <col min="7182" max="7182" width="14" style="34" customWidth="1"/>
    <col min="7183" max="7183" width="27" style="34" bestFit="1" customWidth="1"/>
    <col min="7184" max="7184" width="26.28515625" style="34" customWidth="1"/>
    <col min="7185" max="7185" width="11" style="34" customWidth="1"/>
    <col min="7186" max="7186" width="11.42578125" style="34" customWidth="1"/>
    <col min="7187" max="7187" width="9.28515625" style="34" customWidth="1"/>
    <col min="7188" max="7188" width="10" style="34" customWidth="1"/>
    <col min="7189" max="7189" width="9.85546875" style="34" customWidth="1"/>
    <col min="7190" max="7190" width="11.7109375" style="34" customWidth="1"/>
    <col min="7191" max="7191" width="11" style="34" customWidth="1"/>
    <col min="7192" max="7192" width="10.42578125" style="34" bestFit="1" customWidth="1"/>
    <col min="7193" max="7194" width="11" style="34" customWidth="1"/>
    <col min="7195" max="7196" width="17" style="34" customWidth="1"/>
    <col min="7197" max="7197" width="12.28515625" style="34" customWidth="1"/>
    <col min="7198" max="7198" width="15.5703125" style="34" customWidth="1"/>
    <col min="7199" max="7199" width="15" style="34" customWidth="1"/>
    <col min="7200" max="7200" width="26.140625" style="34" customWidth="1"/>
    <col min="7201" max="7201" width="12.85546875" style="34" customWidth="1"/>
    <col min="7202" max="7202" width="13.42578125" style="34" customWidth="1"/>
    <col min="7203" max="7203" width="10.7109375" style="34" customWidth="1"/>
    <col min="7204" max="7204" width="10.140625" style="34" customWidth="1"/>
    <col min="7205" max="7205" width="11.7109375" style="34" customWidth="1"/>
    <col min="7206" max="7206" width="13.140625" style="34" customWidth="1"/>
    <col min="7207" max="7207" width="14.5703125" style="34" customWidth="1"/>
    <col min="7208" max="7208" width="9.5703125" style="34" bestFit="1" customWidth="1"/>
    <col min="7209" max="7435" width="8.85546875" style="34"/>
    <col min="7436" max="7436" width="5.28515625" style="34" customWidth="1"/>
    <col min="7437" max="7437" width="9" style="34" customWidth="1"/>
    <col min="7438" max="7438" width="14" style="34" customWidth="1"/>
    <col min="7439" max="7439" width="27" style="34" bestFit="1" customWidth="1"/>
    <col min="7440" max="7440" width="26.28515625" style="34" customWidth="1"/>
    <col min="7441" max="7441" width="11" style="34" customWidth="1"/>
    <col min="7442" max="7442" width="11.42578125" style="34" customWidth="1"/>
    <col min="7443" max="7443" width="9.28515625" style="34" customWidth="1"/>
    <col min="7444" max="7444" width="10" style="34" customWidth="1"/>
    <col min="7445" max="7445" width="9.85546875" style="34" customWidth="1"/>
    <col min="7446" max="7446" width="11.7109375" style="34" customWidth="1"/>
    <col min="7447" max="7447" width="11" style="34" customWidth="1"/>
    <col min="7448" max="7448" width="10.42578125" style="34" bestFit="1" customWidth="1"/>
    <col min="7449" max="7450" width="11" style="34" customWidth="1"/>
    <col min="7451" max="7452" width="17" style="34" customWidth="1"/>
    <col min="7453" max="7453" width="12.28515625" style="34" customWidth="1"/>
    <col min="7454" max="7454" width="15.5703125" style="34" customWidth="1"/>
    <col min="7455" max="7455" width="15" style="34" customWidth="1"/>
    <col min="7456" max="7456" width="26.140625" style="34" customWidth="1"/>
    <col min="7457" max="7457" width="12.85546875" style="34" customWidth="1"/>
    <col min="7458" max="7458" width="13.42578125" style="34" customWidth="1"/>
    <col min="7459" max="7459" width="10.7109375" style="34" customWidth="1"/>
    <col min="7460" max="7460" width="10.140625" style="34" customWidth="1"/>
    <col min="7461" max="7461" width="11.7109375" style="34" customWidth="1"/>
    <col min="7462" max="7462" width="13.140625" style="34" customWidth="1"/>
    <col min="7463" max="7463" width="14.5703125" style="34" customWidth="1"/>
    <col min="7464" max="7464" width="9.5703125" style="34" bestFit="1" customWidth="1"/>
    <col min="7465" max="7691" width="8.85546875" style="34"/>
    <col min="7692" max="7692" width="5.28515625" style="34" customWidth="1"/>
    <col min="7693" max="7693" width="9" style="34" customWidth="1"/>
    <col min="7694" max="7694" width="14" style="34" customWidth="1"/>
    <col min="7695" max="7695" width="27" style="34" bestFit="1" customWidth="1"/>
    <col min="7696" max="7696" width="26.28515625" style="34" customWidth="1"/>
    <col min="7697" max="7697" width="11" style="34" customWidth="1"/>
    <col min="7698" max="7698" width="11.42578125" style="34" customWidth="1"/>
    <col min="7699" max="7699" width="9.28515625" style="34" customWidth="1"/>
    <col min="7700" max="7700" width="10" style="34" customWidth="1"/>
    <col min="7701" max="7701" width="9.85546875" style="34" customWidth="1"/>
    <col min="7702" max="7702" width="11.7109375" style="34" customWidth="1"/>
    <col min="7703" max="7703" width="11" style="34" customWidth="1"/>
    <col min="7704" max="7704" width="10.42578125" style="34" bestFit="1" customWidth="1"/>
    <col min="7705" max="7706" width="11" style="34" customWidth="1"/>
    <col min="7707" max="7708" width="17" style="34" customWidth="1"/>
    <col min="7709" max="7709" width="12.28515625" style="34" customWidth="1"/>
    <col min="7710" max="7710" width="15.5703125" style="34" customWidth="1"/>
    <col min="7711" max="7711" width="15" style="34" customWidth="1"/>
    <col min="7712" max="7712" width="26.140625" style="34" customWidth="1"/>
    <col min="7713" max="7713" width="12.85546875" style="34" customWidth="1"/>
    <col min="7714" max="7714" width="13.42578125" style="34" customWidth="1"/>
    <col min="7715" max="7715" width="10.7109375" style="34" customWidth="1"/>
    <col min="7716" max="7716" width="10.140625" style="34" customWidth="1"/>
    <col min="7717" max="7717" width="11.7109375" style="34" customWidth="1"/>
    <col min="7718" max="7718" width="13.140625" style="34" customWidth="1"/>
    <col min="7719" max="7719" width="14.5703125" style="34" customWidth="1"/>
    <col min="7720" max="7720" width="9.5703125" style="34" bestFit="1" customWidth="1"/>
    <col min="7721" max="7947" width="8.85546875" style="34"/>
    <col min="7948" max="7948" width="5.28515625" style="34" customWidth="1"/>
    <col min="7949" max="7949" width="9" style="34" customWidth="1"/>
    <col min="7950" max="7950" width="14" style="34" customWidth="1"/>
    <col min="7951" max="7951" width="27" style="34" bestFit="1" customWidth="1"/>
    <col min="7952" max="7952" width="26.28515625" style="34" customWidth="1"/>
    <col min="7953" max="7953" width="11" style="34" customWidth="1"/>
    <col min="7954" max="7954" width="11.42578125" style="34" customWidth="1"/>
    <col min="7955" max="7955" width="9.28515625" style="34" customWidth="1"/>
    <col min="7956" max="7956" width="10" style="34" customWidth="1"/>
    <col min="7957" max="7957" width="9.85546875" style="34" customWidth="1"/>
    <col min="7958" max="7958" width="11.7109375" style="34" customWidth="1"/>
    <col min="7959" max="7959" width="11" style="34" customWidth="1"/>
    <col min="7960" max="7960" width="10.42578125" style="34" bestFit="1" customWidth="1"/>
    <col min="7961" max="7962" width="11" style="34" customWidth="1"/>
    <col min="7963" max="7964" width="17" style="34" customWidth="1"/>
    <col min="7965" max="7965" width="12.28515625" style="34" customWidth="1"/>
    <col min="7966" max="7966" width="15.5703125" style="34" customWidth="1"/>
    <col min="7967" max="7967" width="15" style="34" customWidth="1"/>
    <col min="7968" max="7968" width="26.140625" style="34" customWidth="1"/>
    <col min="7969" max="7969" width="12.85546875" style="34" customWidth="1"/>
    <col min="7970" max="7970" width="13.42578125" style="34" customWidth="1"/>
    <col min="7971" max="7971" width="10.7109375" style="34" customWidth="1"/>
    <col min="7972" max="7972" width="10.140625" style="34" customWidth="1"/>
    <col min="7973" max="7973" width="11.7109375" style="34" customWidth="1"/>
    <col min="7974" max="7974" width="13.140625" style="34" customWidth="1"/>
    <col min="7975" max="7975" width="14.5703125" style="34" customWidth="1"/>
    <col min="7976" max="7976" width="9.5703125" style="34" bestFit="1" customWidth="1"/>
    <col min="7977" max="8203" width="8.85546875" style="34"/>
    <col min="8204" max="8204" width="5.28515625" style="34" customWidth="1"/>
    <col min="8205" max="8205" width="9" style="34" customWidth="1"/>
    <col min="8206" max="8206" width="14" style="34" customWidth="1"/>
    <col min="8207" max="8207" width="27" style="34" bestFit="1" customWidth="1"/>
    <col min="8208" max="8208" width="26.28515625" style="34" customWidth="1"/>
    <col min="8209" max="8209" width="11" style="34" customWidth="1"/>
    <col min="8210" max="8210" width="11.42578125" style="34" customWidth="1"/>
    <col min="8211" max="8211" width="9.28515625" style="34" customWidth="1"/>
    <col min="8212" max="8212" width="10" style="34" customWidth="1"/>
    <col min="8213" max="8213" width="9.85546875" style="34" customWidth="1"/>
    <col min="8214" max="8214" width="11.7109375" style="34" customWidth="1"/>
    <col min="8215" max="8215" width="11" style="34" customWidth="1"/>
    <col min="8216" max="8216" width="10.42578125" style="34" bestFit="1" customWidth="1"/>
    <col min="8217" max="8218" width="11" style="34" customWidth="1"/>
    <col min="8219" max="8220" width="17" style="34" customWidth="1"/>
    <col min="8221" max="8221" width="12.28515625" style="34" customWidth="1"/>
    <col min="8222" max="8222" width="15.5703125" style="34" customWidth="1"/>
    <col min="8223" max="8223" width="15" style="34" customWidth="1"/>
    <col min="8224" max="8224" width="26.140625" style="34" customWidth="1"/>
    <col min="8225" max="8225" width="12.85546875" style="34" customWidth="1"/>
    <col min="8226" max="8226" width="13.42578125" style="34" customWidth="1"/>
    <col min="8227" max="8227" width="10.7109375" style="34" customWidth="1"/>
    <col min="8228" max="8228" width="10.140625" style="34" customWidth="1"/>
    <col min="8229" max="8229" width="11.7109375" style="34" customWidth="1"/>
    <col min="8230" max="8230" width="13.140625" style="34" customWidth="1"/>
    <col min="8231" max="8231" width="14.5703125" style="34" customWidth="1"/>
    <col min="8232" max="8232" width="9.5703125" style="34" bestFit="1" customWidth="1"/>
    <col min="8233" max="8459" width="8.85546875" style="34"/>
    <col min="8460" max="8460" width="5.28515625" style="34" customWidth="1"/>
    <col min="8461" max="8461" width="9" style="34" customWidth="1"/>
    <col min="8462" max="8462" width="14" style="34" customWidth="1"/>
    <col min="8463" max="8463" width="27" style="34" bestFit="1" customWidth="1"/>
    <col min="8464" max="8464" width="26.28515625" style="34" customWidth="1"/>
    <col min="8465" max="8465" width="11" style="34" customWidth="1"/>
    <col min="8466" max="8466" width="11.42578125" style="34" customWidth="1"/>
    <col min="8467" max="8467" width="9.28515625" style="34" customWidth="1"/>
    <col min="8468" max="8468" width="10" style="34" customWidth="1"/>
    <col min="8469" max="8469" width="9.85546875" style="34" customWidth="1"/>
    <col min="8470" max="8470" width="11.7109375" style="34" customWidth="1"/>
    <col min="8471" max="8471" width="11" style="34" customWidth="1"/>
    <col min="8472" max="8472" width="10.42578125" style="34" bestFit="1" customWidth="1"/>
    <col min="8473" max="8474" width="11" style="34" customWidth="1"/>
    <col min="8475" max="8476" width="17" style="34" customWidth="1"/>
    <col min="8477" max="8477" width="12.28515625" style="34" customWidth="1"/>
    <col min="8478" max="8478" width="15.5703125" style="34" customWidth="1"/>
    <col min="8479" max="8479" width="15" style="34" customWidth="1"/>
    <col min="8480" max="8480" width="26.140625" style="34" customWidth="1"/>
    <col min="8481" max="8481" width="12.85546875" style="34" customWidth="1"/>
    <col min="8482" max="8482" width="13.42578125" style="34" customWidth="1"/>
    <col min="8483" max="8483" width="10.7109375" style="34" customWidth="1"/>
    <col min="8484" max="8484" width="10.140625" style="34" customWidth="1"/>
    <col min="8485" max="8485" width="11.7109375" style="34" customWidth="1"/>
    <col min="8486" max="8486" width="13.140625" style="34" customWidth="1"/>
    <col min="8487" max="8487" width="14.5703125" style="34" customWidth="1"/>
    <col min="8488" max="8488" width="9.5703125" style="34" bestFit="1" customWidth="1"/>
    <col min="8489" max="8715" width="8.85546875" style="34"/>
    <col min="8716" max="8716" width="5.28515625" style="34" customWidth="1"/>
    <col min="8717" max="8717" width="9" style="34" customWidth="1"/>
    <col min="8718" max="8718" width="14" style="34" customWidth="1"/>
    <col min="8719" max="8719" width="27" style="34" bestFit="1" customWidth="1"/>
    <col min="8720" max="8720" width="26.28515625" style="34" customWidth="1"/>
    <col min="8721" max="8721" width="11" style="34" customWidth="1"/>
    <col min="8722" max="8722" width="11.42578125" style="34" customWidth="1"/>
    <col min="8723" max="8723" width="9.28515625" style="34" customWidth="1"/>
    <col min="8724" max="8724" width="10" style="34" customWidth="1"/>
    <col min="8725" max="8725" width="9.85546875" style="34" customWidth="1"/>
    <col min="8726" max="8726" width="11.7109375" style="34" customWidth="1"/>
    <col min="8727" max="8727" width="11" style="34" customWidth="1"/>
    <col min="8728" max="8728" width="10.42578125" style="34" bestFit="1" customWidth="1"/>
    <col min="8729" max="8730" width="11" style="34" customWidth="1"/>
    <col min="8731" max="8732" width="17" style="34" customWidth="1"/>
    <col min="8733" max="8733" width="12.28515625" style="34" customWidth="1"/>
    <col min="8734" max="8734" width="15.5703125" style="34" customWidth="1"/>
    <col min="8735" max="8735" width="15" style="34" customWidth="1"/>
    <col min="8736" max="8736" width="26.140625" style="34" customWidth="1"/>
    <col min="8737" max="8737" width="12.85546875" style="34" customWidth="1"/>
    <col min="8738" max="8738" width="13.42578125" style="34" customWidth="1"/>
    <col min="8739" max="8739" width="10.7109375" style="34" customWidth="1"/>
    <col min="8740" max="8740" width="10.140625" style="34" customWidth="1"/>
    <col min="8741" max="8741" width="11.7109375" style="34" customWidth="1"/>
    <col min="8742" max="8742" width="13.140625" style="34" customWidth="1"/>
    <col min="8743" max="8743" width="14.5703125" style="34" customWidth="1"/>
    <col min="8744" max="8744" width="9.5703125" style="34" bestFit="1" customWidth="1"/>
    <col min="8745" max="8971" width="8.85546875" style="34"/>
    <col min="8972" max="8972" width="5.28515625" style="34" customWidth="1"/>
    <col min="8973" max="8973" width="9" style="34" customWidth="1"/>
    <col min="8974" max="8974" width="14" style="34" customWidth="1"/>
    <col min="8975" max="8975" width="27" style="34" bestFit="1" customWidth="1"/>
    <col min="8976" max="8976" width="26.28515625" style="34" customWidth="1"/>
    <col min="8977" max="8977" width="11" style="34" customWidth="1"/>
    <col min="8978" max="8978" width="11.42578125" style="34" customWidth="1"/>
    <col min="8979" max="8979" width="9.28515625" style="34" customWidth="1"/>
    <col min="8980" max="8980" width="10" style="34" customWidth="1"/>
    <col min="8981" max="8981" width="9.85546875" style="34" customWidth="1"/>
    <col min="8982" max="8982" width="11.7109375" style="34" customWidth="1"/>
    <col min="8983" max="8983" width="11" style="34" customWidth="1"/>
    <col min="8984" max="8984" width="10.42578125" style="34" bestFit="1" customWidth="1"/>
    <col min="8985" max="8986" width="11" style="34" customWidth="1"/>
    <col min="8987" max="8988" width="17" style="34" customWidth="1"/>
    <col min="8989" max="8989" width="12.28515625" style="34" customWidth="1"/>
    <col min="8990" max="8990" width="15.5703125" style="34" customWidth="1"/>
    <col min="8991" max="8991" width="15" style="34" customWidth="1"/>
    <col min="8992" max="8992" width="26.140625" style="34" customWidth="1"/>
    <col min="8993" max="8993" width="12.85546875" style="34" customWidth="1"/>
    <col min="8994" max="8994" width="13.42578125" style="34" customWidth="1"/>
    <col min="8995" max="8995" width="10.7109375" style="34" customWidth="1"/>
    <col min="8996" max="8996" width="10.140625" style="34" customWidth="1"/>
    <col min="8997" max="8997" width="11.7109375" style="34" customWidth="1"/>
    <col min="8998" max="8998" width="13.140625" style="34" customWidth="1"/>
    <col min="8999" max="8999" width="14.5703125" style="34" customWidth="1"/>
    <col min="9000" max="9000" width="9.5703125" style="34" bestFit="1" customWidth="1"/>
    <col min="9001" max="9227" width="8.85546875" style="34"/>
    <col min="9228" max="9228" width="5.28515625" style="34" customWidth="1"/>
    <col min="9229" max="9229" width="9" style="34" customWidth="1"/>
    <col min="9230" max="9230" width="14" style="34" customWidth="1"/>
    <col min="9231" max="9231" width="27" style="34" bestFit="1" customWidth="1"/>
    <col min="9232" max="9232" width="26.28515625" style="34" customWidth="1"/>
    <col min="9233" max="9233" width="11" style="34" customWidth="1"/>
    <col min="9234" max="9234" width="11.42578125" style="34" customWidth="1"/>
    <col min="9235" max="9235" width="9.28515625" style="34" customWidth="1"/>
    <col min="9236" max="9236" width="10" style="34" customWidth="1"/>
    <col min="9237" max="9237" width="9.85546875" style="34" customWidth="1"/>
    <col min="9238" max="9238" width="11.7109375" style="34" customWidth="1"/>
    <col min="9239" max="9239" width="11" style="34" customWidth="1"/>
    <col min="9240" max="9240" width="10.42578125" style="34" bestFit="1" customWidth="1"/>
    <col min="9241" max="9242" width="11" style="34" customWidth="1"/>
    <col min="9243" max="9244" width="17" style="34" customWidth="1"/>
    <col min="9245" max="9245" width="12.28515625" style="34" customWidth="1"/>
    <col min="9246" max="9246" width="15.5703125" style="34" customWidth="1"/>
    <col min="9247" max="9247" width="15" style="34" customWidth="1"/>
    <col min="9248" max="9248" width="26.140625" style="34" customWidth="1"/>
    <col min="9249" max="9249" width="12.85546875" style="34" customWidth="1"/>
    <col min="9250" max="9250" width="13.42578125" style="34" customWidth="1"/>
    <col min="9251" max="9251" width="10.7109375" style="34" customWidth="1"/>
    <col min="9252" max="9252" width="10.140625" style="34" customWidth="1"/>
    <col min="9253" max="9253" width="11.7109375" style="34" customWidth="1"/>
    <col min="9254" max="9254" width="13.140625" style="34" customWidth="1"/>
    <col min="9255" max="9255" width="14.5703125" style="34" customWidth="1"/>
    <col min="9256" max="9256" width="9.5703125" style="34" bestFit="1" customWidth="1"/>
    <col min="9257" max="9483" width="8.85546875" style="34"/>
    <col min="9484" max="9484" width="5.28515625" style="34" customWidth="1"/>
    <col min="9485" max="9485" width="9" style="34" customWidth="1"/>
    <col min="9486" max="9486" width="14" style="34" customWidth="1"/>
    <col min="9487" max="9487" width="27" style="34" bestFit="1" customWidth="1"/>
    <col min="9488" max="9488" width="26.28515625" style="34" customWidth="1"/>
    <col min="9489" max="9489" width="11" style="34" customWidth="1"/>
    <col min="9490" max="9490" width="11.42578125" style="34" customWidth="1"/>
    <col min="9491" max="9491" width="9.28515625" style="34" customWidth="1"/>
    <col min="9492" max="9492" width="10" style="34" customWidth="1"/>
    <col min="9493" max="9493" width="9.85546875" style="34" customWidth="1"/>
    <col min="9494" max="9494" width="11.7109375" style="34" customWidth="1"/>
    <col min="9495" max="9495" width="11" style="34" customWidth="1"/>
    <col min="9496" max="9496" width="10.42578125" style="34" bestFit="1" customWidth="1"/>
    <col min="9497" max="9498" width="11" style="34" customWidth="1"/>
    <col min="9499" max="9500" width="17" style="34" customWidth="1"/>
    <col min="9501" max="9501" width="12.28515625" style="34" customWidth="1"/>
    <col min="9502" max="9502" width="15.5703125" style="34" customWidth="1"/>
    <col min="9503" max="9503" width="15" style="34" customWidth="1"/>
    <col min="9504" max="9504" width="26.140625" style="34" customWidth="1"/>
    <col min="9505" max="9505" width="12.85546875" style="34" customWidth="1"/>
    <col min="9506" max="9506" width="13.42578125" style="34" customWidth="1"/>
    <col min="9507" max="9507" width="10.7109375" style="34" customWidth="1"/>
    <col min="9508" max="9508" width="10.140625" style="34" customWidth="1"/>
    <col min="9509" max="9509" width="11.7109375" style="34" customWidth="1"/>
    <col min="9510" max="9510" width="13.140625" style="34" customWidth="1"/>
    <col min="9511" max="9511" width="14.5703125" style="34" customWidth="1"/>
    <col min="9512" max="9512" width="9.5703125" style="34" bestFit="1" customWidth="1"/>
    <col min="9513" max="9739" width="8.85546875" style="34"/>
    <col min="9740" max="9740" width="5.28515625" style="34" customWidth="1"/>
    <col min="9741" max="9741" width="9" style="34" customWidth="1"/>
    <col min="9742" max="9742" width="14" style="34" customWidth="1"/>
    <col min="9743" max="9743" width="27" style="34" bestFit="1" customWidth="1"/>
    <col min="9744" max="9744" width="26.28515625" style="34" customWidth="1"/>
    <col min="9745" max="9745" width="11" style="34" customWidth="1"/>
    <col min="9746" max="9746" width="11.42578125" style="34" customWidth="1"/>
    <col min="9747" max="9747" width="9.28515625" style="34" customWidth="1"/>
    <col min="9748" max="9748" width="10" style="34" customWidth="1"/>
    <col min="9749" max="9749" width="9.85546875" style="34" customWidth="1"/>
    <col min="9750" max="9750" width="11.7109375" style="34" customWidth="1"/>
    <col min="9751" max="9751" width="11" style="34" customWidth="1"/>
    <col min="9752" max="9752" width="10.42578125" style="34" bestFit="1" customWidth="1"/>
    <col min="9753" max="9754" width="11" style="34" customWidth="1"/>
    <col min="9755" max="9756" width="17" style="34" customWidth="1"/>
    <col min="9757" max="9757" width="12.28515625" style="34" customWidth="1"/>
    <col min="9758" max="9758" width="15.5703125" style="34" customWidth="1"/>
    <col min="9759" max="9759" width="15" style="34" customWidth="1"/>
    <col min="9760" max="9760" width="26.140625" style="34" customWidth="1"/>
    <col min="9761" max="9761" width="12.85546875" style="34" customWidth="1"/>
    <col min="9762" max="9762" width="13.42578125" style="34" customWidth="1"/>
    <col min="9763" max="9763" width="10.7109375" style="34" customWidth="1"/>
    <col min="9764" max="9764" width="10.140625" style="34" customWidth="1"/>
    <col min="9765" max="9765" width="11.7109375" style="34" customWidth="1"/>
    <col min="9766" max="9766" width="13.140625" style="34" customWidth="1"/>
    <col min="9767" max="9767" width="14.5703125" style="34" customWidth="1"/>
    <col min="9768" max="9768" width="9.5703125" style="34" bestFit="1" customWidth="1"/>
    <col min="9769" max="9995" width="8.85546875" style="34"/>
    <col min="9996" max="9996" width="5.28515625" style="34" customWidth="1"/>
    <col min="9997" max="9997" width="9" style="34" customWidth="1"/>
    <col min="9998" max="9998" width="14" style="34" customWidth="1"/>
    <col min="9999" max="9999" width="27" style="34" bestFit="1" customWidth="1"/>
    <col min="10000" max="10000" width="26.28515625" style="34" customWidth="1"/>
    <col min="10001" max="10001" width="11" style="34" customWidth="1"/>
    <col min="10002" max="10002" width="11.42578125" style="34" customWidth="1"/>
    <col min="10003" max="10003" width="9.28515625" style="34" customWidth="1"/>
    <col min="10004" max="10004" width="10" style="34" customWidth="1"/>
    <col min="10005" max="10005" width="9.85546875" style="34" customWidth="1"/>
    <col min="10006" max="10006" width="11.7109375" style="34" customWidth="1"/>
    <col min="10007" max="10007" width="11" style="34" customWidth="1"/>
    <col min="10008" max="10008" width="10.42578125" style="34" bestFit="1" customWidth="1"/>
    <col min="10009" max="10010" width="11" style="34" customWidth="1"/>
    <col min="10011" max="10012" width="17" style="34" customWidth="1"/>
    <col min="10013" max="10013" width="12.28515625" style="34" customWidth="1"/>
    <col min="10014" max="10014" width="15.5703125" style="34" customWidth="1"/>
    <col min="10015" max="10015" width="15" style="34" customWidth="1"/>
    <col min="10016" max="10016" width="26.140625" style="34" customWidth="1"/>
    <col min="10017" max="10017" width="12.85546875" style="34" customWidth="1"/>
    <col min="10018" max="10018" width="13.42578125" style="34" customWidth="1"/>
    <col min="10019" max="10019" width="10.7109375" style="34" customWidth="1"/>
    <col min="10020" max="10020" width="10.140625" style="34" customWidth="1"/>
    <col min="10021" max="10021" width="11.7109375" style="34" customWidth="1"/>
    <col min="10022" max="10022" width="13.140625" style="34" customWidth="1"/>
    <col min="10023" max="10023" width="14.5703125" style="34" customWidth="1"/>
    <col min="10024" max="10024" width="9.5703125" style="34" bestFit="1" customWidth="1"/>
    <col min="10025" max="10251" width="8.85546875" style="34"/>
    <col min="10252" max="10252" width="5.28515625" style="34" customWidth="1"/>
    <col min="10253" max="10253" width="9" style="34" customWidth="1"/>
    <col min="10254" max="10254" width="14" style="34" customWidth="1"/>
    <col min="10255" max="10255" width="27" style="34" bestFit="1" customWidth="1"/>
    <col min="10256" max="10256" width="26.28515625" style="34" customWidth="1"/>
    <col min="10257" max="10257" width="11" style="34" customWidth="1"/>
    <col min="10258" max="10258" width="11.42578125" style="34" customWidth="1"/>
    <col min="10259" max="10259" width="9.28515625" style="34" customWidth="1"/>
    <col min="10260" max="10260" width="10" style="34" customWidth="1"/>
    <col min="10261" max="10261" width="9.85546875" style="34" customWidth="1"/>
    <col min="10262" max="10262" width="11.7109375" style="34" customWidth="1"/>
    <col min="10263" max="10263" width="11" style="34" customWidth="1"/>
    <col min="10264" max="10264" width="10.42578125" style="34" bestFit="1" customWidth="1"/>
    <col min="10265" max="10266" width="11" style="34" customWidth="1"/>
    <col min="10267" max="10268" width="17" style="34" customWidth="1"/>
    <col min="10269" max="10269" width="12.28515625" style="34" customWidth="1"/>
    <col min="10270" max="10270" width="15.5703125" style="34" customWidth="1"/>
    <col min="10271" max="10271" width="15" style="34" customWidth="1"/>
    <col min="10272" max="10272" width="26.140625" style="34" customWidth="1"/>
    <col min="10273" max="10273" width="12.85546875" style="34" customWidth="1"/>
    <col min="10274" max="10274" width="13.42578125" style="34" customWidth="1"/>
    <col min="10275" max="10275" width="10.7109375" style="34" customWidth="1"/>
    <col min="10276" max="10276" width="10.140625" style="34" customWidth="1"/>
    <col min="10277" max="10277" width="11.7109375" style="34" customWidth="1"/>
    <col min="10278" max="10278" width="13.140625" style="34" customWidth="1"/>
    <col min="10279" max="10279" width="14.5703125" style="34" customWidth="1"/>
    <col min="10280" max="10280" width="9.5703125" style="34" bestFit="1" customWidth="1"/>
    <col min="10281" max="10507" width="8.85546875" style="34"/>
    <col min="10508" max="10508" width="5.28515625" style="34" customWidth="1"/>
    <col min="10509" max="10509" width="9" style="34" customWidth="1"/>
    <col min="10510" max="10510" width="14" style="34" customWidth="1"/>
    <col min="10511" max="10511" width="27" style="34" bestFit="1" customWidth="1"/>
    <col min="10512" max="10512" width="26.28515625" style="34" customWidth="1"/>
    <col min="10513" max="10513" width="11" style="34" customWidth="1"/>
    <col min="10514" max="10514" width="11.42578125" style="34" customWidth="1"/>
    <col min="10515" max="10515" width="9.28515625" style="34" customWidth="1"/>
    <col min="10516" max="10516" width="10" style="34" customWidth="1"/>
    <col min="10517" max="10517" width="9.85546875" style="34" customWidth="1"/>
    <col min="10518" max="10518" width="11.7109375" style="34" customWidth="1"/>
    <col min="10519" max="10519" width="11" style="34" customWidth="1"/>
    <col min="10520" max="10520" width="10.42578125" style="34" bestFit="1" customWidth="1"/>
    <col min="10521" max="10522" width="11" style="34" customWidth="1"/>
    <col min="10523" max="10524" width="17" style="34" customWidth="1"/>
    <col min="10525" max="10525" width="12.28515625" style="34" customWidth="1"/>
    <col min="10526" max="10526" width="15.5703125" style="34" customWidth="1"/>
    <col min="10527" max="10527" width="15" style="34" customWidth="1"/>
    <col min="10528" max="10528" width="26.140625" style="34" customWidth="1"/>
    <col min="10529" max="10529" width="12.85546875" style="34" customWidth="1"/>
    <col min="10530" max="10530" width="13.42578125" style="34" customWidth="1"/>
    <col min="10531" max="10531" width="10.7109375" style="34" customWidth="1"/>
    <col min="10532" max="10532" width="10.140625" style="34" customWidth="1"/>
    <col min="10533" max="10533" width="11.7109375" style="34" customWidth="1"/>
    <col min="10534" max="10534" width="13.140625" style="34" customWidth="1"/>
    <col min="10535" max="10535" width="14.5703125" style="34" customWidth="1"/>
    <col min="10536" max="10536" width="9.5703125" style="34" bestFit="1" customWidth="1"/>
    <col min="10537" max="10763" width="8.85546875" style="34"/>
    <col min="10764" max="10764" width="5.28515625" style="34" customWidth="1"/>
    <col min="10765" max="10765" width="9" style="34" customWidth="1"/>
    <col min="10766" max="10766" width="14" style="34" customWidth="1"/>
    <col min="10767" max="10767" width="27" style="34" bestFit="1" customWidth="1"/>
    <col min="10768" max="10768" width="26.28515625" style="34" customWidth="1"/>
    <col min="10769" max="10769" width="11" style="34" customWidth="1"/>
    <col min="10770" max="10770" width="11.42578125" style="34" customWidth="1"/>
    <col min="10771" max="10771" width="9.28515625" style="34" customWidth="1"/>
    <col min="10772" max="10772" width="10" style="34" customWidth="1"/>
    <col min="10773" max="10773" width="9.85546875" style="34" customWidth="1"/>
    <col min="10774" max="10774" width="11.7109375" style="34" customWidth="1"/>
    <col min="10775" max="10775" width="11" style="34" customWidth="1"/>
    <col min="10776" max="10776" width="10.42578125" style="34" bestFit="1" customWidth="1"/>
    <col min="10777" max="10778" width="11" style="34" customWidth="1"/>
    <col min="10779" max="10780" width="17" style="34" customWidth="1"/>
    <col min="10781" max="10781" width="12.28515625" style="34" customWidth="1"/>
    <col min="10782" max="10782" width="15.5703125" style="34" customWidth="1"/>
    <col min="10783" max="10783" width="15" style="34" customWidth="1"/>
    <col min="10784" max="10784" width="26.140625" style="34" customWidth="1"/>
    <col min="10785" max="10785" width="12.85546875" style="34" customWidth="1"/>
    <col min="10786" max="10786" width="13.42578125" style="34" customWidth="1"/>
    <col min="10787" max="10787" width="10.7109375" style="34" customWidth="1"/>
    <col min="10788" max="10788" width="10.140625" style="34" customWidth="1"/>
    <col min="10789" max="10789" width="11.7109375" style="34" customWidth="1"/>
    <col min="10790" max="10790" width="13.140625" style="34" customWidth="1"/>
    <col min="10791" max="10791" width="14.5703125" style="34" customWidth="1"/>
    <col min="10792" max="10792" width="9.5703125" style="34" bestFit="1" customWidth="1"/>
    <col min="10793" max="11019" width="8.85546875" style="34"/>
    <col min="11020" max="11020" width="5.28515625" style="34" customWidth="1"/>
    <col min="11021" max="11021" width="9" style="34" customWidth="1"/>
    <col min="11022" max="11022" width="14" style="34" customWidth="1"/>
    <col min="11023" max="11023" width="27" style="34" bestFit="1" customWidth="1"/>
    <col min="11024" max="11024" width="26.28515625" style="34" customWidth="1"/>
    <col min="11025" max="11025" width="11" style="34" customWidth="1"/>
    <col min="11026" max="11026" width="11.42578125" style="34" customWidth="1"/>
    <col min="11027" max="11027" width="9.28515625" style="34" customWidth="1"/>
    <col min="11028" max="11028" width="10" style="34" customWidth="1"/>
    <col min="11029" max="11029" width="9.85546875" style="34" customWidth="1"/>
    <col min="11030" max="11030" width="11.7109375" style="34" customWidth="1"/>
    <col min="11031" max="11031" width="11" style="34" customWidth="1"/>
    <col min="11032" max="11032" width="10.42578125" style="34" bestFit="1" customWidth="1"/>
    <col min="11033" max="11034" width="11" style="34" customWidth="1"/>
    <col min="11035" max="11036" width="17" style="34" customWidth="1"/>
    <col min="11037" max="11037" width="12.28515625" style="34" customWidth="1"/>
    <col min="11038" max="11038" width="15.5703125" style="34" customWidth="1"/>
    <col min="11039" max="11039" width="15" style="34" customWidth="1"/>
    <col min="11040" max="11040" width="26.140625" style="34" customWidth="1"/>
    <col min="11041" max="11041" width="12.85546875" style="34" customWidth="1"/>
    <col min="11042" max="11042" width="13.42578125" style="34" customWidth="1"/>
    <col min="11043" max="11043" width="10.7109375" style="34" customWidth="1"/>
    <col min="11044" max="11044" width="10.140625" style="34" customWidth="1"/>
    <col min="11045" max="11045" width="11.7109375" style="34" customWidth="1"/>
    <col min="11046" max="11046" width="13.140625" style="34" customWidth="1"/>
    <col min="11047" max="11047" width="14.5703125" style="34" customWidth="1"/>
    <col min="11048" max="11048" width="9.5703125" style="34" bestFit="1" customWidth="1"/>
    <col min="11049" max="11275" width="8.85546875" style="34"/>
    <col min="11276" max="11276" width="5.28515625" style="34" customWidth="1"/>
    <col min="11277" max="11277" width="9" style="34" customWidth="1"/>
    <col min="11278" max="11278" width="14" style="34" customWidth="1"/>
    <col min="11279" max="11279" width="27" style="34" bestFit="1" customWidth="1"/>
    <col min="11280" max="11280" width="26.28515625" style="34" customWidth="1"/>
    <col min="11281" max="11281" width="11" style="34" customWidth="1"/>
    <col min="11282" max="11282" width="11.42578125" style="34" customWidth="1"/>
    <col min="11283" max="11283" width="9.28515625" style="34" customWidth="1"/>
    <col min="11284" max="11284" width="10" style="34" customWidth="1"/>
    <col min="11285" max="11285" width="9.85546875" style="34" customWidth="1"/>
    <col min="11286" max="11286" width="11.7109375" style="34" customWidth="1"/>
    <col min="11287" max="11287" width="11" style="34" customWidth="1"/>
    <col min="11288" max="11288" width="10.42578125" style="34" bestFit="1" customWidth="1"/>
    <col min="11289" max="11290" width="11" style="34" customWidth="1"/>
    <col min="11291" max="11292" width="17" style="34" customWidth="1"/>
    <col min="11293" max="11293" width="12.28515625" style="34" customWidth="1"/>
    <col min="11294" max="11294" width="15.5703125" style="34" customWidth="1"/>
    <col min="11295" max="11295" width="15" style="34" customWidth="1"/>
    <col min="11296" max="11296" width="26.140625" style="34" customWidth="1"/>
    <col min="11297" max="11297" width="12.85546875" style="34" customWidth="1"/>
    <col min="11298" max="11298" width="13.42578125" style="34" customWidth="1"/>
    <col min="11299" max="11299" width="10.7109375" style="34" customWidth="1"/>
    <col min="11300" max="11300" width="10.140625" style="34" customWidth="1"/>
    <col min="11301" max="11301" width="11.7109375" style="34" customWidth="1"/>
    <col min="11302" max="11302" width="13.140625" style="34" customWidth="1"/>
    <col min="11303" max="11303" width="14.5703125" style="34" customWidth="1"/>
    <col min="11304" max="11304" width="9.5703125" style="34" bestFit="1" customWidth="1"/>
    <col min="11305" max="11531" width="8.85546875" style="34"/>
    <col min="11532" max="11532" width="5.28515625" style="34" customWidth="1"/>
    <col min="11533" max="11533" width="9" style="34" customWidth="1"/>
    <col min="11534" max="11534" width="14" style="34" customWidth="1"/>
    <col min="11535" max="11535" width="27" style="34" bestFit="1" customWidth="1"/>
    <col min="11536" max="11536" width="26.28515625" style="34" customWidth="1"/>
    <col min="11537" max="11537" width="11" style="34" customWidth="1"/>
    <col min="11538" max="11538" width="11.42578125" style="34" customWidth="1"/>
    <col min="11539" max="11539" width="9.28515625" style="34" customWidth="1"/>
    <col min="11540" max="11540" width="10" style="34" customWidth="1"/>
    <col min="11541" max="11541" width="9.85546875" style="34" customWidth="1"/>
    <col min="11542" max="11542" width="11.7109375" style="34" customWidth="1"/>
    <col min="11543" max="11543" width="11" style="34" customWidth="1"/>
    <col min="11544" max="11544" width="10.42578125" style="34" bestFit="1" customWidth="1"/>
    <col min="11545" max="11546" width="11" style="34" customWidth="1"/>
    <col min="11547" max="11548" width="17" style="34" customWidth="1"/>
    <col min="11549" max="11549" width="12.28515625" style="34" customWidth="1"/>
    <col min="11550" max="11550" width="15.5703125" style="34" customWidth="1"/>
    <col min="11551" max="11551" width="15" style="34" customWidth="1"/>
    <col min="11552" max="11552" width="26.140625" style="34" customWidth="1"/>
    <col min="11553" max="11553" width="12.85546875" style="34" customWidth="1"/>
    <col min="11554" max="11554" width="13.42578125" style="34" customWidth="1"/>
    <col min="11555" max="11555" width="10.7109375" style="34" customWidth="1"/>
    <col min="11556" max="11556" width="10.140625" style="34" customWidth="1"/>
    <col min="11557" max="11557" width="11.7109375" style="34" customWidth="1"/>
    <col min="11558" max="11558" width="13.140625" style="34" customWidth="1"/>
    <col min="11559" max="11559" width="14.5703125" style="34" customWidth="1"/>
    <col min="11560" max="11560" width="9.5703125" style="34" bestFit="1" customWidth="1"/>
    <col min="11561" max="11787" width="8.85546875" style="34"/>
    <col min="11788" max="11788" width="5.28515625" style="34" customWidth="1"/>
    <col min="11789" max="11789" width="9" style="34" customWidth="1"/>
    <col min="11790" max="11790" width="14" style="34" customWidth="1"/>
    <col min="11791" max="11791" width="27" style="34" bestFit="1" customWidth="1"/>
    <col min="11792" max="11792" width="26.28515625" style="34" customWidth="1"/>
    <col min="11793" max="11793" width="11" style="34" customWidth="1"/>
    <col min="11794" max="11794" width="11.42578125" style="34" customWidth="1"/>
    <col min="11795" max="11795" width="9.28515625" style="34" customWidth="1"/>
    <col min="11796" max="11796" width="10" style="34" customWidth="1"/>
    <col min="11797" max="11797" width="9.85546875" style="34" customWidth="1"/>
    <col min="11798" max="11798" width="11.7109375" style="34" customWidth="1"/>
    <col min="11799" max="11799" width="11" style="34" customWidth="1"/>
    <col min="11800" max="11800" width="10.42578125" style="34" bestFit="1" customWidth="1"/>
    <col min="11801" max="11802" width="11" style="34" customWidth="1"/>
    <col min="11803" max="11804" width="17" style="34" customWidth="1"/>
    <col min="11805" max="11805" width="12.28515625" style="34" customWidth="1"/>
    <col min="11806" max="11806" width="15.5703125" style="34" customWidth="1"/>
    <col min="11807" max="11807" width="15" style="34" customWidth="1"/>
    <col min="11808" max="11808" width="26.140625" style="34" customWidth="1"/>
    <col min="11809" max="11809" width="12.85546875" style="34" customWidth="1"/>
    <col min="11810" max="11810" width="13.42578125" style="34" customWidth="1"/>
    <col min="11811" max="11811" width="10.7109375" style="34" customWidth="1"/>
    <col min="11812" max="11812" width="10.140625" style="34" customWidth="1"/>
    <col min="11813" max="11813" width="11.7109375" style="34" customWidth="1"/>
    <col min="11814" max="11814" width="13.140625" style="34" customWidth="1"/>
    <col min="11815" max="11815" width="14.5703125" style="34" customWidth="1"/>
    <col min="11816" max="11816" width="9.5703125" style="34" bestFit="1" customWidth="1"/>
    <col min="11817" max="12043" width="8.85546875" style="34"/>
    <col min="12044" max="12044" width="5.28515625" style="34" customWidth="1"/>
    <col min="12045" max="12045" width="9" style="34" customWidth="1"/>
    <col min="12046" max="12046" width="14" style="34" customWidth="1"/>
    <col min="12047" max="12047" width="27" style="34" bestFit="1" customWidth="1"/>
    <col min="12048" max="12048" width="26.28515625" style="34" customWidth="1"/>
    <col min="12049" max="12049" width="11" style="34" customWidth="1"/>
    <col min="12050" max="12050" width="11.42578125" style="34" customWidth="1"/>
    <col min="12051" max="12051" width="9.28515625" style="34" customWidth="1"/>
    <col min="12052" max="12052" width="10" style="34" customWidth="1"/>
    <col min="12053" max="12053" width="9.85546875" style="34" customWidth="1"/>
    <col min="12054" max="12054" width="11.7109375" style="34" customWidth="1"/>
    <col min="12055" max="12055" width="11" style="34" customWidth="1"/>
    <col min="12056" max="12056" width="10.42578125" style="34" bestFit="1" customWidth="1"/>
    <col min="12057" max="12058" width="11" style="34" customWidth="1"/>
    <col min="12059" max="12060" width="17" style="34" customWidth="1"/>
    <col min="12061" max="12061" width="12.28515625" style="34" customWidth="1"/>
    <col min="12062" max="12062" width="15.5703125" style="34" customWidth="1"/>
    <col min="12063" max="12063" width="15" style="34" customWidth="1"/>
    <col min="12064" max="12064" width="26.140625" style="34" customWidth="1"/>
    <col min="12065" max="12065" width="12.85546875" style="34" customWidth="1"/>
    <col min="12066" max="12066" width="13.42578125" style="34" customWidth="1"/>
    <col min="12067" max="12067" width="10.7109375" style="34" customWidth="1"/>
    <col min="12068" max="12068" width="10.140625" style="34" customWidth="1"/>
    <col min="12069" max="12069" width="11.7109375" style="34" customWidth="1"/>
    <col min="12070" max="12070" width="13.140625" style="34" customWidth="1"/>
    <col min="12071" max="12071" width="14.5703125" style="34" customWidth="1"/>
    <col min="12072" max="12072" width="9.5703125" style="34" bestFit="1" customWidth="1"/>
    <col min="12073" max="12299" width="8.85546875" style="34"/>
    <col min="12300" max="12300" width="5.28515625" style="34" customWidth="1"/>
    <col min="12301" max="12301" width="9" style="34" customWidth="1"/>
    <col min="12302" max="12302" width="14" style="34" customWidth="1"/>
    <col min="12303" max="12303" width="27" style="34" bestFit="1" customWidth="1"/>
    <col min="12304" max="12304" width="26.28515625" style="34" customWidth="1"/>
    <col min="12305" max="12305" width="11" style="34" customWidth="1"/>
    <col min="12306" max="12306" width="11.42578125" style="34" customWidth="1"/>
    <col min="12307" max="12307" width="9.28515625" style="34" customWidth="1"/>
    <col min="12308" max="12308" width="10" style="34" customWidth="1"/>
    <col min="12309" max="12309" width="9.85546875" style="34" customWidth="1"/>
    <col min="12310" max="12310" width="11.7109375" style="34" customWidth="1"/>
    <col min="12311" max="12311" width="11" style="34" customWidth="1"/>
    <col min="12312" max="12312" width="10.42578125" style="34" bestFit="1" customWidth="1"/>
    <col min="12313" max="12314" width="11" style="34" customWidth="1"/>
    <col min="12315" max="12316" width="17" style="34" customWidth="1"/>
    <col min="12317" max="12317" width="12.28515625" style="34" customWidth="1"/>
    <col min="12318" max="12318" width="15.5703125" style="34" customWidth="1"/>
    <col min="12319" max="12319" width="15" style="34" customWidth="1"/>
    <col min="12320" max="12320" width="26.140625" style="34" customWidth="1"/>
    <col min="12321" max="12321" width="12.85546875" style="34" customWidth="1"/>
    <col min="12322" max="12322" width="13.42578125" style="34" customWidth="1"/>
    <col min="12323" max="12323" width="10.7109375" style="34" customWidth="1"/>
    <col min="12324" max="12324" width="10.140625" style="34" customWidth="1"/>
    <col min="12325" max="12325" width="11.7109375" style="34" customWidth="1"/>
    <col min="12326" max="12326" width="13.140625" style="34" customWidth="1"/>
    <col min="12327" max="12327" width="14.5703125" style="34" customWidth="1"/>
    <col min="12328" max="12328" width="9.5703125" style="34" bestFit="1" customWidth="1"/>
    <col min="12329" max="12555" width="8.85546875" style="34"/>
    <col min="12556" max="12556" width="5.28515625" style="34" customWidth="1"/>
    <col min="12557" max="12557" width="9" style="34" customWidth="1"/>
    <col min="12558" max="12558" width="14" style="34" customWidth="1"/>
    <col min="12559" max="12559" width="27" style="34" bestFit="1" customWidth="1"/>
    <col min="12560" max="12560" width="26.28515625" style="34" customWidth="1"/>
    <col min="12561" max="12561" width="11" style="34" customWidth="1"/>
    <col min="12562" max="12562" width="11.42578125" style="34" customWidth="1"/>
    <col min="12563" max="12563" width="9.28515625" style="34" customWidth="1"/>
    <col min="12564" max="12564" width="10" style="34" customWidth="1"/>
    <col min="12565" max="12565" width="9.85546875" style="34" customWidth="1"/>
    <col min="12566" max="12566" width="11.7109375" style="34" customWidth="1"/>
    <col min="12567" max="12567" width="11" style="34" customWidth="1"/>
    <col min="12568" max="12568" width="10.42578125" style="34" bestFit="1" customWidth="1"/>
    <col min="12569" max="12570" width="11" style="34" customWidth="1"/>
    <col min="12571" max="12572" width="17" style="34" customWidth="1"/>
    <col min="12573" max="12573" width="12.28515625" style="34" customWidth="1"/>
    <col min="12574" max="12574" width="15.5703125" style="34" customWidth="1"/>
    <col min="12575" max="12575" width="15" style="34" customWidth="1"/>
    <col min="12576" max="12576" width="26.140625" style="34" customWidth="1"/>
    <col min="12577" max="12577" width="12.85546875" style="34" customWidth="1"/>
    <col min="12578" max="12578" width="13.42578125" style="34" customWidth="1"/>
    <col min="12579" max="12579" width="10.7109375" style="34" customWidth="1"/>
    <col min="12580" max="12580" width="10.140625" style="34" customWidth="1"/>
    <col min="12581" max="12581" width="11.7109375" style="34" customWidth="1"/>
    <col min="12582" max="12582" width="13.140625" style="34" customWidth="1"/>
    <col min="12583" max="12583" width="14.5703125" style="34" customWidth="1"/>
    <col min="12584" max="12584" width="9.5703125" style="34" bestFit="1" customWidth="1"/>
    <col min="12585" max="12811" width="8.85546875" style="34"/>
    <col min="12812" max="12812" width="5.28515625" style="34" customWidth="1"/>
    <col min="12813" max="12813" width="9" style="34" customWidth="1"/>
    <col min="12814" max="12814" width="14" style="34" customWidth="1"/>
    <col min="12815" max="12815" width="27" style="34" bestFit="1" customWidth="1"/>
    <col min="12816" max="12816" width="26.28515625" style="34" customWidth="1"/>
    <col min="12817" max="12817" width="11" style="34" customWidth="1"/>
    <col min="12818" max="12818" width="11.42578125" style="34" customWidth="1"/>
    <col min="12819" max="12819" width="9.28515625" style="34" customWidth="1"/>
    <col min="12820" max="12820" width="10" style="34" customWidth="1"/>
    <col min="12821" max="12821" width="9.85546875" style="34" customWidth="1"/>
    <col min="12822" max="12822" width="11.7109375" style="34" customWidth="1"/>
    <col min="12823" max="12823" width="11" style="34" customWidth="1"/>
    <col min="12824" max="12824" width="10.42578125" style="34" bestFit="1" customWidth="1"/>
    <col min="12825" max="12826" width="11" style="34" customWidth="1"/>
    <col min="12827" max="12828" width="17" style="34" customWidth="1"/>
    <col min="12829" max="12829" width="12.28515625" style="34" customWidth="1"/>
    <col min="12830" max="12830" width="15.5703125" style="34" customWidth="1"/>
    <col min="12831" max="12831" width="15" style="34" customWidth="1"/>
    <col min="12832" max="12832" width="26.140625" style="34" customWidth="1"/>
    <col min="12833" max="12833" width="12.85546875" style="34" customWidth="1"/>
    <col min="12834" max="12834" width="13.42578125" style="34" customWidth="1"/>
    <col min="12835" max="12835" width="10.7109375" style="34" customWidth="1"/>
    <col min="12836" max="12836" width="10.140625" style="34" customWidth="1"/>
    <col min="12837" max="12837" width="11.7109375" style="34" customWidth="1"/>
    <col min="12838" max="12838" width="13.140625" style="34" customWidth="1"/>
    <col min="12839" max="12839" width="14.5703125" style="34" customWidth="1"/>
    <col min="12840" max="12840" width="9.5703125" style="34" bestFit="1" customWidth="1"/>
    <col min="12841" max="13067" width="8.85546875" style="34"/>
    <col min="13068" max="13068" width="5.28515625" style="34" customWidth="1"/>
    <col min="13069" max="13069" width="9" style="34" customWidth="1"/>
    <col min="13070" max="13070" width="14" style="34" customWidth="1"/>
    <col min="13071" max="13071" width="27" style="34" bestFit="1" customWidth="1"/>
    <col min="13072" max="13072" width="26.28515625" style="34" customWidth="1"/>
    <col min="13073" max="13073" width="11" style="34" customWidth="1"/>
    <col min="13074" max="13074" width="11.42578125" style="34" customWidth="1"/>
    <col min="13075" max="13075" width="9.28515625" style="34" customWidth="1"/>
    <col min="13076" max="13076" width="10" style="34" customWidth="1"/>
    <col min="13077" max="13077" width="9.85546875" style="34" customWidth="1"/>
    <col min="13078" max="13078" width="11.7109375" style="34" customWidth="1"/>
    <col min="13079" max="13079" width="11" style="34" customWidth="1"/>
    <col min="13080" max="13080" width="10.42578125" style="34" bestFit="1" customWidth="1"/>
    <col min="13081" max="13082" width="11" style="34" customWidth="1"/>
    <col min="13083" max="13084" width="17" style="34" customWidth="1"/>
    <col min="13085" max="13085" width="12.28515625" style="34" customWidth="1"/>
    <col min="13086" max="13086" width="15.5703125" style="34" customWidth="1"/>
    <col min="13087" max="13087" width="15" style="34" customWidth="1"/>
    <col min="13088" max="13088" width="26.140625" style="34" customWidth="1"/>
    <col min="13089" max="13089" width="12.85546875" style="34" customWidth="1"/>
    <col min="13090" max="13090" width="13.42578125" style="34" customWidth="1"/>
    <col min="13091" max="13091" width="10.7109375" style="34" customWidth="1"/>
    <col min="13092" max="13092" width="10.140625" style="34" customWidth="1"/>
    <col min="13093" max="13093" width="11.7109375" style="34" customWidth="1"/>
    <col min="13094" max="13094" width="13.140625" style="34" customWidth="1"/>
    <col min="13095" max="13095" width="14.5703125" style="34" customWidth="1"/>
    <col min="13096" max="13096" width="9.5703125" style="34" bestFit="1" customWidth="1"/>
    <col min="13097" max="13323" width="8.85546875" style="34"/>
    <col min="13324" max="13324" width="5.28515625" style="34" customWidth="1"/>
    <col min="13325" max="13325" width="9" style="34" customWidth="1"/>
    <col min="13326" max="13326" width="14" style="34" customWidth="1"/>
    <col min="13327" max="13327" width="27" style="34" bestFit="1" customWidth="1"/>
    <col min="13328" max="13328" width="26.28515625" style="34" customWidth="1"/>
    <col min="13329" max="13329" width="11" style="34" customWidth="1"/>
    <col min="13330" max="13330" width="11.42578125" style="34" customWidth="1"/>
    <col min="13331" max="13331" width="9.28515625" style="34" customWidth="1"/>
    <col min="13332" max="13332" width="10" style="34" customWidth="1"/>
    <col min="13333" max="13333" width="9.85546875" style="34" customWidth="1"/>
    <col min="13334" max="13334" width="11.7109375" style="34" customWidth="1"/>
    <col min="13335" max="13335" width="11" style="34" customWidth="1"/>
    <col min="13336" max="13336" width="10.42578125" style="34" bestFit="1" customWidth="1"/>
    <col min="13337" max="13338" width="11" style="34" customWidth="1"/>
    <col min="13339" max="13340" width="17" style="34" customWidth="1"/>
    <col min="13341" max="13341" width="12.28515625" style="34" customWidth="1"/>
    <col min="13342" max="13342" width="15.5703125" style="34" customWidth="1"/>
    <col min="13343" max="13343" width="15" style="34" customWidth="1"/>
    <col min="13344" max="13344" width="26.140625" style="34" customWidth="1"/>
    <col min="13345" max="13345" width="12.85546875" style="34" customWidth="1"/>
    <col min="13346" max="13346" width="13.42578125" style="34" customWidth="1"/>
    <col min="13347" max="13347" width="10.7109375" style="34" customWidth="1"/>
    <col min="13348" max="13348" width="10.140625" style="34" customWidth="1"/>
    <col min="13349" max="13349" width="11.7109375" style="34" customWidth="1"/>
    <col min="13350" max="13350" width="13.140625" style="34" customWidth="1"/>
    <col min="13351" max="13351" width="14.5703125" style="34" customWidth="1"/>
    <col min="13352" max="13352" width="9.5703125" style="34" bestFit="1" customWidth="1"/>
    <col min="13353" max="13579" width="8.85546875" style="34"/>
    <col min="13580" max="13580" width="5.28515625" style="34" customWidth="1"/>
    <col min="13581" max="13581" width="9" style="34" customWidth="1"/>
    <col min="13582" max="13582" width="14" style="34" customWidth="1"/>
    <col min="13583" max="13583" width="27" style="34" bestFit="1" customWidth="1"/>
    <col min="13584" max="13584" width="26.28515625" style="34" customWidth="1"/>
    <col min="13585" max="13585" width="11" style="34" customWidth="1"/>
    <col min="13586" max="13586" width="11.42578125" style="34" customWidth="1"/>
    <col min="13587" max="13587" width="9.28515625" style="34" customWidth="1"/>
    <col min="13588" max="13588" width="10" style="34" customWidth="1"/>
    <col min="13589" max="13589" width="9.85546875" style="34" customWidth="1"/>
    <col min="13590" max="13590" width="11.7109375" style="34" customWidth="1"/>
    <col min="13591" max="13591" width="11" style="34" customWidth="1"/>
    <col min="13592" max="13592" width="10.42578125" style="34" bestFit="1" customWidth="1"/>
    <col min="13593" max="13594" width="11" style="34" customWidth="1"/>
    <col min="13595" max="13596" width="17" style="34" customWidth="1"/>
    <col min="13597" max="13597" width="12.28515625" style="34" customWidth="1"/>
    <col min="13598" max="13598" width="15.5703125" style="34" customWidth="1"/>
    <col min="13599" max="13599" width="15" style="34" customWidth="1"/>
    <col min="13600" max="13600" width="26.140625" style="34" customWidth="1"/>
    <col min="13601" max="13601" width="12.85546875" style="34" customWidth="1"/>
    <col min="13602" max="13602" width="13.42578125" style="34" customWidth="1"/>
    <col min="13603" max="13603" width="10.7109375" style="34" customWidth="1"/>
    <col min="13604" max="13604" width="10.140625" style="34" customWidth="1"/>
    <col min="13605" max="13605" width="11.7109375" style="34" customWidth="1"/>
    <col min="13606" max="13606" width="13.140625" style="34" customWidth="1"/>
    <col min="13607" max="13607" width="14.5703125" style="34" customWidth="1"/>
    <col min="13608" max="13608" width="9.5703125" style="34" bestFit="1" customWidth="1"/>
    <col min="13609" max="13835" width="8.85546875" style="34"/>
    <col min="13836" max="13836" width="5.28515625" style="34" customWidth="1"/>
    <col min="13837" max="13837" width="9" style="34" customWidth="1"/>
    <col min="13838" max="13838" width="14" style="34" customWidth="1"/>
    <col min="13839" max="13839" width="27" style="34" bestFit="1" customWidth="1"/>
    <col min="13840" max="13840" width="26.28515625" style="34" customWidth="1"/>
    <col min="13841" max="13841" width="11" style="34" customWidth="1"/>
    <col min="13842" max="13842" width="11.42578125" style="34" customWidth="1"/>
    <col min="13843" max="13843" width="9.28515625" style="34" customWidth="1"/>
    <col min="13844" max="13844" width="10" style="34" customWidth="1"/>
    <col min="13845" max="13845" width="9.85546875" style="34" customWidth="1"/>
    <col min="13846" max="13846" width="11.7109375" style="34" customWidth="1"/>
    <col min="13847" max="13847" width="11" style="34" customWidth="1"/>
    <col min="13848" max="13848" width="10.42578125" style="34" bestFit="1" customWidth="1"/>
    <col min="13849" max="13850" width="11" style="34" customWidth="1"/>
    <col min="13851" max="13852" width="17" style="34" customWidth="1"/>
    <col min="13853" max="13853" width="12.28515625" style="34" customWidth="1"/>
    <col min="13854" max="13854" width="15.5703125" style="34" customWidth="1"/>
    <col min="13855" max="13855" width="15" style="34" customWidth="1"/>
    <col min="13856" max="13856" width="26.140625" style="34" customWidth="1"/>
    <col min="13857" max="13857" width="12.85546875" style="34" customWidth="1"/>
    <col min="13858" max="13858" width="13.42578125" style="34" customWidth="1"/>
    <col min="13859" max="13859" width="10.7109375" style="34" customWidth="1"/>
    <col min="13860" max="13860" width="10.140625" style="34" customWidth="1"/>
    <col min="13861" max="13861" width="11.7109375" style="34" customWidth="1"/>
    <col min="13862" max="13862" width="13.140625" style="34" customWidth="1"/>
    <col min="13863" max="13863" width="14.5703125" style="34" customWidth="1"/>
    <col min="13864" max="13864" width="9.5703125" style="34" bestFit="1" customWidth="1"/>
    <col min="13865" max="14091" width="8.85546875" style="34"/>
    <col min="14092" max="14092" width="5.28515625" style="34" customWidth="1"/>
    <col min="14093" max="14093" width="9" style="34" customWidth="1"/>
    <col min="14094" max="14094" width="14" style="34" customWidth="1"/>
    <col min="14095" max="14095" width="27" style="34" bestFit="1" customWidth="1"/>
    <col min="14096" max="14096" width="26.28515625" style="34" customWidth="1"/>
    <col min="14097" max="14097" width="11" style="34" customWidth="1"/>
    <col min="14098" max="14098" width="11.42578125" style="34" customWidth="1"/>
    <col min="14099" max="14099" width="9.28515625" style="34" customWidth="1"/>
    <col min="14100" max="14100" width="10" style="34" customWidth="1"/>
    <col min="14101" max="14101" width="9.85546875" style="34" customWidth="1"/>
    <col min="14102" max="14102" width="11.7109375" style="34" customWidth="1"/>
    <col min="14103" max="14103" width="11" style="34" customWidth="1"/>
    <col min="14104" max="14104" width="10.42578125" style="34" bestFit="1" customWidth="1"/>
    <col min="14105" max="14106" width="11" style="34" customWidth="1"/>
    <col min="14107" max="14108" width="17" style="34" customWidth="1"/>
    <col min="14109" max="14109" width="12.28515625" style="34" customWidth="1"/>
    <col min="14110" max="14110" width="15.5703125" style="34" customWidth="1"/>
    <col min="14111" max="14111" width="15" style="34" customWidth="1"/>
    <col min="14112" max="14112" width="26.140625" style="34" customWidth="1"/>
    <col min="14113" max="14113" width="12.85546875" style="34" customWidth="1"/>
    <col min="14114" max="14114" width="13.42578125" style="34" customWidth="1"/>
    <col min="14115" max="14115" width="10.7109375" style="34" customWidth="1"/>
    <col min="14116" max="14116" width="10.140625" style="34" customWidth="1"/>
    <col min="14117" max="14117" width="11.7109375" style="34" customWidth="1"/>
    <col min="14118" max="14118" width="13.140625" style="34" customWidth="1"/>
    <col min="14119" max="14119" width="14.5703125" style="34" customWidth="1"/>
    <col min="14120" max="14120" width="9.5703125" style="34" bestFit="1" customWidth="1"/>
    <col min="14121" max="14347" width="8.85546875" style="34"/>
    <col min="14348" max="14348" width="5.28515625" style="34" customWidth="1"/>
    <col min="14349" max="14349" width="9" style="34" customWidth="1"/>
    <col min="14350" max="14350" width="14" style="34" customWidth="1"/>
    <col min="14351" max="14351" width="27" style="34" bestFit="1" customWidth="1"/>
    <col min="14352" max="14352" width="26.28515625" style="34" customWidth="1"/>
    <col min="14353" max="14353" width="11" style="34" customWidth="1"/>
    <col min="14354" max="14354" width="11.42578125" style="34" customWidth="1"/>
    <col min="14355" max="14355" width="9.28515625" style="34" customWidth="1"/>
    <col min="14356" max="14356" width="10" style="34" customWidth="1"/>
    <col min="14357" max="14357" width="9.85546875" style="34" customWidth="1"/>
    <col min="14358" max="14358" width="11.7109375" style="34" customWidth="1"/>
    <col min="14359" max="14359" width="11" style="34" customWidth="1"/>
    <col min="14360" max="14360" width="10.42578125" style="34" bestFit="1" customWidth="1"/>
    <col min="14361" max="14362" width="11" style="34" customWidth="1"/>
    <col min="14363" max="14364" width="17" style="34" customWidth="1"/>
    <col min="14365" max="14365" width="12.28515625" style="34" customWidth="1"/>
    <col min="14366" max="14366" width="15.5703125" style="34" customWidth="1"/>
    <col min="14367" max="14367" width="15" style="34" customWidth="1"/>
    <col min="14368" max="14368" width="26.140625" style="34" customWidth="1"/>
    <col min="14369" max="14369" width="12.85546875" style="34" customWidth="1"/>
    <col min="14370" max="14370" width="13.42578125" style="34" customWidth="1"/>
    <col min="14371" max="14371" width="10.7109375" style="34" customWidth="1"/>
    <col min="14372" max="14372" width="10.140625" style="34" customWidth="1"/>
    <col min="14373" max="14373" width="11.7109375" style="34" customWidth="1"/>
    <col min="14374" max="14374" width="13.140625" style="34" customWidth="1"/>
    <col min="14375" max="14375" width="14.5703125" style="34" customWidth="1"/>
    <col min="14376" max="14376" width="9.5703125" style="34" bestFit="1" customWidth="1"/>
    <col min="14377" max="14603" width="8.85546875" style="34"/>
    <col min="14604" max="14604" width="5.28515625" style="34" customWidth="1"/>
    <col min="14605" max="14605" width="9" style="34" customWidth="1"/>
    <col min="14606" max="14606" width="14" style="34" customWidth="1"/>
    <col min="14607" max="14607" width="27" style="34" bestFit="1" customWidth="1"/>
    <col min="14608" max="14608" width="26.28515625" style="34" customWidth="1"/>
    <col min="14609" max="14609" width="11" style="34" customWidth="1"/>
    <col min="14610" max="14610" width="11.42578125" style="34" customWidth="1"/>
    <col min="14611" max="14611" width="9.28515625" style="34" customWidth="1"/>
    <col min="14612" max="14612" width="10" style="34" customWidth="1"/>
    <col min="14613" max="14613" width="9.85546875" style="34" customWidth="1"/>
    <col min="14614" max="14614" width="11.7109375" style="34" customWidth="1"/>
    <col min="14615" max="14615" width="11" style="34" customWidth="1"/>
    <col min="14616" max="14616" width="10.42578125" style="34" bestFit="1" customWidth="1"/>
    <col min="14617" max="14618" width="11" style="34" customWidth="1"/>
    <col min="14619" max="14620" width="17" style="34" customWidth="1"/>
    <col min="14621" max="14621" width="12.28515625" style="34" customWidth="1"/>
    <col min="14622" max="14622" width="15.5703125" style="34" customWidth="1"/>
    <col min="14623" max="14623" width="15" style="34" customWidth="1"/>
    <col min="14624" max="14624" width="26.140625" style="34" customWidth="1"/>
    <col min="14625" max="14625" width="12.85546875" style="34" customWidth="1"/>
    <col min="14626" max="14626" width="13.42578125" style="34" customWidth="1"/>
    <col min="14627" max="14627" width="10.7109375" style="34" customWidth="1"/>
    <col min="14628" max="14628" width="10.140625" style="34" customWidth="1"/>
    <col min="14629" max="14629" width="11.7109375" style="34" customWidth="1"/>
    <col min="14630" max="14630" width="13.140625" style="34" customWidth="1"/>
    <col min="14631" max="14631" width="14.5703125" style="34" customWidth="1"/>
    <col min="14632" max="14632" width="9.5703125" style="34" bestFit="1" customWidth="1"/>
    <col min="14633" max="14859" width="8.85546875" style="34"/>
    <col min="14860" max="14860" width="5.28515625" style="34" customWidth="1"/>
    <col min="14861" max="14861" width="9" style="34" customWidth="1"/>
    <col min="14862" max="14862" width="14" style="34" customWidth="1"/>
    <col min="14863" max="14863" width="27" style="34" bestFit="1" customWidth="1"/>
    <col min="14864" max="14864" width="26.28515625" style="34" customWidth="1"/>
    <col min="14865" max="14865" width="11" style="34" customWidth="1"/>
    <col min="14866" max="14866" width="11.42578125" style="34" customWidth="1"/>
    <col min="14867" max="14867" width="9.28515625" style="34" customWidth="1"/>
    <col min="14868" max="14868" width="10" style="34" customWidth="1"/>
    <col min="14869" max="14869" width="9.85546875" style="34" customWidth="1"/>
    <col min="14870" max="14870" width="11.7109375" style="34" customWidth="1"/>
    <col min="14871" max="14871" width="11" style="34" customWidth="1"/>
    <col min="14872" max="14872" width="10.42578125" style="34" bestFit="1" customWidth="1"/>
    <col min="14873" max="14874" width="11" style="34" customWidth="1"/>
    <col min="14875" max="14876" width="17" style="34" customWidth="1"/>
    <col min="14877" max="14877" width="12.28515625" style="34" customWidth="1"/>
    <col min="14878" max="14878" width="15.5703125" style="34" customWidth="1"/>
    <col min="14879" max="14879" width="15" style="34" customWidth="1"/>
    <col min="14880" max="14880" width="26.140625" style="34" customWidth="1"/>
    <col min="14881" max="14881" width="12.85546875" style="34" customWidth="1"/>
    <col min="14882" max="14882" width="13.42578125" style="34" customWidth="1"/>
    <col min="14883" max="14883" width="10.7109375" style="34" customWidth="1"/>
    <col min="14884" max="14884" width="10.140625" style="34" customWidth="1"/>
    <col min="14885" max="14885" width="11.7109375" style="34" customWidth="1"/>
    <col min="14886" max="14886" width="13.140625" style="34" customWidth="1"/>
    <col min="14887" max="14887" width="14.5703125" style="34" customWidth="1"/>
    <col min="14888" max="14888" width="9.5703125" style="34" bestFit="1" customWidth="1"/>
    <col min="14889" max="15115" width="8.85546875" style="34"/>
    <col min="15116" max="15116" width="5.28515625" style="34" customWidth="1"/>
    <col min="15117" max="15117" width="9" style="34" customWidth="1"/>
    <col min="15118" max="15118" width="14" style="34" customWidth="1"/>
    <col min="15119" max="15119" width="27" style="34" bestFit="1" customWidth="1"/>
    <col min="15120" max="15120" width="26.28515625" style="34" customWidth="1"/>
    <col min="15121" max="15121" width="11" style="34" customWidth="1"/>
    <col min="15122" max="15122" width="11.42578125" style="34" customWidth="1"/>
    <col min="15123" max="15123" width="9.28515625" style="34" customWidth="1"/>
    <col min="15124" max="15124" width="10" style="34" customWidth="1"/>
    <col min="15125" max="15125" width="9.85546875" style="34" customWidth="1"/>
    <col min="15126" max="15126" width="11.7109375" style="34" customWidth="1"/>
    <col min="15127" max="15127" width="11" style="34" customWidth="1"/>
    <col min="15128" max="15128" width="10.42578125" style="34" bestFit="1" customWidth="1"/>
    <col min="15129" max="15130" width="11" style="34" customWidth="1"/>
    <col min="15131" max="15132" width="17" style="34" customWidth="1"/>
    <col min="15133" max="15133" width="12.28515625" style="34" customWidth="1"/>
    <col min="15134" max="15134" width="15.5703125" style="34" customWidth="1"/>
    <col min="15135" max="15135" width="15" style="34" customWidth="1"/>
    <col min="15136" max="15136" width="26.140625" style="34" customWidth="1"/>
    <col min="15137" max="15137" width="12.85546875" style="34" customWidth="1"/>
    <col min="15138" max="15138" width="13.42578125" style="34" customWidth="1"/>
    <col min="15139" max="15139" width="10.7109375" style="34" customWidth="1"/>
    <col min="15140" max="15140" width="10.140625" style="34" customWidth="1"/>
    <col min="15141" max="15141" width="11.7109375" style="34" customWidth="1"/>
    <col min="15142" max="15142" width="13.140625" style="34" customWidth="1"/>
    <col min="15143" max="15143" width="14.5703125" style="34" customWidth="1"/>
    <col min="15144" max="15144" width="9.5703125" style="34" bestFit="1" customWidth="1"/>
    <col min="15145" max="15371" width="8.85546875" style="34"/>
    <col min="15372" max="15372" width="5.28515625" style="34" customWidth="1"/>
    <col min="15373" max="15373" width="9" style="34" customWidth="1"/>
    <col min="15374" max="15374" width="14" style="34" customWidth="1"/>
    <col min="15375" max="15375" width="27" style="34" bestFit="1" customWidth="1"/>
    <col min="15376" max="15376" width="26.28515625" style="34" customWidth="1"/>
    <col min="15377" max="15377" width="11" style="34" customWidth="1"/>
    <col min="15378" max="15378" width="11.42578125" style="34" customWidth="1"/>
    <col min="15379" max="15379" width="9.28515625" style="34" customWidth="1"/>
    <col min="15380" max="15380" width="10" style="34" customWidth="1"/>
    <col min="15381" max="15381" width="9.85546875" style="34" customWidth="1"/>
    <col min="15382" max="15382" width="11.7109375" style="34" customWidth="1"/>
    <col min="15383" max="15383" width="11" style="34" customWidth="1"/>
    <col min="15384" max="15384" width="10.42578125" style="34" bestFit="1" customWidth="1"/>
    <col min="15385" max="15386" width="11" style="34" customWidth="1"/>
    <col min="15387" max="15388" width="17" style="34" customWidth="1"/>
    <col min="15389" max="15389" width="12.28515625" style="34" customWidth="1"/>
    <col min="15390" max="15390" width="15.5703125" style="34" customWidth="1"/>
    <col min="15391" max="15391" width="15" style="34" customWidth="1"/>
    <col min="15392" max="15392" width="26.140625" style="34" customWidth="1"/>
    <col min="15393" max="15393" width="12.85546875" style="34" customWidth="1"/>
    <col min="15394" max="15394" width="13.42578125" style="34" customWidth="1"/>
    <col min="15395" max="15395" width="10.7109375" style="34" customWidth="1"/>
    <col min="15396" max="15396" width="10.140625" style="34" customWidth="1"/>
    <col min="15397" max="15397" width="11.7109375" style="34" customWidth="1"/>
    <col min="15398" max="15398" width="13.140625" style="34" customWidth="1"/>
    <col min="15399" max="15399" width="14.5703125" style="34" customWidth="1"/>
    <col min="15400" max="15400" width="9.5703125" style="34" bestFit="1" customWidth="1"/>
    <col min="15401" max="15627" width="8.85546875" style="34"/>
    <col min="15628" max="15628" width="5.28515625" style="34" customWidth="1"/>
    <col min="15629" max="15629" width="9" style="34" customWidth="1"/>
    <col min="15630" max="15630" width="14" style="34" customWidth="1"/>
    <col min="15631" max="15631" width="27" style="34" bestFit="1" customWidth="1"/>
    <col min="15632" max="15632" width="26.28515625" style="34" customWidth="1"/>
    <col min="15633" max="15633" width="11" style="34" customWidth="1"/>
    <col min="15634" max="15634" width="11.42578125" style="34" customWidth="1"/>
    <col min="15635" max="15635" width="9.28515625" style="34" customWidth="1"/>
    <col min="15636" max="15636" width="10" style="34" customWidth="1"/>
    <col min="15637" max="15637" width="9.85546875" style="34" customWidth="1"/>
    <col min="15638" max="15638" width="11.7109375" style="34" customWidth="1"/>
    <col min="15639" max="15639" width="11" style="34" customWidth="1"/>
    <col min="15640" max="15640" width="10.42578125" style="34" bestFit="1" customWidth="1"/>
    <col min="15641" max="15642" width="11" style="34" customWidth="1"/>
    <col min="15643" max="15644" width="17" style="34" customWidth="1"/>
    <col min="15645" max="15645" width="12.28515625" style="34" customWidth="1"/>
    <col min="15646" max="15646" width="15.5703125" style="34" customWidth="1"/>
    <col min="15647" max="15647" width="15" style="34" customWidth="1"/>
    <col min="15648" max="15648" width="26.140625" style="34" customWidth="1"/>
    <col min="15649" max="15649" width="12.85546875" style="34" customWidth="1"/>
    <col min="15650" max="15650" width="13.42578125" style="34" customWidth="1"/>
    <col min="15651" max="15651" width="10.7109375" style="34" customWidth="1"/>
    <col min="15652" max="15652" width="10.140625" style="34" customWidth="1"/>
    <col min="15653" max="15653" width="11.7109375" style="34" customWidth="1"/>
    <col min="15654" max="15654" width="13.140625" style="34" customWidth="1"/>
    <col min="15655" max="15655" width="14.5703125" style="34" customWidth="1"/>
    <col min="15656" max="15656" width="9.5703125" style="34" bestFit="1" customWidth="1"/>
    <col min="15657" max="15883" width="8.85546875" style="34"/>
    <col min="15884" max="15884" width="5.28515625" style="34" customWidth="1"/>
    <col min="15885" max="15885" width="9" style="34" customWidth="1"/>
    <col min="15886" max="15886" width="14" style="34" customWidth="1"/>
    <col min="15887" max="15887" width="27" style="34" bestFit="1" customWidth="1"/>
    <col min="15888" max="15888" width="26.28515625" style="34" customWidth="1"/>
    <col min="15889" max="15889" width="11" style="34" customWidth="1"/>
    <col min="15890" max="15890" width="11.42578125" style="34" customWidth="1"/>
    <col min="15891" max="15891" width="9.28515625" style="34" customWidth="1"/>
    <col min="15892" max="15892" width="10" style="34" customWidth="1"/>
    <col min="15893" max="15893" width="9.85546875" style="34" customWidth="1"/>
    <col min="15894" max="15894" width="11.7109375" style="34" customWidth="1"/>
    <col min="15895" max="15895" width="11" style="34" customWidth="1"/>
    <col min="15896" max="15896" width="10.42578125" style="34" bestFit="1" customWidth="1"/>
    <col min="15897" max="15898" width="11" style="34" customWidth="1"/>
    <col min="15899" max="15900" width="17" style="34" customWidth="1"/>
    <col min="15901" max="15901" width="12.28515625" style="34" customWidth="1"/>
    <col min="15902" max="15902" width="15.5703125" style="34" customWidth="1"/>
    <col min="15903" max="15903" width="15" style="34" customWidth="1"/>
    <col min="15904" max="15904" width="26.140625" style="34" customWidth="1"/>
    <col min="15905" max="15905" width="12.85546875" style="34" customWidth="1"/>
    <col min="15906" max="15906" width="13.42578125" style="34" customWidth="1"/>
    <col min="15907" max="15907" width="10.7109375" style="34" customWidth="1"/>
    <col min="15908" max="15908" width="10.140625" style="34" customWidth="1"/>
    <col min="15909" max="15909" width="11.7109375" style="34" customWidth="1"/>
    <col min="15910" max="15910" width="13.140625" style="34" customWidth="1"/>
    <col min="15911" max="15911" width="14.5703125" style="34" customWidth="1"/>
    <col min="15912" max="15912" width="9.5703125" style="34" bestFit="1" customWidth="1"/>
    <col min="15913" max="16139" width="8.85546875" style="34"/>
    <col min="16140" max="16140" width="5.28515625" style="34" customWidth="1"/>
    <col min="16141" max="16141" width="9" style="34" customWidth="1"/>
    <col min="16142" max="16142" width="14" style="34" customWidth="1"/>
    <col min="16143" max="16143" width="27" style="34" bestFit="1" customWidth="1"/>
    <col min="16144" max="16144" width="26.28515625" style="34" customWidth="1"/>
    <col min="16145" max="16145" width="11" style="34" customWidth="1"/>
    <col min="16146" max="16146" width="11.42578125" style="34" customWidth="1"/>
    <col min="16147" max="16147" width="9.28515625" style="34" customWidth="1"/>
    <col min="16148" max="16148" width="10" style="34" customWidth="1"/>
    <col min="16149" max="16149" width="9.85546875" style="34" customWidth="1"/>
    <col min="16150" max="16150" width="11.7109375" style="34" customWidth="1"/>
    <col min="16151" max="16151" width="11" style="34" customWidth="1"/>
    <col min="16152" max="16152" width="10.42578125" style="34" bestFit="1" customWidth="1"/>
    <col min="16153" max="16154" width="11" style="34" customWidth="1"/>
    <col min="16155" max="16156" width="17" style="34" customWidth="1"/>
    <col min="16157" max="16157" width="12.28515625" style="34" customWidth="1"/>
    <col min="16158" max="16158" width="15.5703125" style="34" customWidth="1"/>
    <col min="16159" max="16159" width="15" style="34" customWidth="1"/>
    <col min="16160" max="16160" width="26.140625" style="34" customWidth="1"/>
    <col min="16161" max="16161" width="12.85546875" style="34" customWidth="1"/>
    <col min="16162" max="16162" width="13.42578125" style="34" customWidth="1"/>
    <col min="16163" max="16163" width="10.7109375" style="34" customWidth="1"/>
    <col min="16164" max="16164" width="10.140625" style="34" customWidth="1"/>
    <col min="16165" max="16165" width="11.7109375" style="34" customWidth="1"/>
    <col min="16166" max="16166" width="13.140625" style="34" customWidth="1"/>
    <col min="16167" max="16167" width="14.5703125" style="34" customWidth="1"/>
    <col min="16168" max="16168" width="9.5703125" style="34" bestFit="1" customWidth="1"/>
    <col min="16169" max="16384" width="8.85546875" style="34"/>
  </cols>
  <sheetData>
    <row r="1" spans="1:44" ht="11.65" customHeight="1"/>
    <row r="2" spans="1:44" ht="10.9" customHeight="1"/>
    <row r="3" spans="1:44" ht="10.9" customHeight="1">
      <c r="A3" s="29"/>
      <c r="B3" s="29"/>
      <c r="C3" s="29"/>
      <c r="D3" s="29"/>
      <c r="E3" s="29"/>
      <c r="F3" s="29"/>
      <c r="G3" s="29"/>
      <c r="H3" s="29"/>
      <c r="I3" s="30"/>
      <c r="J3" s="31"/>
      <c r="O3" s="29"/>
      <c r="P3" s="29"/>
      <c r="Q3" s="29"/>
      <c r="R3" s="69"/>
      <c r="S3" s="29"/>
      <c r="T3" s="29"/>
      <c r="AA3" s="33"/>
      <c r="AB3" s="29"/>
    </row>
    <row r="4" spans="1:44" s="35" customFormat="1" ht="36" customHeight="1">
      <c r="A4" s="253" t="s">
        <v>169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Q4" s="35" t="s">
        <v>0</v>
      </c>
      <c r="AR4" s="35" t="s">
        <v>0</v>
      </c>
    </row>
    <row r="5" spans="1:44" s="41" customFormat="1" ht="92.45" customHeight="1" thickBot="1">
      <c r="A5" s="112"/>
      <c r="B5" s="254" t="s">
        <v>1</v>
      </c>
      <c r="C5" s="254"/>
      <c r="D5" s="254" t="s">
        <v>2</v>
      </c>
      <c r="E5" s="254"/>
      <c r="F5" s="39" t="s">
        <v>138</v>
      </c>
      <c r="G5" s="255" t="s">
        <v>144</v>
      </c>
      <c r="H5" s="255"/>
      <c r="I5" s="230" t="s">
        <v>197</v>
      </c>
      <c r="J5" s="264"/>
      <c r="K5" s="39" t="s">
        <v>184</v>
      </c>
      <c r="L5" s="265" t="s">
        <v>185</v>
      </c>
      <c r="M5" s="264"/>
      <c r="N5" s="266" t="s">
        <v>215</v>
      </c>
      <c r="O5" s="267"/>
      <c r="P5" s="264"/>
      <c r="Q5" s="108" t="s">
        <v>93</v>
      </c>
      <c r="R5" s="172" t="s">
        <v>3</v>
      </c>
      <c r="S5" s="236" t="s">
        <v>4</v>
      </c>
      <c r="T5" s="249"/>
      <c r="U5" s="260" t="s">
        <v>203</v>
      </c>
      <c r="V5" s="260"/>
      <c r="W5" s="260"/>
      <c r="X5" s="260"/>
      <c r="Y5" s="260"/>
      <c r="Z5" s="260"/>
      <c r="AA5" s="248" t="s">
        <v>5</v>
      </c>
      <c r="AB5" s="248"/>
      <c r="AC5" s="261" t="s">
        <v>186</v>
      </c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3"/>
      <c r="AO5" s="40"/>
    </row>
    <row r="6" spans="1:44" s="45" customFormat="1" ht="111.4" customHeight="1" thickBot="1">
      <c r="A6" s="28" t="s">
        <v>179</v>
      </c>
      <c r="B6" s="42" t="s">
        <v>7</v>
      </c>
      <c r="C6" s="42" t="s">
        <v>8</v>
      </c>
      <c r="D6" s="42" t="s">
        <v>62</v>
      </c>
      <c r="E6" s="42" t="s">
        <v>75</v>
      </c>
      <c r="F6" s="43" t="s">
        <v>153</v>
      </c>
      <c r="G6" s="43" t="s">
        <v>140</v>
      </c>
      <c r="H6" s="43" t="s">
        <v>141</v>
      </c>
      <c r="I6" s="70" t="s">
        <v>206</v>
      </c>
      <c r="J6" s="70" t="s">
        <v>207</v>
      </c>
      <c r="K6" s="177" t="s">
        <v>276</v>
      </c>
      <c r="L6" s="178" t="s">
        <v>277</v>
      </c>
      <c r="M6" s="178" t="s">
        <v>208</v>
      </c>
      <c r="N6" s="43" t="s">
        <v>187</v>
      </c>
      <c r="O6" s="28" t="s">
        <v>352</v>
      </c>
      <c r="P6" s="117" t="s">
        <v>166</v>
      </c>
      <c r="Q6" s="104" t="s">
        <v>92</v>
      </c>
      <c r="R6" s="42" t="s">
        <v>346</v>
      </c>
      <c r="S6" s="109" t="s">
        <v>209</v>
      </c>
      <c r="T6" s="109" t="s">
        <v>210</v>
      </c>
      <c r="U6" s="179" t="s">
        <v>211</v>
      </c>
      <c r="V6" s="179" t="s">
        <v>212</v>
      </c>
      <c r="W6" s="220" t="s">
        <v>350</v>
      </c>
      <c r="X6" s="220" t="s">
        <v>213</v>
      </c>
      <c r="Y6" s="220" t="s">
        <v>278</v>
      </c>
      <c r="Z6" s="173" t="s">
        <v>171</v>
      </c>
      <c r="AA6" s="171" t="s">
        <v>11</v>
      </c>
      <c r="AB6" s="171" t="s">
        <v>12</v>
      </c>
      <c r="AC6" s="180" t="s">
        <v>188</v>
      </c>
      <c r="AD6" s="181" t="s">
        <v>189</v>
      </c>
      <c r="AE6" s="182" t="s">
        <v>190</v>
      </c>
      <c r="AF6" s="181" t="s">
        <v>191</v>
      </c>
      <c r="AG6" s="183" t="s">
        <v>349</v>
      </c>
      <c r="AH6" s="181" t="s">
        <v>192</v>
      </c>
      <c r="AI6" s="182" t="s">
        <v>193</v>
      </c>
      <c r="AJ6" s="205" t="s">
        <v>194</v>
      </c>
      <c r="AK6" s="181" t="s">
        <v>195</v>
      </c>
      <c r="AL6" s="224" t="s">
        <v>351</v>
      </c>
      <c r="AM6" s="184" t="s">
        <v>196</v>
      </c>
      <c r="AN6" s="173" t="s">
        <v>173</v>
      </c>
    </row>
    <row r="7" spans="1:44" ht="16.5">
      <c r="A7" s="46"/>
      <c r="B7" s="47"/>
      <c r="C7" s="47"/>
      <c r="D7" s="48"/>
      <c r="E7" s="49"/>
      <c r="F7" s="49"/>
      <c r="G7" s="50"/>
      <c r="H7" s="50"/>
      <c r="I7" s="51"/>
      <c r="J7" s="51"/>
      <c r="K7" s="51"/>
      <c r="L7" s="51"/>
      <c r="M7" s="51"/>
      <c r="N7" s="222">
        <f>J7+K7+L7+M7</f>
        <v>0</v>
      </c>
      <c r="O7" s="52">
        <f>I7+J7+K7+L7+M7</f>
        <v>0</v>
      </c>
      <c r="P7" s="72" t="str">
        <f>IF(O7&gt;0,IF(O7&gt;Q7,"Errore n. giorni! MAX 304",IF(NETWORKDAYS.INTL(G7,H7,11,'MENU TENDINA'!I$30:I$41)=O7,"ok","")),"")</f>
        <v/>
      </c>
      <c r="Q7" s="54" t="str">
        <f>IF(O7&gt;0,NETWORKDAYS.INTL(G7,H7,11,'MENU TENDINA'!$I$30:$I$41),"")</f>
        <v/>
      </c>
      <c r="R7" s="71"/>
      <c r="S7" s="56">
        <f>IF(I7&gt;0,14.98,0)</f>
        <v>0</v>
      </c>
      <c r="T7" s="185">
        <f>IF(J7&gt;0,4.49,IF(K7&gt;0,4.49,IF(L7&gt;0,4.49,IF(M7&gt;0,4.49,0))))</f>
        <v>0</v>
      </c>
      <c r="U7" s="185">
        <f>ROUND(I7*S7,2)</f>
        <v>0</v>
      </c>
      <c r="V7" s="185">
        <f>ROUND(J7*T7,2)</f>
        <v>0</v>
      </c>
      <c r="W7" s="185">
        <f>ROUND((K7*T7)-(K7*AG7),2)</f>
        <v>0</v>
      </c>
      <c r="X7" s="185">
        <f>ROUND(L7*T7,2)</f>
        <v>0</v>
      </c>
      <c r="Y7" s="185">
        <f>ROUND(M7*T7,2)</f>
        <v>0</v>
      </c>
      <c r="Z7" s="186">
        <f>ROUND(U7+V7+W7+X7+Y7,2)</f>
        <v>0</v>
      </c>
      <c r="AA7" s="59">
        <f>IF(R7=0,0,IF((R7&lt;5000),5000,R7))</f>
        <v>0</v>
      </c>
      <c r="AB7" s="60">
        <f>IF(AA7=0,0,ROUND((AA7-5000)/(20000-5000),2))</f>
        <v>0</v>
      </c>
      <c r="AC7" s="187">
        <f>IF(I7&gt;0,ROUND((AB7*S7),2),0)</f>
        <v>0</v>
      </c>
      <c r="AD7" s="188">
        <f>IF(I7&gt;0,ROUND(S7-AC7,2),0)</f>
        <v>0</v>
      </c>
      <c r="AE7" s="187">
        <f>IF(J7&gt;0,(ROUND((AB7*T7),2)),0)</f>
        <v>0</v>
      </c>
      <c r="AF7" s="188">
        <f>IF(J7&gt;0,ROUND(T7-AE7,2),0)</f>
        <v>0</v>
      </c>
      <c r="AG7" s="187">
        <f>IF(K7&gt;0,(ROUND((AB7*T7),2)),0)</f>
        <v>0</v>
      </c>
      <c r="AH7" s="188">
        <f>IF(K7&gt;0,ROUND(T7-AG7,2),0)</f>
        <v>0</v>
      </c>
      <c r="AI7" s="187">
        <f>IF(L7&gt;0,(ROUND((AB7*T7),2)),0)</f>
        <v>0</v>
      </c>
      <c r="AJ7" s="188">
        <f>IF(L7&gt;0,ROUND(T7-AI7,2),0)</f>
        <v>0</v>
      </c>
      <c r="AK7" s="188">
        <f>IF(M7&gt;0,T7,0)</f>
        <v>0</v>
      </c>
      <c r="AL7" s="188">
        <f>ROUND((AG7*K7),2)</f>
        <v>0</v>
      </c>
      <c r="AM7" s="62">
        <f>ROUND((AC7*I7)+(AE7*J7)+(AI7*L7),2)</f>
        <v>0</v>
      </c>
      <c r="AN7" s="116">
        <f>IF(O7&gt;0,IF(R7="","inserire Isee in colonna R",ROUND((AD7*I7)+(AF7*J7)+(AH7*K7)+(AJ7*L7)+(AK7*M7),2)),0)</f>
        <v>0</v>
      </c>
    </row>
    <row r="8" spans="1:44" ht="17.25" thickBot="1">
      <c r="A8" s="46"/>
      <c r="B8" s="47"/>
      <c r="C8" s="47"/>
      <c r="D8" s="48"/>
      <c r="E8" s="49"/>
      <c r="F8" s="49"/>
      <c r="G8" s="50"/>
      <c r="H8" s="50"/>
      <c r="I8" s="51"/>
      <c r="J8" s="51"/>
      <c r="K8" s="51"/>
      <c r="L8" s="51"/>
      <c r="M8" s="51"/>
      <c r="N8" s="222">
        <f t="shared" ref="N8:N71" si="0">J8+K8+L8+M8</f>
        <v>0</v>
      </c>
      <c r="O8" s="52">
        <f t="shared" ref="O8:O71" si="1">I8+J8+K8+L8+M8</f>
        <v>0</v>
      </c>
      <c r="P8" s="72" t="str">
        <f>IF(O8&gt;0,IF(O8&gt;Q8,"Errore n. giorni! MAX 304",IF(NETWORKDAYS.INTL(G8,H8,11,'MENU TENDINA'!I$30:I$41)=O8,"ok","")),"")</f>
        <v/>
      </c>
      <c r="Q8" s="54" t="str">
        <f>IF(O8&gt;0,NETWORKDAYS.INTL(G8,H8,11,'MENU TENDINA'!$I$30:$I$41),"")</f>
        <v/>
      </c>
      <c r="R8" s="71"/>
      <c r="S8" s="56">
        <f t="shared" ref="S8:S71" si="2">IF(I8&gt;0,14.98,0)</f>
        <v>0</v>
      </c>
      <c r="T8" s="185">
        <f t="shared" ref="T8:T71" si="3">IF(J8&gt;0,4.49,IF(K8&gt;0,4.49,IF(L8&gt;0,4.49,IF(M8&gt;0,4.49,0))))</f>
        <v>0</v>
      </c>
      <c r="U8" s="185">
        <f t="shared" ref="U8:V71" si="4">ROUND(I8*S8,2)</f>
        <v>0</v>
      </c>
      <c r="V8" s="185">
        <f t="shared" si="4"/>
        <v>0</v>
      </c>
      <c r="W8" s="185">
        <f t="shared" ref="W8:W71" si="5">ROUND((K8*T8)-(K8*AG8),2)</f>
        <v>0</v>
      </c>
      <c r="X8" s="185">
        <f t="shared" ref="X8:X71" si="6">ROUND(L8*T8,2)</f>
        <v>0</v>
      </c>
      <c r="Y8" s="185">
        <f t="shared" ref="Y8:Y71" si="7">ROUND(M8*T8,2)</f>
        <v>0</v>
      </c>
      <c r="Z8" s="186">
        <f t="shared" ref="Z8:Z71" si="8">ROUND(U8+V8+W8+X8+Y8,2)</f>
        <v>0</v>
      </c>
      <c r="AA8" s="59">
        <f t="shared" ref="AA8:AA38" si="9">IF(R8=0,0,IF((R8&lt;5000),5000,R8))</f>
        <v>0</v>
      </c>
      <c r="AB8" s="60">
        <f>IF(AA8=0,0,ROUND((AA8-5000)/(20000-5000),2))</f>
        <v>0</v>
      </c>
      <c r="AC8" s="187">
        <f t="shared" ref="AC8:AC71" si="10">IF(I8&gt;0,ROUND((AB8*S8),2),0)</f>
        <v>0</v>
      </c>
      <c r="AD8" s="188">
        <f t="shared" ref="AD8:AD71" si="11">IF(I8&gt;0,ROUND(S8-AC8,2),0)</f>
        <v>0</v>
      </c>
      <c r="AE8" s="187">
        <f t="shared" ref="AE8:AE71" si="12">IF(J8&gt;0,(ROUND((AB8*T8),2)),0)</f>
        <v>0</v>
      </c>
      <c r="AF8" s="188">
        <f t="shared" ref="AF8:AF71" si="13">IF(J8&gt;0,ROUND(T8-AE8,2),0)</f>
        <v>0</v>
      </c>
      <c r="AG8" s="187">
        <f t="shared" ref="AG8:AG71" si="14">IF(K8&gt;0,(ROUND((AB8*T8),2)),0)</f>
        <v>0</v>
      </c>
      <c r="AH8" s="188">
        <f t="shared" ref="AH8:AH71" si="15">IF(K8&gt;0,ROUND(T8-AG8,2),0)</f>
        <v>0</v>
      </c>
      <c r="AI8" s="187">
        <f t="shared" ref="AI8:AI71" si="16">IF(L8&gt;0,(ROUND((AB8*T8),2)),0)</f>
        <v>0</v>
      </c>
      <c r="AJ8" s="188">
        <f t="shared" ref="AJ8:AJ71" si="17">IF(L8&gt;0,ROUND(T8-AI8,2),0)</f>
        <v>0</v>
      </c>
      <c r="AK8" s="188">
        <f t="shared" ref="AK8:AK71" si="18">IF(M8&gt;0,T8,0)</f>
        <v>0</v>
      </c>
      <c r="AL8" s="188">
        <f t="shared" ref="AL8:AL71" si="19">ROUND((AG8*K8),2)</f>
        <v>0</v>
      </c>
      <c r="AM8" s="62">
        <f t="shared" ref="AM8:AM71" si="20">ROUND((AC8*I8)+(AE8*J8)+(AI8*L8),2)</f>
        <v>0</v>
      </c>
      <c r="AN8" s="116">
        <f>IF(O8&gt;0,IF(R8="","inserire Isee in colonna R",ROUND((AD8*I8)+(AF8*J8)+(AH8*K8)+(AJ8*L8)+(AK8*M8),2)),0)</f>
        <v>0</v>
      </c>
    </row>
    <row r="9" spans="1:44" ht="16.5">
      <c r="A9" s="46"/>
      <c r="B9" s="47"/>
      <c r="C9" s="47"/>
      <c r="D9" s="48"/>
      <c r="E9" s="49"/>
      <c r="F9" s="49"/>
      <c r="G9" s="50"/>
      <c r="H9" s="50"/>
      <c r="I9" s="51"/>
      <c r="J9" s="51"/>
      <c r="K9" s="51"/>
      <c r="L9" s="51"/>
      <c r="M9" s="51"/>
      <c r="N9" s="222">
        <f t="shared" si="0"/>
        <v>0</v>
      </c>
      <c r="O9" s="52">
        <f t="shared" si="1"/>
        <v>0</v>
      </c>
      <c r="P9" s="72" t="str">
        <f>IF(O9&gt;0,IF(O9&gt;Q9,"Errore n. giorni! MAX 304",IF(NETWORKDAYS.INTL(G9,H9,11,'MENU TENDINA'!I$30:I$41)=O9,"ok","")),"")</f>
        <v/>
      </c>
      <c r="Q9" s="54" t="str">
        <f>IF(O9&gt;0,NETWORKDAYS.INTL(G9,H9,11,'MENU TENDINA'!$I$30:$I$41),"")</f>
        <v/>
      </c>
      <c r="R9" s="71"/>
      <c r="S9" s="56">
        <f t="shared" si="2"/>
        <v>0</v>
      </c>
      <c r="T9" s="185">
        <f t="shared" si="3"/>
        <v>0</v>
      </c>
      <c r="U9" s="185">
        <f t="shared" si="4"/>
        <v>0</v>
      </c>
      <c r="V9" s="185">
        <f t="shared" si="4"/>
        <v>0</v>
      </c>
      <c r="W9" s="185">
        <f t="shared" si="5"/>
        <v>0</v>
      </c>
      <c r="X9" s="185">
        <f t="shared" si="6"/>
        <v>0</v>
      </c>
      <c r="Y9" s="185">
        <f t="shared" si="7"/>
        <v>0</v>
      </c>
      <c r="Z9" s="186">
        <f t="shared" si="8"/>
        <v>0</v>
      </c>
      <c r="AA9" s="59">
        <f>IF(R9=0,0,IF((R9&lt;5000),5000,R9))</f>
        <v>0</v>
      </c>
      <c r="AB9" s="60">
        <f t="shared" ref="AB9:AB72" si="21">IF(AA9=0,0,ROUND((AA9-5000)/(20000-5000),2))</f>
        <v>0</v>
      </c>
      <c r="AC9" s="187">
        <f t="shared" si="10"/>
        <v>0</v>
      </c>
      <c r="AD9" s="188">
        <f t="shared" si="11"/>
        <v>0</v>
      </c>
      <c r="AE9" s="187">
        <f t="shared" si="12"/>
        <v>0</v>
      </c>
      <c r="AF9" s="188">
        <f t="shared" si="13"/>
        <v>0</v>
      </c>
      <c r="AG9" s="187">
        <f t="shared" si="14"/>
        <v>0</v>
      </c>
      <c r="AH9" s="188">
        <f t="shared" si="15"/>
        <v>0</v>
      </c>
      <c r="AI9" s="187">
        <f t="shared" si="16"/>
        <v>0</v>
      </c>
      <c r="AJ9" s="188">
        <f t="shared" si="17"/>
        <v>0</v>
      </c>
      <c r="AK9" s="188">
        <f t="shared" si="18"/>
        <v>0</v>
      </c>
      <c r="AL9" s="188">
        <f t="shared" si="19"/>
        <v>0</v>
      </c>
      <c r="AM9" s="62">
        <f t="shared" si="20"/>
        <v>0</v>
      </c>
      <c r="AN9" s="116">
        <f>IF(O9&gt;0,IF(R9="","inserire Isee in colonna R",ROUND((AD9*I9)+(AF9*J9)+(AH9*K9)+(AJ9*L9)+(AK9*M9),2)),0)</f>
        <v>0</v>
      </c>
    </row>
    <row r="10" spans="1:44" ht="16.5">
      <c r="A10" s="46"/>
      <c r="B10" s="47"/>
      <c r="C10" s="47"/>
      <c r="D10" s="48"/>
      <c r="E10" s="49"/>
      <c r="F10" s="49"/>
      <c r="G10" s="50"/>
      <c r="H10" s="50"/>
      <c r="I10" s="51"/>
      <c r="J10" s="51"/>
      <c r="K10" s="51"/>
      <c r="L10" s="51"/>
      <c r="M10" s="51"/>
      <c r="N10" s="222">
        <f t="shared" si="0"/>
        <v>0</v>
      </c>
      <c r="O10" s="52">
        <f t="shared" si="1"/>
        <v>0</v>
      </c>
      <c r="P10" s="72" t="str">
        <f>IF(O10&gt;0,IF(O10&gt;Q10,"Errore n. giorni! MAX 304",IF(NETWORKDAYS.INTL(G10,H10,11,'MENU TENDINA'!I$30:I$41)=O10,"ok","")),"")</f>
        <v/>
      </c>
      <c r="Q10" s="54" t="str">
        <f>IF(O10&gt;0,NETWORKDAYS.INTL(G10,H10,11,'MENU TENDINA'!$I$30:$I$41),"")</f>
        <v/>
      </c>
      <c r="R10" s="71"/>
      <c r="S10" s="56">
        <f t="shared" si="2"/>
        <v>0</v>
      </c>
      <c r="T10" s="185">
        <f t="shared" si="3"/>
        <v>0</v>
      </c>
      <c r="U10" s="185">
        <f t="shared" si="4"/>
        <v>0</v>
      </c>
      <c r="V10" s="185">
        <f t="shared" si="4"/>
        <v>0</v>
      </c>
      <c r="W10" s="185">
        <f t="shared" si="5"/>
        <v>0</v>
      </c>
      <c r="X10" s="185">
        <f t="shared" si="6"/>
        <v>0</v>
      </c>
      <c r="Y10" s="185">
        <f t="shared" si="7"/>
        <v>0</v>
      </c>
      <c r="Z10" s="186">
        <f t="shared" si="8"/>
        <v>0</v>
      </c>
      <c r="AA10" s="59">
        <f t="shared" si="9"/>
        <v>0</v>
      </c>
      <c r="AB10" s="60">
        <f t="shared" si="21"/>
        <v>0</v>
      </c>
      <c r="AC10" s="187">
        <f t="shared" si="10"/>
        <v>0</v>
      </c>
      <c r="AD10" s="188">
        <f t="shared" si="11"/>
        <v>0</v>
      </c>
      <c r="AE10" s="187">
        <f t="shared" si="12"/>
        <v>0</v>
      </c>
      <c r="AF10" s="188">
        <f t="shared" si="13"/>
        <v>0</v>
      </c>
      <c r="AG10" s="187">
        <f t="shared" si="14"/>
        <v>0</v>
      </c>
      <c r="AH10" s="188">
        <f t="shared" si="15"/>
        <v>0</v>
      </c>
      <c r="AI10" s="187">
        <f t="shared" si="16"/>
        <v>0</v>
      </c>
      <c r="AJ10" s="188">
        <f t="shared" si="17"/>
        <v>0</v>
      </c>
      <c r="AK10" s="188">
        <f t="shared" si="18"/>
        <v>0</v>
      </c>
      <c r="AL10" s="188">
        <f t="shared" si="19"/>
        <v>0</v>
      </c>
      <c r="AM10" s="62">
        <f t="shared" si="20"/>
        <v>0</v>
      </c>
      <c r="AN10" s="116">
        <f t="shared" ref="AN10:AN72" si="22">IF(O10&gt;0,IF(R10="","inserire Isee in colonna R",ROUND((AD10*I10)+(AF10*J10)+(AH10*K10)+(AJ10*L10)+(AK10*M10),2)),0)</f>
        <v>0</v>
      </c>
    </row>
    <row r="11" spans="1:44" ht="16.5">
      <c r="A11" s="46"/>
      <c r="B11" s="47"/>
      <c r="C11" s="47"/>
      <c r="D11" s="48"/>
      <c r="E11" s="49"/>
      <c r="F11" s="49"/>
      <c r="G11" s="50"/>
      <c r="H11" s="50"/>
      <c r="I11" s="51"/>
      <c r="J11" s="51"/>
      <c r="K11" s="51"/>
      <c r="L11" s="51"/>
      <c r="M11" s="51"/>
      <c r="N11" s="222">
        <f t="shared" si="0"/>
        <v>0</v>
      </c>
      <c r="O11" s="52">
        <f t="shared" si="1"/>
        <v>0</v>
      </c>
      <c r="P11" s="72" t="str">
        <f>IF(O11&gt;0,IF(O11&gt;Q11,"Errore n. giorni! MAX 304",IF(NETWORKDAYS.INTL(G11,H11,11,'MENU TENDINA'!I$30:I$41)=O11,"ok","")),"")</f>
        <v/>
      </c>
      <c r="Q11" s="54" t="str">
        <f>IF(O11&gt;0,NETWORKDAYS.INTL(G11,H11,11,'MENU TENDINA'!$I$30:$I$41),"")</f>
        <v/>
      </c>
      <c r="R11" s="71"/>
      <c r="S11" s="56">
        <f t="shared" si="2"/>
        <v>0</v>
      </c>
      <c r="T11" s="185">
        <f t="shared" si="3"/>
        <v>0</v>
      </c>
      <c r="U11" s="185">
        <f t="shared" si="4"/>
        <v>0</v>
      </c>
      <c r="V11" s="185">
        <f t="shared" si="4"/>
        <v>0</v>
      </c>
      <c r="W11" s="185">
        <f t="shared" si="5"/>
        <v>0</v>
      </c>
      <c r="X11" s="185">
        <f t="shared" si="6"/>
        <v>0</v>
      </c>
      <c r="Y11" s="185">
        <f t="shared" si="7"/>
        <v>0</v>
      </c>
      <c r="Z11" s="186">
        <f t="shared" si="8"/>
        <v>0</v>
      </c>
      <c r="AA11" s="59">
        <f t="shared" si="9"/>
        <v>0</v>
      </c>
      <c r="AB11" s="60">
        <f t="shared" si="21"/>
        <v>0</v>
      </c>
      <c r="AC11" s="187">
        <f t="shared" si="10"/>
        <v>0</v>
      </c>
      <c r="AD11" s="188">
        <f t="shared" si="11"/>
        <v>0</v>
      </c>
      <c r="AE11" s="187">
        <f t="shared" si="12"/>
        <v>0</v>
      </c>
      <c r="AF11" s="188">
        <f t="shared" si="13"/>
        <v>0</v>
      </c>
      <c r="AG11" s="187">
        <f t="shared" si="14"/>
        <v>0</v>
      </c>
      <c r="AH11" s="188">
        <f t="shared" si="15"/>
        <v>0</v>
      </c>
      <c r="AI11" s="187">
        <f t="shared" si="16"/>
        <v>0</v>
      </c>
      <c r="AJ11" s="188">
        <f t="shared" si="17"/>
        <v>0</v>
      </c>
      <c r="AK11" s="188">
        <f t="shared" si="18"/>
        <v>0</v>
      </c>
      <c r="AL11" s="188">
        <f t="shared" si="19"/>
        <v>0</v>
      </c>
      <c r="AM11" s="62">
        <f t="shared" si="20"/>
        <v>0</v>
      </c>
      <c r="AN11" s="116">
        <f t="shared" si="22"/>
        <v>0</v>
      </c>
    </row>
    <row r="12" spans="1:44" ht="16.5">
      <c r="A12" s="46"/>
      <c r="B12" s="47"/>
      <c r="C12" s="47"/>
      <c r="D12" s="48"/>
      <c r="E12" s="49"/>
      <c r="F12" s="49"/>
      <c r="G12" s="50"/>
      <c r="H12" s="50"/>
      <c r="I12" s="51"/>
      <c r="J12" s="51"/>
      <c r="K12" s="51"/>
      <c r="L12" s="51"/>
      <c r="M12" s="51"/>
      <c r="N12" s="222">
        <f t="shared" si="0"/>
        <v>0</v>
      </c>
      <c r="O12" s="52">
        <f t="shared" si="1"/>
        <v>0</v>
      </c>
      <c r="P12" s="72" t="str">
        <f>IF(O12&gt;0,IF(O12&gt;Q12,"Errore n. giorni! MAX 304",IF(NETWORKDAYS.INTL(G12,H12,11,'MENU TENDINA'!I$30:I$41)=O12,"ok","")),"")</f>
        <v/>
      </c>
      <c r="Q12" s="54" t="str">
        <f>IF(O12&gt;0,NETWORKDAYS.INTL(G12,H12,11,'MENU TENDINA'!$I$30:$I$41),"")</f>
        <v/>
      </c>
      <c r="R12" s="71"/>
      <c r="S12" s="56">
        <f t="shared" si="2"/>
        <v>0</v>
      </c>
      <c r="T12" s="185">
        <f t="shared" si="3"/>
        <v>0</v>
      </c>
      <c r="U12" s="185">
        <f t="shared" si="4"/>
        <v>0</v>
      </c>
      <c r="V12" s="185">
        <f t="shared" si="4"/>
        <v>0</v>
      </c>
      <c r="W12" s="185">
        <f t="shared" si="5"/>
        <v>0</v>
      </c>
      <c r="X12" s="185">
        <f t="shared" si="6"/>
        <v>0</v>
      </c>
      <c r="Y12" s="185">
        <f t="shared" si="7"/>
        <v>0</v>
      </c>
      <c r="Z12" s="186">
        <f t="shared" si="8"/>
        <v>0</v>
      </c>
      <c r="AA12" s="59">
        <f t="shared" si="9"/>
        <v>0</v>
      </c>
      <c r="AB12" s="60">
        <f t="shared" si="21"/>
        <v>0</v>
      </c>
      <c r="AC12" s="187">
        <f t="shared" si="10"/>
        <v>0</v>
      </c>
      <c r="AD12" s="188">
        <f t="shared" si="11"/>
        <v>0</v>
      </c>
      <c r="AE12" s="187">
        <f t="shared" si="12"/>
        <v>0</v>
      </c>
      <c r="AF12" s="188">
        <f t="shared" si="13"/>
        <v>0</v>
      </c>
      <c r="AG12" s="187">
        <f t="shared" si="14"/>
        <v>0</v>
      </c>
      <c r="AH12" s="188">
        <f t="shared" si="15"/>
        <v>0</v>
      </c>
      <c r="AI12" s="187">
        <f t="shared" si="16"/>
        <v>0</v>
      </c>
      <c r="AJ12" s="188">
        <f t="shared" si="17"/>
        <v>0</v>
      </c>
      <c r="AK12" s="188">
        <f t="shared" si="18"/>
        <v>0</v>
      </c>
      <c r="AL12" s="188">
        <f t="shared" si="19"/>
        <v>0</v>
      </c>
      <c r="AM12" s="62">
        <f t="shared" si="20"/>
        <v>0</v>
      </c>
      <c r="AN12" s="116">
        <f t="shared" si="22"/>
        <v>0</v>
      </c>
    </row>
    <row r="13" spans="1:44" ht="16.5">
      <c r="A13" s="46"/>
      <c r="B13" s="47"/>
      <c r="C13" s="47"/>
      <c r="D13" s="48"/>
      <c r="E13" s="49"/>
      <c r="F13" s="49"/>
      <c r="G13" s="50"/>
      <c r="H13" s="50"/>
      <c r="I13" s="51"/>
      <c r="J13" s="51"/>
      <c r="K13" s="51"/>
      <c r="L13" s="51"/>
      <c r="M13" s="51"/>
      <c r="N13" s="222">
        <f t="shared" si="0"/>
        <v>0</v>
      </c>
      <c r="O13" s="52">
        <f t="shared" si="1"/>
        <v>0</v>
      </c>
      <c r="P13" s="72" t="str">
        <f>IF(O13&gt;0,IF(O13&gt;Q13,"Errore n. giorni! MAX 304",IF(NETWORKDAYS.INTL(G13,H13,11,'MENU TENDINA'!I$30:I$41)=O13,"ok","")),"")</f>
        <v/>
      </c>
      <c r="Q13" s="54" t="str">
        <f>IF(O13&gt;0,NETWORKDAYS.INTL(G13,H13,11,'MENU TENDINA'!$I$30:$I$41),"")</f>
        <v/>
      </c>
      <c r="R13" s="71"/>
      <c r="S13" s="56">
        <f t="shared" si="2"/>
        <v>0</v>
      </c>
      <c r="T13" s="185">
        <f t="shared" si="3"/>
        <v>0</v>
      </c>
      <c r="U13" s="185">
        <f t="shared" si="4"/>
        <v>0</v>
      </c>
      <c r="V13" s="185">
        <f t="shared" si="4"/>
        <v>0</v>
      </c>
      <c r="W13" s="185">
        <f t="shared" si="5"/>
        <v>0</v>
      </c>
      <c r="X13" s="185">
        <f t="shared" si="6"/>
        <v>0</v>
      </c>
      <c r="Y13" s="185">
        <f t="shared" si="7"/>
        <v>0</v>
      </c>
      <c r="Z13" s="186">
        <f t="shared" si="8"/>
        <v>0</v>
      </c>
      <c r="AA13" s="59">
        <f t="shared" si="9"/>
        <v>0</v>
      </c>
      <c r="AB13" s="60">
        <f t="shared" si="21"/>
        <v>0</v>
      </c>
      <c r="AC13" s="187">
        <f t="shared" si="10"/>
        <v>0</v>
      </c>
      <c r="AD13" s="188">
        <f t="shared" si="11"/>
        <v>0</v>
      </c>
      <c r="AE13" s="187">
        <f t="shared" si="12"/>
        <v>0</v>
      </c>
      <c r="AF13" s="188">
        <f t="shared" si="13"/>
        <v>0</v>
      </c>
      <c r="AG13" s="187">
        <f t="shared" si="14"/>
        <v>0</v>
      </c>
      <c r="AH13" s="188">
        <f t="shared" si="15"/>
        <v>0</v>
      </c>
      <c r="AI13" s="187">
        <f t="shared" si="16"/>
        <v>0</v>
      </c>
      <c r="AJ13" s="188">
        <f t="shared" si="17"/>
        <v>0</v>
      </c>
      <c r="AK13" s="188">
        <f t="shared" si="18"/>
        <v>0</v>
      </c>
      <c r="AL13" s="188">
        <f t="shared" si="19"/>
        <v>0</v>
      </c>
      <c r="AM13" s="62">
        <f t="shared" si="20"/>
        <v>0</v>
      </c>
      <c r="AN13" s="116">
        <f t="shared" si="22"/>
        <v>0</v>
      </c>
    </row>
    <row r="14" spans="1:44" ht="16.5">
      <c r="A14" s="46"/>
      <c r="B14" s="47"/>
      <c r="C14" s="47"/>
      <c r="D14" s="48"/>
      <c r="E14" s="49"/>
      <c r="F14" s="49"/>
      <c r="G14" s="50"/>
      <c r="H14" s="50"/>
      <c r="I14" s="51"/>
      <c r="J14" s="51"/>
      <c r="K14" s="51"/>
      <c r="L14" s="51"/>
      <c r="M14" s="51"/>
      <c r="N14" s="222">
        <f t="shared" si="0"/>
        <v>0</v>
      </c>
      <c r="O14" s="52">
        <f t="shared" si="1"/>
        <v>0</v>
      </c>
      <c r="P14" s="72" t="str">
        <f>IF(O14&gt;0,IF(O14&gt;Q14,"Errore n. giorni! MAX 304",IF(NETWORKDAYS.INTL(G14,H14,11,'MENU TENDINA'!I$30:I$41)=O14,"ok","")),"")</f>
        <v/>
      </c>
      <c r="Q14" s="54" t="str">
        <f>IF(O14&gt;0,NETWORKDAYS.INTL(G14,H14,11,'MENU TENDINA'!$I$30:$I$41),"")</f>
        <v/>
      </c>
      <c r="R14" s="71"/>
      <c r="S14" s="56">
        <f t="shared" si="2"/>
        <v>0</v>
      </c>
      <c r="T14" s="185">
        <f t="shared" si="3"/>
        <v>0</v>
      </c>
      <c r="U14" s="185">
        <f t="shared" si="4"/>
        <v>0</v>
      </c>
      <c r="V14" s="185">
        <f t="shared" si="4"/>
        <v>0</v>
      </c>
      <c r="W14" s="185">
        <f t="shared" si="5"/>
        <v>0</v>
      </c>
      <c r="X14" s="185">
        <f t="shared" si="6"/>
        <v>0</v>
      </c>
      <c r="Y14" s="185">
        <f t="shared" si="7"/>
        <v>0</v>
      </c>
      <c r="Z14" s="186">
        <f t="shared" si="8"/>
        <v>0</v>
      </c>
      <c r="AA14" s="59">
        <f t="shared" si="9"/>
        <v>0</v>
      </c>
      <c r="AB14" s="60">
        <f t="shared" si="21"/>
        <v>0</v>
      </c>
      <c r="AC14" s="187">
        <f t="shared" si="10"/>
        <v>0</v>
      </c>
      <c r="AD14" s="188">
        <f t="shared" si="11"/>
        <v>0</v>
      </c>
      <c r="AE14" s="187">
        <f t="shared" si="12"/>
        <v>0</v>
      </c>
      <c r="AF14" s="188">
        <f t="shared" si="13"/>
        <v>0</v>
      </c>
      <c r="AG14" s="187">
        <f t="shared" si="14"/>
        <v>0</v>
      </c>
      <c r="AH14" s="188">
        <f t="shared" si="15"/>
        <v>0</v>
      </c>
      <c r="AI14" s="187">
        <f t="shared" si="16"/>
        <v>0</v>
      </c>
      <c r="AJ14" s="188">
        <f t="shared" si="17"/>
        <v>0</v>
      </c>
      <c r="AK14" s="188">
        <f t="shared" si="18"/>
        <v>0</v>
      </c>
      <c r="AL14" s="188">
        <f t="shared" si="19"/>
        <v>0</v>
      </c>
      <c r="AM14" s="62">
        <f t="shared" si="20"/>
        <v>0</v>
      </c>
      <c r="AN14" s="116">
        <f t="shared" si="22"/>
        <v>0</v>
      </c>
    </row>
    <row r="15" spans="1:44" ht="16.5">
      <c r="A15" s="46"/>
      <c r="B15" s="47"/>
      <c r="C15" s="47"/>
      <c r="D15" s="48"/>
      <c r="E15" s="49"/>
      <c r="F15" s="49"/>
      <c r="G15" s="50"/>
      <c r="H15" s="50"/>
      <c r="I15" s="51"/>
      <c r="J15" s="51"/>
      <c r="K15" s="51"/>
      <c r="L15" s="51"/>
      <c r="M15" s="51"/>
      <c r="N15" s="222">
        <f t="shared" si="0"/>
        <v>0</v>
      </c>
      <c r="O15" s="52">
        <f t="shared" si="1"/>
        <v>0</v>
      </c>
      <c r="P15" s="72" t="str">
        <f>IF(O15&gt;0,IF(O15&gt;Q15,"Errore n. giorni! MAX 304",IF(NETWORKDAYS.INTL(G15,H15,11,'MENU TENDINA'!I$30:I$41)=O15,"ok","")),"")</f>
        <v/>
      </c>
      <c r="Q15" s="54" t="str">
        <f>IF(O15&gt;0,NETWORKDAYS.INTL(G15,H15,11,'MENU TENDINA'!$I$30:$I$41),"")</f>
        <v/>
      </c>
      <c r="R15" s="71"/>
      <c r="S15" s="56">
        <f t="shared" si="2"/>
        <v>0</v>
      </c>
      <c r="T15" s="185">
        <f t="shared" si="3"/>
        <v>0</v>
      </c>
      <c r="U15" s="185">
        <f t="shared" si="4"/>
        <v>0</v>
      </c>
      <c r="V15" s="185">
        <f t="shared" si="4"/>
        <v>0</v>
      </c>
      <c r="W15" s="185">
        <f t="shared" si="5"/>
        <v>0</v>
      </c>
      <c r="X15" s="185">
        <f t="shared" si="6"/>
        <v>0</v>
      </c>
      <c r="Y15" s="185">
        <f t="shared" si="7"/>
        <v>0</v>
      </c>
      <c r="Z15" s="186">
        <f t="shared" si="8"/>
        <v>0</v>
      </c>
      <c r="AA15" s="59">
        <f t="shared" si="9"/>
        <v>0</v>
      </c>
      <c r="AB15" s="60">
        <f t="shared" si="21"/>
        <v>0</v>
      </c>
      <c r="AC15" s="187">
        <f t="shared" si="10"/>
        <v>0</v>
      </c>
      <c r="AD15" s="188">
        <f t="shared" si="11"/>
        <v>0</v>
      </c>
      <c r="AE15" s="187">
        <f t="shared" si="12"/>
        <v>0</v>
      </c>
      <c r="AF15" s="188">
        <f t="shared" si="13"/>
        <v>0</v>
      </c>
      <c r="AG15" s="187">
        <f t="shared" si="14"/>
        <v>0</v>
      </c>
      <c r="AH15" s="188">
        <f t="shared" si="15"/>
        <v>0</v>
      </c>
      <c r="AI15" s="187">
        <f t="shared" si="16"/>
        <v>0</v>
      </c>
      <c r="AJ15" s="188">
        <f t="shared" si="17"/>
        <v>0</v>
      </c>
      <c r="AK15" s="188">
        <f t="shared" si="18"/>
        <v>0</v>
      </c>
      <c r="AL15" s="188">
        <f t="shared" si="19"/>
        <v>0</v>
      </c>
      <c r="AM15" s="62">
        <f t="shared" si="20"/>
        <v>0</v>
      </c>
      <c r="AN15" s="116">
        <f t="shared" si="22"/>
        <v>0</v>
      </c>
    </row>
    <row r="16" spans="1:44" ht="16.5">
      <c r="A16" s="46"/>
      <c r="B16" s="47"/>
      <c r="C16" s="47"/>
      <c r="D16" s="48"/>
      <c r="E16" s="49"/>
      <c r="F16" s="49"/>
      <c r="G16" s="50"/>
      <c r="H16" s="50"/>
      <c r="I16" s="51"/>
      <c r="J16" s="51"/>
      <c r="K16" s="51"/>
      <c r="L16" s="51"/>
      <c r="M16" s="51"/>
      <c r="N16" s="222">
        <f t="shared" si="0"/>
        <v>0</v>
      </c>
      <c r="O16" s="52">
        <f t="shared" si="1"/>
        <v>0</v>
      </c>
      <c r="P16" s="72" t="str">
        <f>IF(O16&gt;0,IF(O16&gt;Q16,"Errore n. giorni! MAX 304",IF(NETWORKDAYS.INTL(G16,H16,11,'MENU TENDINA'!I$30:I$41)=O16,"ok","")),"")</f>
        <v/>
      </c>
      <c r="Q16" s="54" t="str">
        <f>IF(O16&gt;0,NETWORKDAYS.INTL(G16,H16,11,'MENU TENDINA'!$I$30:$I$41),"")</f>
        <v/>
      </c>
      <c r="R16" s="71"/>
      <c r="S16" s="56">
        <f t="shared" si="2"/>
        <v>0</v>
      </c>
      <c r="T16" s="185">
        <f t="shared" si="3"/>
        <v>0</v>
      </c>
      <c r="U16" s="185">
        <f t="shared" si="4"/>
        <v>0</v>
      </c>
      <c r="V16" s="185">
        <f t="shared" si="4"/>
        <v>0</v>
      </c>
      <c r="W16" s="185">
        <f t="shared" si="5"/>
        <v>0</v>
      </c>
      <c r="X16" s="185">
        <f t="shared" si="6"/>
        <v>0</v>
      </c>
      <c r="Y16" s="185">
        <f t="shared" si="7"/>
        <v>0</v>
      </c>
      <c r="Z16" s="186">
        <f t="shared" si="8"/>
        <v>0</v>
      </c>
      <c r="AA16" s="59">
        <f t="shared" si="9"/>
        <v>0</v>
      </c>
      <c r="AB16" s="60">
        <f t="shared" si="21"/>
        <v>0</v>
      </c>
      <c r="AC16" s="187">
        <f t="shared" si="10"/>
        <v>0</v>
      </c>
      <c r="AD16" s="188">
        <f t="shared" si="11"/>
        <v>0</v>
      </c>
      <c r="AE16" s="187">
        <f t="shared" si="12"/>
        <v>0</v>
      </c>
      <c r="AF16" s="188">
        <f t="shared" si="13"/>
        <v>0</v>
      </c>
      <c r="AG16" s="187">
        <f t="shared" si="14"/>
        <v>0</v>
      </c>
      <c r="AH16" s="188">
        <f t="shared" si="15"/>
        <v>0</v>
      </c>
      <c r="AI16" s="187">
        <f t="shared" si="16"/>
        <v>0</v>
      </c>
      <c r="AJ16" s="188">
        <f t="shared" si="17"/>
        <v>0</v>
      </c>
      <c r="AK16" s="188">
        <f t="shared" si="18"/>
        <v>0</v>
      </c>
      <c r="AL16" s="188">
        <f t="shared" si="19"/>
        <v>0</v>
      </c>
      <c r="AM16" s="62">
        <f t="shared" si="20"/>
        <v>0</v>
      </c>
      <c r="AN16" s="116">
        <f t="shared" si="22"/>
        <v>0</v>
      </c>
    </row>
    <row r="17" spans="1:40" ht="16.5">
      <c r="A17" s="46"/>
      <c r="B17" s="47"/>
      <c r="C17" s="47"/>
      <c r="D17" s="48"/>
      <c r="E17" s="49"/>
      <c r="F17" s="49"/>
      <c r="G17" s="50"/>
      <c r="H17" s="50"/>
      <c r="I17" s="51"/>
      <c r="J17" s="51"/>
      <c r="K17" s="51"/>
      <c r="L17" s="51"/>
      <c r="M17" s="51"/>
      <c r="N17" s="222">
        <f t="shared" si="0"/>
        <v>0</v>
      </c>
      <c r="O17" s="52">
        <f t="shared" si="1"/>
        <v>0</v>
      </c>
      <c r="P17" s="72" t="str">
        <f>IF(O17&gt;0,IF(O17&gt;Q17,"Errore n. giorni! MAX 304",IF(NETWORKDAYS.INTL(G17,H17,11,'MENU TENDINA'!I$30:I$41)=O17,"ok","")),"")</f>
        <v/>
      </c>
      <c r="Q17" s="54" t="str">
        <f>IF(O17&gt;0,NETWORKDAYS.INTL(G17,H17,11,'MENU TENDINA'!$I$30:$I$41),"")</f>
        <v/>
      </c>
      <c r="R17" s="71"/>
      <c r="S17" s="56">
        <f t="shared" si="2"/>
        <v>0</v>
      </c>
      <c r="T17" s="185">
        <f t="shared" si="3"/>
        <v>0</v>
      </c>
      <c r="U17" s="185">
        <f t="shared" si="4"/>
        <v>0</v>
      </c>
      <c r="V17" s="185">
        <f t="shared" si="4"/>
        <v>0</v>
      </c>
      <c r="W17" s="185">
        <f t="shared" si="5"/>
        <v>0</v>
      </c>
      <c r="X17" s="185">
        <f t="shared" si="6"/>
        <v>0</v>
      </c>
      <c r="Y17" s="185">
        <f t="shared" si="7"/>
        <v>0</v>
      </c>
      <c r="Z17" s="186">
        <f t="shared" si="8"/>
        <v>0</v>
      </c>
      <c r="AA17" s="59">
        <f t="shared" si="9"/>
        <v>0</v>
      </c>
      <c r="AB17" s="60">
        <f t="shared" si="21"/>
        <v>0</v>
      </c>
      <c r="AC17" s="187">
        <f t="shared" si="10"/>
        <v>0</v>
      </c>
      <c r="AD17" s="188">
        <f t="shared" si="11"/>
        <v>0</v>
      </c>
      <c r="AE17" s="187">
        <f t="shared" si="12"/>
        <v>0</v>
      </c>
      <c r="AF17" s="188">
        <f t="shared" si="13"/>
        <v>0</v>
      </c>
      <c r="AG17" s="187">
        <f t="shared" si="14"/>
        <v>0</v>
      </c>
      <c r="AH17" s="188">
        <f t="shared" si="15"/>
        <v>0</v>
      </c>
      <c r="AI17" s="187">
        <f t="shared" si="16"/>
        <v>0</v>
      </c>
      <c r="AJ17" s="188">
        <f t="shared" si="17"/>
        <v>0</v>
      </c>
      <c r="AK17" s="188">
        <f t="shared" si="18"/>
        <v>0</v>
      </c>
      <c r="AL17" s="188">
        <f t="shared" si="19"/>
        <v>0</v>
      </c>
      <c r="AM17" s="62">
        <f t="shared" si="20"/>
        <v>0</v>
      </c>
      <c r="AN17" s="116">
        <f t="shared" si="22"/>
        <v>0</v>
      </c>
    </row>
    <row r="18" spans="1:40" ht="16.5">
      <c r="A18" s="46"/>
      <c r="B18" s="47"/>
      <c r="C18" s="47"/>
      <c r="D18" s="48"/>
      <c r="E18" s="49"/>
      <c r="F18" s="49"/>
      <c r="G18" s="50"/>
      <c r="H18" s="50"/>
      <c r="I18" s="51"/>
      <c r="J18" s="51"/>
      <c r="K18" s="51"/>
      <c r="L18" s="51"/>
      <c r="M18" s="51"/>
      <c r="N18" s="222">
        <f t="shared" si="0"/>
        <v>0</v>
      </c>
      <c r="O18" s="52">
        <f t="shared" si="1"/>
        <v>0</v>
      </c>
      <c r="P18" s="72" t="str">
        <f>IF(O18&gt;0,IF(O18&gt;Q18,"Errore n. giorni! MAX 304",IF(NETWORKDAYS.INTL(G18,H18,11,'MENU TENDINA'!I$30:I$41)=O18,"ok","")),"")</f>
        <v/>
      </c>
      <c r="Q18" s="54" t="str">
        <f>IF(O18&gt;0,NETWORKDAYS.INTL(G18,H18,11,'MENU TENDINA'!$I$30:$I$41),"")</f>
        <v/>
      </c>
      <c r="R18" s="71"/>
      <c r="S18" s="56">
        <f t="shared" si="2"/>
        <v>0</v>
      </c>
      <c r="T18" s="185">
        <f t="shared" si="3"/>
        <v>0</v>
      </c>
      <c r="U18" s="185">
        <f t="shared" si="4"/>
        <v>0</v>
      </c>
      <c r="V18" s="185">
        <f t="shared" si="4"/>
        <v>0</v>
      </c>
      <c r="W18" s="185">
        <f t="shared" si="5"/>
        <v>0</v>
      </c>
      <c r="X18" s="185">
        <f t="shared" si="6"/>
        <v>0</v>
      </c>
      <c r="Y18" s="185">
        <f t="shared" si="7"/>
        <v>0</v>
      </c>
      <c r="Z18" s="186">
        <f t="shared" si="8"/>
        <v>0</v>
      </c>
      <c r="AA18" s="59">
        <f t="shared" si="9"/>
        <v>0</v>
      </c>
      <c r="AB18" s="60">
        <f t="shared" si="21"/>
        <v>0</v>
      </c>
      <c r="AC18" s="187">
        <f t="shared" si="10"/>
        <v>0</v>
      </c>
      <c r="AD18" s="188">
        <f t="shared" si="11"/>
        <v>0</v>
      </c>
      <c r="AE18" s="187">
        <f t="shared" si="12"/>
        <v>0</v>
      </c>
      <c r="AF18" s="188">
        <f t="shared" si="13"/>
        <v>0</v>
      </c>
      <c r="AG18" s="187">
        <f t="shared" si="14"/>
        <v>0</v>
      </c>
      <c r="AH18" s="188">
        <f t="shared" si="15"/>
        <v>0</v>
      </c>
      <c r="AI18" s="187">
        <f t="shared" si="16"/>
        <v>0</v>
      </c>
      <c r="AJ18" s="188">
        <f t="shared" si="17"/>
        <v>0</v>
      </c>
      <c r="AK18" s="188">
        <f t="shared" si="18"/>
        <v>0</v>
      </c>
      <c r="AL18" s="188">
        <f t="shared" si="19"/>
        <v>0</v>
      </c>
      <c r="AM18" s="62">
        <f t="shared" si="20"/>
        <v>0</v>
      </c>
      <c r="AN18" s="116">
        <f t="shared" si="22"/>
        <v>0</v>
      </c>
    </row>
    <row r="19" spans="1:40" ht="16.5">
      <c r="A19" s="46"/>
      <c r="B19" s="47"/>
      <c r="C19" s="47"/>
      <c r="D19" s="48"/>
      <c r="E19" s="49"/>
      <c r="F19" s="49"/>
      <c r="G19" s="50"/>
      <c r="H19" s="50"/>
      <c r="I19" s="51"/>
      <c r="J19" s="51"/>
      <c r="K19" s="51"/>
      <c r="L19" s="51"/>
      <c r="M19" s="51"/>
      <c r="N19" s="222">
        <f t="shared" si="0"/>
        <v>0</v>
      </c>
      <c r="O19" s="52">
        <f t="shared" si="1"/>
        <v>0</v>
      </c>
      <c r="P19" s="72" t="str">
        <f>IF(O19&gt;0,IF(O19&gt;Q19,"Errore n. giorni! MAX 304",IF(NETWORKDAYS.INTL(G19,H19,11,'MENU TENDINA'!I$30:I$41)=O19,"ok","")),"")</f>
        <v/>
      </c>
      <c r="Q19" s="54" t="str">
        <f>IF(O19&gt;0,NETWORKDAYS.INTL(G19,H19,11,'MENU TENDINA'!$I$30:$I$41),"")</f>
        <v/>
      </c>
      <c r="R19" s="71"/>
      <c r="S19" s="56">
        <f t="shared" si="2"/>
        <v>0</v>
      </c>
      <c r="T19" s="185">
        <f t="shared" si="3"/>
        <v>0</v>
      </c>
      <c r="U19" s="185">
        <f t="shared" si="4"/>
        <v>0</v>
      </c>
      <c r="V19" s="185">
        <f t="shared" si="4"/>
        <v>0</v>
      </c>
      <c r="W19" s="185">
        <f t="shared" si="5"/>
        <v>0</v>
      </c>
      <c r="X19" s="185">
        <f t="shared" si="6"/>
        <v>0</v>
      </c>
      <c r="Y19" s="185">
        <f t="shared" si="7"/>
        <v>0</v>
      </c>
      <c r="Z19" s="186">
        <f t="shared" si="8"/>
        <v>0</v>
      </c>
      <c r="AA19" s="59">
        <f t="shared" si="9"/>
        <v>0</v>
      </c>
      <c r="AB19" s="60">
        <f t="shared" si="21"/>
        <v>0</v>
      </c>
      <c r="AC19" s="187">
        <f t="shared" si="10"/>
        <v>0</v>
      </c>
      <c r="AD19" s="188">
        <f t="shared" si="11"/>
        <v>0</v>
      </c>
      <c r="AE19" s="187">
        <f t="shared" si="12"/>
        <v>0</v>
      </c>
      <c r="AF19" s="188">
        <f t="shared" si="13"/>
        <v>0</v>
      </c>
      <c r="AG19" s="187">
        <f t="shared" si="14"/>
        <v>0</v>
      </c>
      <c r="AH19" s="188">
        <f t="shared" si="15"/>
        <v>0</v>
      </c>
      <c r="AI19" s="187">
        <f t="shared" si="16"/>
        <v>0</v>
      </c>
      <c r="AJ19" s="188">
        <f t="shared" si="17"/>
        <v>0</v>
      </c>
      <c r="AK19" s="188">
        <f t="shared" si="18"/>
        <v>0</v>
      </c>
      <c r="AL19" s="188">
        <f t="shared" si="19"/>
        <v>0</v>
      </c>
      <c r="AM19" s="62">
        <f t="shared" si="20"/>
        <v>0</v>
      </c>
      <c r="AN19" s="116">
        <f t="shared" si="22"/>
        <v>0</v>
      </c>
    </row>
    <row r="20" spans="1:40" ht="16.5">
      <c r="A20" s="46"/>
      <c r="B20" s="47"/>
      <c r="C20" s="47"/>
      <c r="D20" s="48"/>
      <c r="E20" s="49"/>
      <c r="F20" s="49"/>
      <c r="G20" s="50"/>
      <c r="H20" s="50"/>
      <c r="I20" s="51"/>
      <c r="J20" s="51"/>
      <c r="K20" s="51"/>
      <c r="L20" s="51"/>
      <c r="M20" s="51"/>
      <c r="N20" s="222">
        <f t="shared" si="0"/>
        <v>0</v>
      </c>
      <c r="O20" s="52">
        <f t="shared" si="1"/>
        <v>0</v>
      </c>
      <c r="P20" s="72" t="str">
        <f>IF(O20&gt;0,IF(O20&gt;Q20,"Errore n. giorni! MAX 304",IF(NETWORKDAYS.INTL(G20,H20,11,'MENU TENDINA'!I$30:I$41)=O20,"ok","")),"")</f>
        <v/>
      </c>
      <c r="Q20" s="54" t="str">
        <f>IF(O20&gt;0,NETWORKDAYS.INTL(G20,H20,11,'MENU TENDINA'!$I$30:$I$41),"")</f>
        <v/>
      </c>
      <c r="R20" s="71"/>
      <c r="S20" s="56">
        <f t="shared" si="2"/>
        <v>0</v>
      </c>
      <c r="T20" s="185">
        <f t="shared" si="3"/>
        <v>0</v>
      </c>
      <c r="U20" s="185">
        <f t="shared" si="4"/>
        <v>0</v>
      </c>
      <c r="V20" s="185">
        <f t="shared" si="4"/>
        <v>0</v>
      </c>
      <c r="W20" s="185">
        <f t="shared" si="5"/>
        <v>0</v>
      </c>
      <c r="X20" s="185">
        <f t="shared" si="6"/>
        <v>0</v>
      </c>
      <c r="Y20" s="185">
        <f t="shared" si="7"/>
        <v>0</v>
      </c>
      <c r="Z20" s="186">
        <f t="shared" si="8"/>
        <v>0</v>
      </c>
      <c r="AA20" s="59">
        <f t="shared" si="9"/>
        <v>0</v>
      </c>
      <c r="AB20" s="60">
        <f t="shared" si="21"/>
        <v>0</v>
      </c>
      <c r="AC20" s="187">
        <f t="shared" si="10"/>
        <v>0</v>
      </c>
      <c r="AD20" s="188">
        <f t="shared" si="11"/>
        <v>0</v>
      </c>
      <c r="AE20" s="187">
        <f t="shared" si="12"/>
        <v>0</v>
      </c>
      <c r="AF20" s="188">
        <f t="shared" si="13"/>
        <v>0</v>
      </c>
      <c r="AG20" s="187">
        <f t="shared" si="14"/>
        <v>0</v>
      </c>
      <c r="AH20" s="188">
        <f t="shared" si="15"/>
        <v>0</v>
      </c>
      <c r="AI20" s="187">
        <f t="shared" si="16"/>
        <v>0</v>
      </c>
      <c r="AJ20" s="188">
        <f t="shared" si="17"/>
        <v>0</v>
      </c>
      <c r="AK20" s="188">
        <f t="shared" si="18"/>
        <v>0</v>
      </c>
      <c r="AL20" s="188">
        <f t="shared" si="19"/>
        <v>0</v>
      </c>
      <c r="AM20" s="62">
        <f t="shared" si="20"/>
        <v>0</v>
      </c>
      <c r="AN20" s="116">
        <f t="shared" si="22"/>
        <v>0</v>
      </c>
    </row>
    <row r="21" spans="1:40" ht="16.5">
      <c r="A21" s="46"/>
      <c r="B21" s="47"/>
      <c r="C21" s="47"/>
      <c r="D21" s="48"/>
      <c r="E21" s="49"/>
      <c r="F21" s="49"/>
      <c r="G21" s="50"/>
      <c r="H21" s="50"/>
      <c r="I21" s="51"/>
      <c r="J21" s="51"/>
      <c r="K21" s="51"/>
      <c r="L21" s="51"/>
      <c r="M21" s="51"/>
      <c r="N21" s="222">
        <f t="shared" si="0"/>
        <v>0</v>
      </c>
      <c r="O21" s="52">
        <f t="shared" si="1"/>
        <v>0</v>
      </c>
      <c r="P21" s="72" t="str">
        <f>IF(O21&gt;0,IF(O21&gt;Q21,"Errore n. giorni! MAX 304",IF(NETWORKDAYS.INTL(G21,H21,11,'MENU TENDINA'!I$30:I$41)=O21,"ok","")),"")</f>
        <v/>
      </c>
      <c r="Q21" s="54" t="str">
        <f>IF(O21&gt;0,NETWORKDAYS.INTL(G21,H21,11,'MENU TENDINA'!$I$30:$I$41),"")</f>
        <v/>
      </c>
      <c r="R21" s="71"/>
      <c r="S21" s="56">
        <f t="shared" si="2"/>
        <v>0</v>
      </c>
      <c r="T21" s="185">
        <f t="shared" si="3"/>
        <v>0</v>
      </c>
      <c r="U21" s="185">
        <f t="shared" si="4"/>
        <v>0</v>
      </c>
      <c r="V21" s="185">
        <f t="shared" si="4"/>
        <v>0</v>
      </c>
      <c r="W21" s="185">
        <f t="shared" si="5"/>
        <v>0</v>
      </c>
      <c r="X21" s="185">
        <f t="shared" si="6"/>
        <v>0</v>
      </c>
      <c r="Y21" s="185">
        <f t="shared" si="7"/>
        <v>0</v>
      </c>
      <c r="Z21" s="186">
        <f t="shared" si="8"/>
        <v>0</v>
      </c>
      <c r="AA21" s="59">
        <f t="shared" si="9"/>
        <v>0</v>
      </c>
      <c r="AB21" s="60">
        <f t="shared" si="21"/>
        <v>0</v>
      </c>
      <c r="AC21" s="187">
        <f t="shared" si="10"/>
        <v>0</v>
      </c>
      <c r="AD21" s="188">
        <f t="shared" si="11"/>
        <v>0</v>
      </c>
      <c r="AE21" s="187">
        <f t="shared" si="12"/>
        <v>0</v>
      </c>
      <c r="AF21" s="188">
        <f t="shared" si="13"/>
        <v>0</v>
      </c>
      <c r="AG21" s="187">
        <f t="shared" si="14"/>
        <v>0</v>
      </c>
      <c r="AH21" s="188">
        <f t="shared" si="15"/>
        <v>0</v>
      </c>
      <c r="AI21" s="187">
        <f t="shared" si="16"/>
        <v>0</v>
      </c>
      <c r="AJ21" s="188">
        <f t="shared" si="17"/>
        <v>0</v>
      </c>
      <c r="AK21" s="188">
        <f t="shared" si="18"/>
        <v>0</v>
      </c>
      <c r="AL21" s="188">
        <f t="shared" si="19"/>
        <v>0</v>
      </c>
      <c r="AM21" s="62">
        <f t="shared" si="20"/>
        <v>0</v>
      </c>
      <c r="AN21" s="116">
        <f t="shared" si="22"/>
        <v>0</v>
      </c>
    </row>
    <row r="22" spans="1:40" ht="16.5">
      <c r="A22" s="46"/>
      <c r="B22" s="47"/>
      <c r="C22" s="47"/>
      <c r="D22" s="48"/>
      <c r="E22" s="49"/>
      <c r="F22" s="49"/>
      <c r="G22" s="50"/>
      <c r="H22" s="50"/>
      <c r="I22" s="51"/>
      <c r="J22" s="51"/>
      <c r="K22" s="51"/>
      <c r="L22" s="51"/>
      <c r="M22" s="51"/>
      <c r="N22" s="222">
        <f t="shared" si="0"/>
        <v>0</v>
      </c>
      <c r="O22" s="52">
        <f t="shared" si="1"/>
        <v>0</v>
      </c>
      <c r="P22" s="72" t="str">
        <f>IF(O22&gt;0,IF(O22&gt;Q22,"Errore n. giorni! MAX 304",IF(NETWORKDAYS.INTL(G22,H22,11,'MENU TENDINA'!I$30:I$41)=O22,"ok","")),"")</f>
        <v/>
      </c>
      <c r="Q22" s="54" t="str">
        <f>IF(O22&gt;0,NETWORKDAYS.INTL(G22,H22,11,'MENU TENDINA'!$I$30:$I$41),"")</f>
        <v/>
      </c>
      <c r="R22" s="71"/>
      <c r="S22" s="56">
        <f t="shared" si="2"/>
        <v>0</v>
      </c>
      <c r="T22" s="185">
        <f t="shared" si="3"/>
        <v>0</v>
      </c>
      <c r="U22" s="185">
        <f t="shared" si="4"/>
        <v>0</v>
      </c>
      <c r="V22" s="185">
        <f t="shared" si="4"/>
        <v>0</v>
      </c>
      <c r="W22" s="185">
        <f t="shared" si="5"/>
        <v>0</v>
      </c>
      <c r="X22" s="185">
        <f t="shared" si="6"/>
        <v>0</v>
      </c>
      <c r="Y22" s="185">
        <f t="shared" si="7"/>
        <v>0</v>
      </c>
      <c r="Z22" s="186">
        <f t="shared" si="8"/>
        <v>0</v>
      </c>
      <c r="AA22" s="59">
        <f t="shared" si="9"/>
        <v>0</v>
      </c>
      <c r="AB22" s="60">
        <f t="shared" si="21"/>
        <v>0</v>
      </c>
      <c r="AC22" s="187">
        <f t="shared" si="10"/>
        <v>0</v>
      </c>
      <c r="AD22" s="188">
        <f t="shared" si="11"/>
        <v>0</v>
      </c>
      <c r="AE22" s="187">
        <f t="shared" si="12"/>
        <v>0</v>
      </c>
      <c r="AF22" s="188">
        <f t="shared" si="13"/>
        <v>0</v>
      </c>
      <c r="AG22" s="187">
        <f t="shared" si="14"/>
        <v>0</v>
      </c>
      <c r="AH22" s="188">
        <f t="shared" si="15"/>
        <v>0</v>
      </c>
      <c r="AI22" s="187">
        <f t="shared" si="16"/>
        <v>0</v>
      </c>
      <c r="AJ22" s="188">
        <f t="shared" si="17"/>
        <v>0</v>
      </c>
      <c r="AK22" s="188">
        <f t="shared" si="18"/>
        <v>0</v>
      </c>
      <c r="AL22" s="188">
        <f t="shared" si="19"/>
        <v>0</v>
      </c>
      <c r="AM22" s="62">
        <f t="shared" si="20"/>
        <v>0</v>
      </c>
      <c r="AN22" s="116">
        <f t="shared" si="22"/>
        <v>0</v>
      </c>
    </row>
    <row r="23" spans="1:40" ht="16.5">
      <c r="A23" s="46"/>
      <c r="B23" s="47"/>
      <c r="C23" s="47"/>
      <c r="D23" s="48"/>
      <c r="E23" s="49"/>
      <c r="F23" s="49"/>
      <c r="G23" s="50"/>
      <c r="H23" s="50"/>
      <c r="I23" s="51"/>
      <c r="J23" s="51"/>
      <c r="K23" s="51"/>
      <c r="L23" s="51"/>
      <c r="M23" s="51"/>
      <c r="N23" s="222">
        <f t="shared" si="0"/>
        <v>0</v>
      </c>
      <c r="O23" s="52">
        <f t="shared" si="1"/>
        <v>0</v>
      </c>
      <c r="P23" s="72" t="str">
        <f>IF(O23&gt;0,IF(O23&gt;Q23,"Errore n. giorni! MAX 304",IF(NETWORKDAYS.INTL(G23,H23,11,'MENU TENDINA'!I$30:I$41)=O23,"ok","")),"")</f>
        <v/>
      </c>
      <c r="Q23" s="54" t="str">
        <f>IF(O23&gt;0,NETWORKDAYS.INTL(G23,H23,11,'MENU TENDINA'!$I$30:$I$41),"")</f>
        <v/>
      </c>
      <c r="R23" s="71"/>
      <c r="S23" s="56">
        <f t="shared" si="2"/>
        <v>0</v>
      </c>
      <c r="T23" s="185">
        <f t="shared" si="3"/>
        <v>0</v>
      </c>
      <c r="U23" s="185">
        <f t="shared" si="4"/>
        <v>0</v>
      </c>
      <c r="V23" s="185">
        <f t="shared" si="4"/>
        <v>0</v>
      </c>
      <c r="W23" s="185">
        <f t="shared" si="5"/>
        <v>0</v>
      </c>
      <c r="X23" s="185">
        <f t="shared" si="6"/>
        <v>0</v>
      </c>
      <c r="Y23" s="185">
        <f t="shared" si="7"/>
        <v>0</v>
      </c>
      <c r="Z23" s="186">
        <f t="shared" si="8"/>
        <v>0</v>
      </c>
      <c r="AA23" s="59">
        <f t="shared" si="9"/>
        <v>0</v>
      </c>
      <c r="AB23" s="60">
        <f t="shared" si="21"/>
        <v>0</v>
      </c>
      <c r="AC23" s="187">
        <f t="shared" si="10"/>
        <v>0</v>
      </c>
      <c r="AD23" s="188">
        <f t="shared" si="11"/>
        <v>0</v>
      </c>
      <c r="AE23" s="187">
        <f t="shared" si="12"/>
        <v>0</v>
      </c>
      <c r="AF23" s="188">
        <f t="shared" si="13"/>
        <v>0</v>
      </c>
      <c r="AG23" s="187">
        <f t="shared" si="14"/>
        <v>0</v>
      </c>
      <c r="AH23" s="188">
        <f t="shared" si="15"/>
        <v>0</v>
      </c>
      <c r="AI23" s="187">
        <f t="shared" si="16"/>
        <v>0</v>
      </c>
      <c r="AJ23" s="188">
        <f t="shared" si="17"/>
        <v>0</v>
      </c>
      <c r="AK23" s="188">
        <f t="shared" si="18"/>
        <v>0</v>
      </c>
      <c r="AL23" s="188">
        <f t="shared" si="19"/>
        <v>0</v>
      </c>
      <c r="AM23" s="62">
        <f t="shared" si="20"/>
        <v>0</v>
      </c>
      <c r="AN23" s="116">
        <f t="shared" si="22"/>
        <v>0</v>
      </c>
    </row>
    <row r="24" spans="1:40" ht="16.5">
      <c r="A24" s="46"/>
      <c r="B24" s="47"/>
      <c r="C24" s="47"/>
      <c r="D24" s="48"/>
      <c r="E24" s="49"/>
      <c r="F24" s="49"/>
      <c r="G24" s="50"/>
      <c r="H24" s="50"/>
      <c r="I24" s="51"/>
      <c r="J24" s="51"/>
      <c r="K24" s="51"/>
      <c r="L24" s="51"/>
      <c r="M24" s="51"/>
      <c r="N24" s="222">
        <f t="shared" si="0"/>
        <v>0</v>
      </c>
      <c r="O24" s="52">
        <f t="shared" si="1"/>
        <v>0</v>
      </c>
      <c r="P24" s="72" t="str">
        <f>IF(O24&gt;0,IF(O24&gt;Q24,"Errore n. giorni! MAX 304",IF(NETWORKDAYS.INTL(G24,H24,11,'MENU TENDINA'!I$30:I$41)=O24,"ok","")),"")</f>
        <v/>
      </c>
      <c r="Q24" s="54" t="str">
        <f>IF(O24&gt;0,NETWORKDAYS.INTL(G24,H24,11,'MENU TENDINA'!$I$30:$I$41),"")</f>
        <v/>
      </c>
      <c r="R24" s="71"/>
      <c r="S24" s="56">
        <f t="shared" si="2"/>
        <v>0</v>
      </c>
      <c r="T24" s="185">
        <f t="shared" si="3"/>
        <v>0</v>
      </c>
      <c r="U24" s="185">
        <f t="shared" si="4"/>
        <v>0</v>
      </c>
      <c r="V24" s="185">
        <f t="shared" si="4"/>
        <v>0</v>
      </c>
      <c r="W24" s="185">
        <f t="shared" si="5"/>
        <v>0</v>
      </c>
      <c r="X24" s="185">
        <f t="shared" si="6"/>
        <v>0</v>
      </c>
      <c r="Y24" s="185">
        <f t="shared" si="7"/>
        <v>0</v>
      </c>
      <c r="Z24" s="186">
        <f t="shared" si="8"/>
        <v>0</v>
      </c>
      <c r="AA24" s="59">
        <f t="shared" si="9"/>
        <v>0</v>
      </c>
      <c r="AB24" s="60">
        <f t="shared" si="21"/>
        <v>0</v>
      </c>
      <c r="AC24" s="187">
        <f t="shared" si="10"/>
        <v>0</v>
      </c>
      <c r="AD24" s="188">
        <f t="shared" si="11"/>
        <v>0</v>
      </c>
      <c r="AE24" s="187">
        <f t="shared" si="12"/>
        <v>0</v>
      </c>
      <c r="AF24" s="188">
        <f t="shared" si="13"/>
        <v>0</v>
      </c>
      <c r="AG24" s="187">
        <f t="shared" si="14"/>
        <v>0</v>
      </c>
      <c r="AH24" s="188">
        <f t="shared" si="15"/>
        <v>0</v>
      </c>
      <c r="AI24" s="187">
        <f t="shared" si="16"/>
        <v>0</v>
      </c>
      <c r="AJ24" s="188">
        <f t="shared" si="17"/>
        <v>0</v>
      </c>
      <c r="AK24" s="188">
        <f t="shared" si="18"/>
        <v>0</v>
      </c>
      <c r="AL24" s="188">
        <f t="shared" si="19"/>
        <v>0</v>
      </c>
      <c r="AM24" s="62">
        <f t="shared" si="20"/>
        <v>0</v>
      </c>
      <c r="AN24" s="116">
        <f t="shared" si="22"/>
        <v>0</v>
      </c>
    </row>
    <row r="25" spans="1:40" ht="16.5">
      <c r="A25" s="46"/>
      <c r="B25" s="47"/>
      <c r="C25" s="47"/>
      <c r="D25" s="48"/>
      <c r="E25" s="49"/>
      <c r="F25" s="49"/>
      <c r="G25" s="50"/>
      <c r="H25" s="50"/>
      <c r="I25" s="51"/>
      <c r="J25" s="51"/>
      <c r="K25" s="51"/>
      <c r="L25" s="51"/>
      <c r="M25" s="51"/>
      <c r="N25" s="222">
        <f t="shared" si="0"/>
        <v>0</v>
      </c>
      <c r="O25" s="52">
        <f t="shared" si="1"/>
        <v>0</v>
      </c>
      <c r="P25" s="72" t="str">
        <f>IF(O25&gt;0,IF(O25&gt;Q25,"Errore n. giorni! MAX 304",IF(NETWORKDAYS.INTL(G25,H25,11,'MENU TENDINA'!I$30:I$41)=O25,"ok","")),"")</f>
        <v/>
      </c>
      <c r="Q25" s="54" t="str">
        <f>IF(O25&gt;0,NETWORKDAYS.INTL(G25,H25,11,'MENU TENDINA'!$I$30:$I$41),"")</f>
        <v/>
      </c>
      <c r="R25" s="71"/>
      <c r="S25" s="56">
        <f t="shared" si="2"/>
        <v>0</v>
      </c>
      <c r="T25" s="185">
        <f t="shared" si="3"/>
        <v>0</v>
      </c>
      <c r="U25" s="185">
        <f t="shared" si="4"/>
        <v>0</v>
      </c>
      <c r="V25" s="185">
        <f t="shared" si="4"/>
        <v>0</v>
      </c>
      <c r="W25" s="185">
        <f t="shared" si="5"/>
        <v>0</v>
      </c>
      <c r="X25" s="185">
        <f t="shared" si="6"/>
        <v>0</v>
      </c>
      <c r="Y25" s="185">
        <f t="shared" si="7"/>
        <v>0</v>
      </c>
      <c r="Z25" s="186">
        <f t="shared" si="8"/>
        <v>0</v>
      </c>
      <c r="AA25" s="59">
        <f t="shared" si="9"/>
        <v>0</v>
      </c>
      <c r="AB25" s="60">
        <f t="shared" si="21"/>
        <v>0</v>
      </c>
      <c r="AC25" s="187">
        <f t="shared" si="10"/>
        <v>0</v>
      </c>
      <c r="AD25" s="188">
        <f t="shared" si="11"/>
        <v>0</v>
      </c>
      <c r="AE25" s="187">
        <f t="shared" si="12"/>
        <v>0</v>
      </c>
      <c r="AF25" s="188">
        <f t="shared" si="13"/>
        <v>0</v>
      </c>
      <c r="AG25" s="187">
        <f t="shared" si="14"/>
        <v>0</v>
      </c>
      <c r="AH25" s="188">
        <f t="shared" si="15"/>
        <v>0</v>
      </c>
      <c r="AI25" s="187">
        <f t="shared" si="16"/>
        <v>0</v>
      </c>
      <c r="AJ25" s="188">
        <f t="shared" si="17"/>
        <v>0</v>
      </c>
      <c r="AK25" s="188">
        <f t="shared" si="18"/>
        <v>0</v>
      </c>
      <c r="AL25" s="188">
        <f t="shared" si="19"/>
        <v>0</v>
      </c>
      <c r="AM25" s="62">
        <f t="shared" si="20"/>
        <v>0</v>
      </c>
      <c r="AN25" s="116">
        <f t="shared" si="22"/>
        <v>0</v>
      </c>
    </row>
    <row r="26" spans="1:40" ht="16.5">
      <c r="A26" s="46"/>
      <c r="B26" s="47"/>
      <c r="C26" s="47"/>
      <c r="D26" s="48"/>
      <c r="E26" s="49"/>
      <c r="F26" s="49"/>
      <c r="G26" s="50"/>
      <c r="H26" s="50"/>
      <c r="I26" s="51"/>
      <c r="J26" s="51"/>
      <c r="K26" s="51"/>
      <c r="L26" s="51"/>
      <c r="M26" s="51"/>
      <c r="N26" s="222">
        <f t="shared" si="0"/>
        <v>0</v>
      </c>
      <c r="O26" s="52">
        <f t="shared" si="1"/>
        <v>0</v>
      </c>
      <c r="P26" s="72" t="str">
        <f>IF(O26&gt;0,IF(O26&gt;Q26,"Errore n. giorni! MAX 304",IF(NETWORKDAYS.INTL(G26,H26,11,'MENU TENDINA'!I$30:I$41)=O26,"ok","")),"")</f>
        <v/>
      </c>
      <c r="Q26" s="54" t="str">
        <f>IF(O26&gt;0,NETWORKDAYS.INTL(G26,H26,11,'MENU TENDINA'!$I$30:$I$41),"")</f>
        <v/>
      </c>
      <c r="R26" s="71"/>
      <c r="S26" s="56">
        <f t="shared" si="2"/>
        <v>0</v>
      </c>
      <c r="T26" s="185">
        <f t="shared" si="3"/>
        <v>0</v>
      </c>
      <c r="U26" s="185">
        <f t="shared" si="4"/>
        <v>0</v>
      </c>
      <c r="V26" s="185">
        <f t="shared" si="4"/>
        <v>0</v>
      </c>
      <c r="W26" s="185">
        <f t="shared" si="5"/>
        <v>0</v>
      </c>
      <c r="X26" s="185">
        <f t="shared" si="6"/>
        <v>0</v>
      </c>
      <c r="Y26" s="185">
        <f t="shared" si="7"/>
        <v>0</v>
      </c>
      <c r="Z26" s="186">
        <f t="shared" si="8"/>
        <v>0</v>
      </c>
      <c r="AA26" s="59">
        <f t="shared" si="9"/>
        <v>0</v>
      </c>
      <c r="AB26" s="60">
        <f t="shared" si="21"/>
        <v>0</v>
      </c>
      <c r="AC26" s="187">
        <f t="shared" si="10"/>
        <v>0</v>
      </c>
      <c r="AD26" s="188">
        <f t="shared" si="11"/>
        <v>0</v>
      </c>
      <c r="AE26" s="187">
        <f t="shared" si="12"/>
        <v>0</v>
      </c>
      <c r="AF26" s="188">
        <f t="shared" si="13"/>
        <v>0</v>
      </c>
      <c r="AG26" s="187">
        <f t="shared" si="14"/>
        <v>0</v>
      </c>
      <c r="AH26" s="188">
        <f t="shared" si="15"/>
        <v>0</v>
      </c>
      <c r="AI26" s="187">
        <f t="shared" si="16"/>
        <v>0</v>
      </c>
      <c r="AJ26" s="188">
        <f t="shared" si="17"/>
        <v>0</v>
      </c>
      <c r="AK26" s="188">
        <f t="shared" si="18"/>
        <v>0</v>
      </c>
      <c r="AL26" s="188">
        <f t="shared" si="19"/>
        <v>0</v>
      </c>
      <c r="AM26" s="62">
        <f t="shared" si="20"/>
        <v>0</v>
      </c>
      <c r="AN26" s="116">
        <f t="shared" si="22"/>
        <v>0</v>
      </c>
    </row>
    <row r="27" spans="1:40" ht="16.5">
      <c r="A27" s="46"/>
      <c r="B27" s="47"/>
      <c r="C27" s="47"/>
      <c r="D27" s="48"/>
      <c r="E27" s="49"/>
      <c r="F27" s="49"/>
      <c r="G27" s="50"/>
      <c r="H27" s="50"/>
      <c r="I27" s="51"/>
      <c r="J27" s="51"/>
      <c r="K27" s="51"/>
      <c r="L27" s="51"/>
      <c r="M27" s="51"/>
      <c r="N27" s="222">
        <f t="shared" si="0"/>
        <v>0</v>
      </c>
      <c r="O27" s="52">
        <f t="shared" si="1"/>
        <v>0</v>
      </c>
      <c r="P27" s="72" t="str">
        <f>IF(O27&gt;0,IF(O27&gt;Q27,"Errore n. giorni! MAX 304",IF(NETWORKDAYS.INTL(G27,H27,11,'MENU TENDINA'!I$30:I$41)=O27,"ok","")),"")</f>
        <v/>
      </c>
      <c r="Q27" s="54" t="str">
        <f>IF(O27&gt;0,NETWORKDAYS.INTL(G27,H27,11,'MENU TENDINA'!$I$30:$I$41),"")</f>
        <v/>
      </c>
      <c r="R27" s="71"/>
      <c r="S27" s="56">
        <f t="shared" si="2"/>
        <v>0</v>
      </c>
      <c r="T27" s="185">
        <f t="shared" si="3"/>
        <v>0</v>
      </c>
      <c r="U27" s="185">
        <f t="shared" si="4"/>
        <v>0</v>
      </c>
      <c r="V27" s="185">
        <f t="shared" si="4"/>
        <v>0</v>
      </c>
      <c r="W27" s="185">
        <f t="shared" si="5"/>
        <v>0</v>
      </c>
      <c r="X27" s="185">
        <f t="shared" si="6"/>
        <v>0</v>
      </c>
      <c r="Y27" s="185">
        <f t="shared" si="7"/>
        <v>0</v>
      </c>
      <c r="Z27" s="186">
        <f t="shared" si="8"/>
        <v>0</v>
      </c>
      <c r="AA27" s="59">
        <f t="shared" si="9"/>
        <v>0</v>
      </c>
      <c r="AB27" s="60">
        <f t="shared" si="21"/>
        <v>0</v>
      </c>
      <c r="AC27" s="187">
        <f t="shared" si="10"/>
        <v>0</v>
      </c>
      <c r="AD27" s="188">
        <f t="shared" si="11"/>
        <v>0</v>
      </c>
      <c r="AE27" s="187">
        <f t="shared" si="12"/>
        <v>0</v>
      </c>
      <c r="AF27" s="188">
        <f t="shared" si="13"/>
        <v>0</v>
      </c>
      <c r="AG27" s="187">
        <f t="shared" si="14"/>
        <v>0</v>
      </c>
      <c r="AH27" s="188">
        <f t="shared" si="15"/>
        <v>0</v>
      </c>
      <c r="AI27" s="187">
        <f t="shared" si="16"/>
        <v>0</v>
      </c>
      <c r="AJ27" s="188">
        <f t="shared" si="17"/>
        <v>0</v>
      </c>
      <c r="AK27" s="188">
        <f t="shared" si="18"/>
        <v>0</v>
      </c>
      <c r="AL27" s="188">
        <f t="shared" si="19"/>
        <v>0</v>
      </c>
      <c r="AM27" s="62">
        <f t="shared" si="20"/>
        <v>0</v>
      </c>
      <c r="AN27" s="116">
        <f t="shared" si="22"/>
        <v>0</v>
      </c>
    </row>
    <row r="28" spans="1:40" ht="16.5">
      <c r="A28" s="46"/>
      <c r="B28" s="47"/>
      <c r="C28" s="47"/>
      <c r="D28" s="48"/>
      <c r="E28" s="49"/>
      <c r="F28" s="49"/>
      <c r="G28" s="50"/>
      <c r="H28" s="50"/>
      <c r="I28" s="51"/>
      <c r="J28" s="51"/>
      <c r="K28" s="51"/>
      <c r="L28" s="51"/>
      <c r="M28" s="51"/>
      <c r="N28" s="222">
        <f t="shared" si="0"/>
        <v>0</v>
      </c>
      <c r="O28" s="52">
        <f t="shared" si="1"/>
        <v>0</v>
      </c>
      <c r="P28" s="72" t="str">
        <f>IF(O28&gt;0,IF(O28&gt;Q28,"Errore n. giorni! MAX 304",IF(NETWORKDAYS.INTL(G28,H28,11,'MENU TENDINA'!I$30:I$41)=O28,"ok","")),"")</f>
        <v/>
      </c>
      <c r="Q28" s="54" t="str">
        <f>IF(O28&gt;0,NETWORKDAYS.INTL(G28,H28,11,'MENU TENDINA'!$I$30:$I$41),"")</f>
        <v/>
      </c>
      <c r="R28" s="71"/>
      <c r="S28" s="56">
        <f t="shared" si="2"/>
        <v>0</v>
      </c>
      <c r="T28" s="185">
        <f t="shared" si="3"/>
        <v>0</v>
      </c>
      <c r="U28" s="185">
        <f t="shared" si="4"/>
        <v>0</v>
      </c>
      <c r="V28" s="185">
        <f t="shared" si="4"/>
        <v>0</v>
      </c>
      <c r="W28" s="185">
        <f t="shared" si="5"/>
        <v>0</v>
      </c>
      <c r="X28" s="185">
        <f t="shared" si="6"/>
        <v>0</v>
      </c>
      <c r="Y28" s="185">
        <f t="shared" si="7"/>
        <v>0</v>
      </c>
      <c r="Z28" s="186">
        <f t="shared" si="8"/>
        <v>0</v>
      </c>
      <c r="AA28" s="59">
        <f t="shared" si="9"/>
        <v>0</v>
      </c>
      <c r="AB28" s="60">
        <f t="shared" si="21"/>
        <v>0</v>
      </c>
      <c r="AC28" s="187">
        <f t="shared" si="10"/>
        <v>0</v>
      </c>
      <c r="AD28" s="188">
        <f t="shared" si="11"/>
        <v>0</v>
      </c>
      <c r="AE28" s="187">
        <f t="shared" si="12"/>
        <v>0</v>
      </c>
      <c r="AF28" s="188">
        <f t="shared" si="13"/>
        <v>0</v>
      </c>
      <c r="AG28" s="187">
        <f t="shared" si="14"/>
        <v>0</v>
      </c>
      <c r="AH28" s="188">
        <f t="shared" si="15"/>
        <v>0</v>
      </c>
      <c r="AI28" s="187">
        <f t="shared" si="16"/>
        <v>0</v>
      </c>
      <c r="AJ28" s="188">
        <f t="shared" si="17"/>
        <v>0</v>
      </c>
      <c r="AK28" s="188">
        <f t="shared" si="18"/>
        <v>0</v>
      </c>
      <c r="AL28" s="188">
        <f t="shared" si="19"/>
        <v>0</v>
      </c>
      <c r="AM28" s="62">
        <f t="shared" si="20"/>
        <v>0</v>
      </c>
      <c r="AN28" s="116">
        <f t="shared" si="22"/>
        <v>0</v>
      </c>
    </row>
    <row r="29" spans="1:40" ht="16.5">
      <c r="A29" s="46"/>
      <c r="B29" s="47"/>
      <c r="C29" s="47"/>
      <c r="D29" s="48"/>
      <c r="E29" s="49"/>
      <c r="F29" s="49"/>
      <c r="G29" s="50"/>
      <c r="H29" s="50"/>
      <c r="I29" s="51"/>
      <c r="J29" s="51"/>
      <c r="K29" s="51"/>
      <c r="L29" s="51"/>
      <c r="M29" s="51"/>
      <c r="N29" s="222">
        <f t="shared" si="0"/>
        <v>0</v>
      </c>
      <c r="O29" s="52">
        <f t="shared" si="1"/>
        <v>0</v>
      </c>
      <c r="P29" s="72" t="str">
        <f>IF(O29&gt;0,IF(O29&gt;Q29,"Errore n. giorni! MAX 304",IF(NETWORKDAYS.INTL(G29,H29,11,'MENU TENDINA'!I$30:I$41)=O29,"ok","")),"")</f>
        <v/>
      </c>
      <c r="Q29" s="54" t="str">
        <f>IF(O29&gt;0,NETWORKDAYS.INTL(G29,H29,11,'MENU TENDINA'!$I$30:$I$41),"")</f>
        <v/>
      </c>
      <c r="R29" s="71"/>
      <c r="S29" s="56">
        <f t="shared" si="2"/>
        <v>0</v>
      </c>
      <c r="T29" s="185">
        <f t="shared" si="3"/>
        <v>0</v>
      </c>
      <c r="U29" s="185">
        <f t="shared" si="4"/>
        <v>0</v>
      </c>
      <c r="V29" s="185">
        <f t="shared" si="4"/>
        <v>0</v>
      </c>
      <c r="W29" s="185">
        <f t="shared" si="5"/>
        <v>0</v>
      </c>
      <c r="X29" s="185">
        <f t="shared" si="6"/>
        <v>0</v>
      </c>
      <c r="Y29" s="185">
        <f t="shared" si="7"/>
        <v>0</v>
      </c>
      <c r="Z29" s="186">
        <f t="shared" si="8"/>
        <v>0</v>
      </c>
      <c r="AA29" s="59">
        <f t="shared" si="9"/>
        <v>0</v>
      </c>
      <c r="AB29" s="60">
        <f t="shared" si="21"/>
        <v>0</v>
      </c>
      <c r="AC29" s="187">
        <f t="shared" si="10"/>
        <v>0</v>
      </c>
      <c r="AD29" s="188">
        <f t="shared" si="11"/>
        <v>0</v>
      </c>
      <c r="AE29" s="187">
        <f t="shared" si="12"/>
        <v>0</v>
      </c>
      <c r="AF29" s="188">
        <f t="shared" si="13"/>
        <v>0</v>
      </c>
      <c r="AG29" s="187">
        <f t="shared" si="14"/>
        <v>0</v>
      </c>
      <c r="AH29" s="188">
        <f t="shared" si="15"/>
        <v>0</v>
      </c>
      <c r="AI29" s="187">
        <f t="shared" si="16"/>
        <v>0</v>
      </c>
      <c r="AJ29" s="188">
        <f t="shared" si="17"/>
        <v>0</v>
      </c>
      <c r="AK29" s="188">
        <f t="shared" si="18"/>
        <v>0</v>
      </c>
      <c r="AL29" s="188">
        <f t="shared" si="19"/>
        <v>0</v>
      </c>
      <c r="AM29" s="62">
        <f t="shared" si="20"/>
        <v>0</v>
      </c>
      <c r="AN29" s="116">
        <f t="shared" si="22"/>
        <v>0</v>
      </c>
    </row>
    <row r="30" spans="1:40" ht="16.5">
      <c r="A30" s="46"/>
      <c r="B30" s="47"/>
      <c r="C30" s="47"/>
      <c r="D30" s="48"/>
      <c r="E30" s="49"/>
      <c r="F30" s="49"/>
      <c r="G30" s="50"/>
      <c r="H30" s="50"/>
      <c r="I30" s="51"/>
      <c r="J30" s="51"/>
      <c r="K30" s="51"/>
      <c r="L30" s="51"/>
      <c r="M30" s="51"/>
      <c r="N30" s="222">
        <f t="shared" si="0"/>
        <v>0</v>
      </c>
      <c r="O30" s="52">
        <f t="shared" si="1"/>
        <v>0</v>
      </c>
      <c r="P30" s="72" t="str">
        <f>IF(O30&gt;0,IF(O30&gt;Q30,"Errore n. giorni! MAX 304",IF(NETWORKDAYS.INTL(G30,H30,11,'MENU TENDINA'!I$30:I$41)=O30,"ok","")),"")</f>
        <v/>
      </c>
      <c r="Q30" s="54" t="str">
        <f>IF(O30&gt;0,NETWORKDAYS.INTL(G30,H30,11,'MENU TENDINA'!$I$30:$I$41),"")</f>
        <v/>
      </c>
      <c r="R30" s="71"/>
      <c r="S30" s="56">
        <f t="shared" si="2"/>
        <v>0</v>
      </c>
      <c r="T30" s="185">
        <f t="shared" si="3"/>
        <v>0</v>
      </c>
      <c r="U30" s="185">
        <f t="shared" si="4"/>
        <v>0</v>
      </c>
      <c r="V30" s="185">
        <f t="shared" si="4"/>
        <v>0</v>
      </c>
      <c r="W30" s="185">
        <f t="shared" si="5"/>
        <v>0</v>
      </c>
      <c r="X30" s="185">
        <f t="shared" si="6"/>
        <v>0</v>
      </c>
      <c r="Y30" s="185">
        <f t="shared" si="7"/>
        <v>0</v>
      </c>
      <c r="Z30" s="186">
        <f t="shared" si="8"/>
        <v>0</v>
      </c>
      <c r="AA30" s="59">
        <f t="shared" si="9"/>
        <v>0</v>
      </c>
      <c r="AB30" s="60">
        <f t="shared" si="21"/>
        <v>0</v>
      </c>
      <c r="AC30" s="187">
        <f t="shared" si="10"/>
        <v>0</v>
      </c>
      <c r="AD30" s="188">
        <f t="shared" si="11"/>
        <v>0</v>
      </c>
      <c r="AE30" s="187">
        <f t="shared" si="12"/>
        <v>0</v>
      </c>
      <c r="AF30" s="188">
        <f t="shared" si="13"/>
        <v>0</v>
      </c>
      <c r="AG30" s="187">
        <f t="shared" si="14"/>
        <v>0</v>
      </c>
      <c r="AH30" s="188">
        <f t="shared" si="15"/>
        <v>0</v>
      </c>
      <c r="AI30" s="187">
        <f t="shared" si="16"/>
        <v>0</v>
      </c>
      <c r="AJ30" s="188">
        <f t="shared" si="17"/>
        <v>0</v>
      </c>
      <c r="AK30" s="188">
        <f t="shared" si="18"/>
        <v>0</v>
      </c>
      <c r="AL30" s="188">
        <f t="shared" si="19"/>
        <v>0</v>
      </c>
      <c r="AM30" s="62">
        <f t="shared" si="20"/>
        <v>0</v>
      </c>
      <c r="AN30" s="116">
        <f t="shared" si="22"/>
        <v>0</v>
      </c>
    </row>
    <row r="31" spans="1:40" ht="16.5">
      <c r="A31" s="46"/>
      <c r="B31" s="47"/>
      <c r="C31" s="47"/>
      <c r="D31" s="48"/>
      <c r="E31" s="49"/>
      <c r="F31" s="49"/>
      <c r="G31" s="50"/>
      <c r="H31" s="50"/>
      <c r="I31" s="51"/>
      <c r="J31" s="51"/>
      <c r="K31" s="51"/>
      <c r="L31" s="51"/>
      <c r="M31" s="51"/>
      <c r="N31" s="222">
        <f t="shared" si="0"/>
        <v>0</v>
      </c>
      <c r="O31" s="52">
        <f t="shared" si="1"/>
        <v>0</v>
      </c>
      <c r="P31" s="72" t="str">
        <f>IF(O31&gt;0,IF(O31&gt;Q31,"Errore n. giorni! MAX 304",IF(NETWORKDAYS.INTL(G31,H31,11,'MENU TENDINA'!I$30:I$41)=O31,"ok","")),"")</f>
        <v/>
      </c>
      <c r="Q31" s="54" t="str">
        <f>IF(O31&gt;0,NETWORKDAYS.INTL(G31,H31,11,'MENU TENDINA'!$I$30:$I$41),"")</f>
        <v/>
      </c>
      <c r="R31" s="71"/>
      <c r="S31" s="56">
        <f t="shared" si="2"/>
        <v>0</v>
      </c>
      <c r="T31" s="185">
        <f t="shared" si="3"/>
        <v>0</v>
      </c>
      <c r="U31" s="185">
        <f t="shared" si="4"/>
        <v>0</v>
      </c>
      <c r="V31" s="185">
        <f t="shared" si="4"/>
        <v>0</v>
      </c>
      <c r="W31" s="185">
        <f t="shared" si="5"/>
        <v>0</v>
      </c>
      <c r="X31" s="185">
        <f t="shared" si="6"/>
        <v>0</v>
      </c>
      <c r="Y31" s="185">
        <f t="shared" si="7"/>
        <v>0</v>
      </c>
      <c r="Z31" s="186">
        <f t="shared" si="8"/>
        <v>0</v>
      </c>
      <c r="AA31" s="59">
        <f t="shared" si="9"/>
        <v>0</v>
      </c>
      <c r="AB31" s="60">
        <f t="shared" si="21"/>
        <v>0</v>
      </c>
      <c r="AC31" s="187">
        <f t="shared" si="10"/>
        <v>0</v>
      </c>
      <c r="AD31" s="188">
        <f t="shared" si="11"/>
        <v>0</v>
      </c>
      <c r="AE31" s="187">
        <f t="shared" si="12"/>
        <v>0</v>
      </c>
      <c r="AF31" s="188">
        <f t="shared" si="13"/>
        <v>0</v>
      </c>
      <c r="AG31" s="187">
        <f t="shared" si="14"/>
        <v>0</v>
      </c>
      <c r="AH31" s="188">
        <f t="shared" si="15"/>
        <v>0</v>
      </c>
      <c r="AI31" s="187">
        <f t="shared" si="16"/>
        <v>0</v>
      </c>
      <c r="AJ31" s="188">
        <f t="shared" si="17"/>
        <v>0</v>
      </c>
      <c r="AK31" s="188">
        <f t="shared" si="18"/>
        <v>0</v>
      </c>
      <c r="AL31" s="188">
        <f t="shared" si="19"/>
        <v>0</v>
      </c>
      <c r="AM31" s="62">
        <f t="shared" si="20"/>
        <v>0</v>
      </c>
      <c r="AN31" s="116">
        <f t="shared" si="22"/>
        <v>0</v>
      </c>
    </row>
    <row r="32" spans="1:40" ht="16.5">
      <c r="A32" s="46"/>
      <c r="B32" s="47"/>
      <c r="C32" s="47"/>
      <c r="D32" s="48"/>
      <c r="E32" s="49"/>
      <c r="F32" s="49"/>
      <c r="G32" s="50"/>
      <c r="H32" s="50"/>
      <c r="I32" s="51"/>
      <c r="J32" s="51"/>
      <c r="K32" s="51"/>
      <c r="L32" s="51"/>
      <c r="M32" s="51"/>
      <c r="N32" s="222">
        <f t="shared" si="0"/>
        <v>0</v>
      </c>
      <c r="O32" s="52">
        <f t="shared" si="1"/>
        <v>0</v>
      </c>
      <c r="P32" s="72" t="str">
        <f>IF(O32&gt;0,IF(O32&gt;Q32,"Errore n. giorni! MAX 304",IF(NETWORKDAYS.INTL(G32,H32,11,'MENU TENDINA'!I$30:I$41)=O32,"ok","")),"")</f>
        <v/>
      </c>
      <c r="Q32" s="54" t="str">
        <f>IF(O32&gt;0,NETWORKDAYS.INTL(G32,H32,11,'MENU TENDINA'!$I$30:$I$41),"")</f>
        <v/>
      </c>
      <c r="R32" s="71"/>
      <c r="S32" s="56">
        <f t="shared" si="2"/>
        <v>0</v>
      </c>
      <c r="T32" s="185">
        <f t="shared" si="3"/>
        <v>0</v>
      </c>
      <c r="U32" s="185">
        <f t="shared" si="4"/>
        <v>0</v>
      </c>
      <c r="V32" s="185">
        <f t="shared" si="4"/>
        <v>0</v>
      </c>
      <c r="W32" s="185">
        <f t="shared" si="5"/>
        <v>0</v>
      </c>
      <c r="X32" s="185">
        <f t="shared" si="6"/>
        <v>0</v>
      </c>
      <c r="Y32" s="185">
        <f t="shared" si="7"/>
        <v>0</v>
      </c>
      <c r="Z32" s="186">
        <f t="shared" si="8"/>
        <v>0</v>
      </c>
      <c r="AA32" s="59">
        <f t="shared" si="9"/>
        <v>0</v>
      </c>
      <c r="AB32" s="60">
        <f t="shared" si="21"/>
        <v>0</v>
      </c>
      <c r="AC32" s="187">
        <f t="shared" si="10"/>
        <v>0</v>
      </c>
      <c r="AD32" s="188">
        <f t="shared" si="11"/>
        <v>0</v>
      </c>
      <c r="AE32" s="187">
        <f t="shared" si="12"/>
        <v>0</v>
      </c>
      <c r="AF32" s="188">
        <f t="shared" si="13"/>
        <v>0</v>
      </c>
      <c r="AG32" s="187">
        <f t="shared" si="14"/>
        <v>0</v>
      </c>
      <c r="AH32" s="188">
        <f t="shared" si="15"/>
        <v>0</v>
      </c>
      <c r="AI32" s="187">
        <f t="shared" si="16"/>
        <v>0</v>
      </c>
      <c r="AJ32" s="188">
        <f t="shared" si="17"/>
        <v>0</v>
      </c>
      <c r="AK32" s="188">
        <f t="shared" si="18"/>
        <v>0</v>
      </c>
      <c r="AL32" s="188">
        <f t="shared" si="19"/>
        <v>0</v>
      </c>
      <c r="AM32" s="62">
        <f t="shared" si="20"/>
        <v>0</v>
      </c>
      <c r="AN32" s="116">
        <f t="shared" si="22"/>
        <v>0</v>
      </c>
    </row>
    <row r="33" spans="1:40" ht="16.5">
      <c r="A33" s="46"/>
      <c r="B33" s="47"/>
      <c r="C33" s="47"/>
      <c r="D33" s="48"/>
      <c r="E33" s="49"/>
      <c r="F33" s="49"/>
      <c r="G33" s="50"/>
      <c r="H33" s="50"/>
      <c r="I33" s="51"/>
      <c r="J33" s="51"/>
      <c r="K33" s="51"/>
      <c r="L33" s="51"/>
      <c r="M33" s="51"/>
      <c r="N33" s="222">
        <f t="shared" si="0"/>
        <v>0</v>
      </c>
      <c r="O33" s="52">
        <f t="shared" si="1"/>
        <v>0</v>
      </c>
      <c r="P33" s="72" t="str">
        <f>IF(O33&gt;0,IF(O33&gt;Q33,"Errore n. giorni! MAX 304",IF(NETWORKDAYS.INTL(G33,H33,11,'MENU TENDINA'!I$30:I$41)=O33,"ok","")),"")</f>
        <v/>
      </c>
      <c r="Q33" s="54" t="str">
        <f>IF(O33&gt;0,NETWORKDAYS.INTL(G33,H33,11,'MENU TENDINA'!$I$30:$I$41),"")</f>
        <v/>
      </c>
      <c r="R33" s="71"/>
      <c r="S33" s="56">
        <f t="shared" si="2"/>
        <v>0</v>
      </c>
      <c r="T33" s="185">
        <f t="shared" si="3"/>
        <v>0</v>
      </c>
      <c r="U33" s="185">
        <f t="shared" si="4"/>
        <v>0</v>
      </c>
      <c r="V33" s="185">
        <f t="shared" si="4"/>
        <v>0</v>
      </c>
      <c r="W33" s="185">
        <f t="shared" si="5"/>
        <v>0</v>
      </c>
      <c r="X33" s="185">
        <f t="shared" si="6"/>
        <v>0</v>
      </c>
      <c r="Y33" s="185">
        <f t="shared" si="7"/>
        <v>0</v>
      </c>
      <c r="Z33" s="186">
        <f t="shared" si="8"/>
        <v>0</v>
      </c>
      <c r="AA33" s="59">
        <f t="shared" si="9"/>
        <v>0</v>
      </c>
      <c r="AB33" s="60">
        <f t="shared" si="21"/>
        <v>0</v>
      </c>
      <c r="AC33" s="187">
        <f t="shared" si="10"/>
        <v>0</v>
      </c>
      <c r="AD33" s="188">
        <f t="shared" si="11"/>
        <v>0</v>
      </c>
      <c r="AE33" s="187">
        <f t="shared" si="12"/>
        <v>0</v>
      </c>
      <c r="AF33" s="188">
        <f t="shared" si="13"/>
        <v>0</v>
      </c>
      <c r="AG33" s="187">
        <f t="shared" si="14"/>
        <v>0</v>
      </c>
      <c r="AH33" s="188">
        <f t="shared" si="15"/>
        <v>0</v>
      </c>
      <c r="AI33" s="187">
        <f t="shared" si="16"/>
        <v>0</v>
      </c>
      <c r="AJ33" s="188">
        <f t="shared" si="17"/>
        <v>0</v>
      </c>
      <c r="AK33" s="188">
        <f t="shared" si="18"/>
        <v>0</v>
      </c>
      <c r="AL33" s="188">
        <f t="shared" si="19"/>
        <v>0</v>
      </c>
      <c r="AM33" s="62">
        <f t="shared" si="20"/>
        <v>0</v>
      </c>
      <c r="AN33" s="116">
        <f t="shared" si="22"/>
        <v>0</v>
      </c>
    </row>
    <row r="34" spans="1:40" ht="16.5">
      <c r="A34" s="46"/>
      <c r="B34" s="47"/>
      <c r="C34" s="47"/>
      <c r="D34" s="48"/>
      <c r="E34" s="49"/>
      <c r="F34" s="49"/>
      <c r="G34" s="50"/>
      <c r="H34" s="50"/>
      <c r="I34" s="51"/>
      <c r="J34" s="51"/>
      <c r="K34" s="51"/>
      <c r="L34" s="51"/>
      <c r="M34" s="51"/>
      <c r="N34" s="222">
        <f t="shared" si="0"/>
        <v>0</v>
      </c>
      <c r="O34" s="52">
        <f t="shared" si="1"/>
        <v>0</v>
      </c>
      <c r="P34" s="72" t="str">
        <f>IF(O34&gt;0,IF(O34&gt;Q34,"Errore n. giorni! MAX 304",IF(NETWORKDAYS.INTL(G34,H34,11,'MENU TENDINA'!I$30:I$41)=O34,"ok","")),"")</f>
        <v/>
      </c>
      <c r="Q34" s="54" t="str">
        <f>IF(O34&gt;0,NETWORKDAYS.INTL(G34,H34,11,'MENU TENDINA'!$I$30:$I$41),"")</f>
        <v/>
      </c>
      <c r="R34" s="71"/>
      <c r="S34" s="56">
        <f t="shared" si="2"/>
        <v>0</v>
      </c>
      <c r="T34" s="185">
        <f t="shared" si="3"/>
        <v>0</v>
      </c>
      <c r="U34" s="185">
        <f t="shared" si="4"/>
        <v>0</v>
      </c>
      <c r="V34" s="185">
        <f t="shared" si="4"/>
        <v>0</v>
      </c>
      <c r="W34" s="185">
        <f t="shared" si="5"/>
        <v>0</v>
      </c>
      <c r="X34" s="185">
        <f t="shared" si="6"/>
        <v>0</v>
      </c>
      <c r="Y34" s="185">
        <f t="shared" si="7"/>
        <v>0</v>
      </c>
      <c r="Z34" s="186">
        <f t="shared" si="8"/>
        <v>0</v>
      </c>
      <c r="AA34" s="59">
        <f t="shared" si="9"/>
        <v>0</v>
      </c>
      <c r="AB34" s="60">
        <f t="shared" si="21"/>
        <v>0</v>
      </c>
      <c r="AC34" s="187">
        <f t="shared" si="10"/>
        <v>0</v>
      </c>
      <c r="AD34" s="188">
        <f t="shared" si="11"/>
        <v>0</v>
      </c>
      <c r="AE34" s="187">
        <f t="shared" si="12"/>
        <v>0</v>
      </c>
      <c r="AF34" s="188">
        <f t="shared" si="13"/>
        <v>0</v>
      </c>
      <c r="AG34" s="187">
        <f t="shared" si="14"/>
        <v>0</v>
      </c>
      <c r="AH34" s="188">
        <f t="shared" si="15"/>
        <v>0</v>
      </c>
      <c r="AI34" s="187">
        <f t="shared" si="16"/>
        <v>0</v>
      </c>
      <c r="AJ34" s="188">
        <f t="shared" si="17"/>
        <v>0</v>
      </c>
      <c r="AK34" s="188">
        <f t="shared" si="18"/>
        <v>0</v>
      </c>
      <c r="AL34" s="188">
        <f t="shared" si="19"/>
        <v>0</v>
      </c>
      <c r="AM34" s="62">
        <f t="shared" si="20"/>
        <v>0</v>
      </c>
      <c r="AN34" s="116">
        <f t="shared" si="22"/>
        <v>0</v>
      </c>
    </row>
    <row r="35" spans="1:40" ht="16.5">
      <c r="A35" s="46"/>
      <c r="B35" s="47"/>
      <c r="C35" s="47"/>
      <c r="D35" s="48"/>
      <c r="E35" s="49"/>
      <c r="F35" s="49"/>
      <c r="G35" s="50"/>
      <c r="H35" s="50"/>
      <c r="I35" s="51"/>
      <c r="J35" s="51"/>
      <c r="K35" s="51"/>
      <c r="L35" s="51"/>
      <c r="M35" s="51"/>
      <c r="N35" s="222">
        <f t="shared" si="0"/>
        <v>0</v>
      </c>
      <c r="O35" s="52">
        <f t="shared" si="1"/>
        <v>0</v>
      </c>
      <c r="P35" s="72" t="str">
        <f>IF(O35&gt;0,IF(O35&gt;Q35,"Errore n. giorni! MAX 304",IF(NETWORKDAYS.INTL(G35,H35,11,'MENU TENDINA'!I$30:I$41)=O35,"ok","")),"")</f>
        <v/>
      </c>
      <c r="Q35" s="54" t="str">
        <f>IF(O35&gt;0,NETWORKDAYS.INTL(G35,H35,11,'MENU TENDINA'!$I$30:$I$41),"")</f>
        <v/>
      </c>
      <c r="R35" s="71"/>
      <c r="S35" s="56">
        <f t="shared" si="2"/>
        <v>0</v>
      </c>
      <c r="T35" s="185">
        <f t="shared" si="3"/>
        <v>0</v>
      </c>
      <c r="U35" s="185">
        <f t="shared" si="4"/>
        <v>0</v>
      </c>
      <c r="V35" s="185">
        <f t="shared" si="4"/>
        <v>0</v>
      </c>
      <c r="W35" s="185">
        <f t="shared" si="5"/>
        <v>0</v>
      </c>
      <c r="X35" s="185">
        <f t="shared" si="6"/>
        <v>0</v>
      </c>
      <c r="Y35" s="185">
        <f t="shared" si="7"/>
        <v>0</v>
      </c>
      <c r="Z35" s="186">
        <f t="shared" si="8"/>
        <v>0</v>
      </c>
      <c r="AA35" s="59">
        <f t="shared" si="9"/>
        <v>0</v>
      </c>
      <c r="AB35" s="60">
        <f t="shared" si="21"/>
        <v>0</v>
      </c>
      <c r="AC35" s="187">
        <f t="shared" si="10"/>
        <v>0</v>
      </c>
      <c r="AD35" s="188">
        <f t="shared" si="11"/>
        <v>0</v>
      </c>
      <c r="AE35" s="187">
        <f t="shared" si="12"/>
        <v>0</v>
      </c>
      <c r="AF35" s="188">
        <f t="shared" si="13"/>
        <v>0</v>
      </c>
      <c r="AG35" s="187">
        <f t="shared" si="14"/>
        <v>0</v>
      </c>
      <c r="AH35" s="188">
        <f t="shared" si="15"/>
        <v>0</v>
      </c>
      <c r="AI35" s="187">
        <f t="shared" si="16"/>
        <v>0</v>
      </c>
      <c r="AJ35" s="188">
        <f t="shared" si="17"/>
        <v>0</v>
      </c>
      <c r="AK35" s="188">
        <f t="shared" si="18"/>
        <v>0</v>
      </c>
      <c r="AL35" s="188">
        <f t="shared" si="19"/>
        <v>0</v>
      </c>
      <c r="AM35" s="62">
        <f t="shared" si="20"/>
        <v>0</v>
      </c>
      <c r="AN35" s="116">
        <f t="shared" si="22"/>
        <v>0</v>
      </c>
    </row>
    <row r="36" spans="1:40" ht="16.5">
      <c r="A36" s="46"/>
      <c r="B36" s="47"/>
      <c r="C36" s="47"/>
      <c r="D36" s="48"/>
      <c r="E36" s="49"/>
      <c r="F36" s="49"/>
      <c r="G36" s="50"/>
      <c r="H36" s="50"/>
      <c r="I36" s="51"/>
      <c r="J36" s="51"/>
      <c r="K36" s="51"/>
      <c r="L36" s="51"/>
      <c r="M36" s="51"/>
      <c r="N36" s="222">
        <f t="shared" si="0"/>
        <v>0</v>
      </c>
      <c r="O36" s="52">
        <f t="shared" si="1"/>
        <v>0</v>
      </c>
      <c r="P36" s="72" t="str">
        <f>IF(O36&gt;0,IF(O36&gt;Q36,"Errore n. giorni! MAX 304",IF(NETWORKDAYS.INTL(G36,H36,11,'MENU TENDINA'!I$30:I$41)=O36,"ok","")),"")</f>
        <v/>
      </c>
      <c r="Q36" s="54" t="str">
        <f>IF(O36&gt;0,NETWORKDAYS.INTL(G36,H36,11,'MENU TENDINA'!$I$30:$I$41),"")</f>
        <v/>
      </c>
      <c r="R36" s="71"/>
      <c r="S36" s="56">
        <f t="shared" si="2"/>
        <v>0</v>
      </c>
      <c r="T36" s="185">
        <f t="shared" si="3"/>
        <v>0</v>
      </c>
      <c r="U36" s="185">
        <f t="shared" si="4"/>
        <v>0</v>
      </c>
      <c r="V36" s="185">
        <f t="shared" si="4"/>
        <v>0</v>
      </c>
      <c r="W36" s="185">
        <f t="shared" si="5"/>
        <v>0</v>
      </c>
      <c r="X36" s="185">
        <f t="shared" si="6"/>
        <v>0</v>
      </c>
      <c r="Y36" s="185">
        <f t="shared" si="7"/>
        <v>0</v>
      </c>
      <c r="Z36" s="186">
        <f t="shared" si="8"/>
        <v>0</v>
      </c>
      <c r="AA36" s="59">
        <f t="shared" si="9"/>
        <v>0</v>
      </c>
      <c r="AB36" s="60">
        <f t="shared" si="21"/>
        <v>0</v>
      </c>
      <c r="AC36" s="187">
        <f t="shared" si="10"/>
        <v>0</v>
      </c>
      <c r="AD36" s="188">
        <f t="shared" si="11"/>
        <v>0</v>
      </c>
      <c r="AE36" s="187">
        <f t="shared" si="12"/>
        <v>0</v>
      </c>
      <c r="AF36" s="188">
        <f t="shared" si="13"/>
        <v>0</v>
      </c>
      <c r="AG36" s="187">
        <f t="shared" si="14"/>
        <v>0</v>
      </c>
      <c r="AH36" s="188">
        <f t="shared" si="15"/>
        <v>0</v>
      </c>
      <c r="AI36" s="187">
        <f t="shared" si="16"/>
        <v>0</v>
      </c>
      <c r="AJ36" s="188">
        <f t="shared" si="17"/>
        <v>0</v>
      </c>
      <c r="AK36" s="188">
        <f t="shared" si="18"/>
        <v>0</v>
      </c>
      <c r="AL36" s="188">
        <f t="shared" si="19"/>
        <v>0</v>
      </c>
      <c r="AM36" s="62">
        <f t="shared" si="20"/>
        <v>0</v>
      </c>
      <c r="AN36" s="116">
        <f t="shared" si="22"/>
        <v>0</v>
      </c>
    </row>
    <row r="37" spans="1:40" ht="16.5">
      <c r="A37" s="46"/>
      <c r="B37" s="47"/>
      <c r="C37" s="47"/>
      <c r="D37" s="48"/>
      <c r="E37" s="49"/>
      <c r="F37" s="49"/>
      <c r="G37" s="50"/>
      <c r="H37" s="50"/>
      <c r="I37" s="51"/>
      <c r="J37" s="51"/>
      <c r="K37" s="51"/>
      <c r="L37" s="51"/>
      <c r="M37" s="51"/>
      <c r="N37" s="222">
        <f t="shared" si="0"/>
        <v>0</v>
      </c>
      <c r="O37" s="52">
        <f t="shared" si="1"/>
        <v>0</v>
      </c>
      <c r="P37" s="72" t="str">
        <f>IF(O37&gt;0,IF(O37&gt;Q37,"Errore n. giorni! MAX 304",IF(NETWORKDAYS.INTL(G37,H37,11,'MENU TENDINA'!I$30:I$41)=O37,"ok","")),"")</f>
        <v/>
      </c>
      <c r="Q37" s="54" t="str">
        <f>IF(O37&gt;0,NETWORKDAYS.INTL(G37,H37,11,'MENU TENDINA'!$I$30:$I$41),"")</f>
        <v/>
      </c>
      <c r="R37" s="71"/>
      <c r="S37" s="56">
        <f t="shared" si="2"/>
        <v>0</v>
      </c>
      <c r="T37" s="185">
        <f t="shared" si="3"/>
        <v>0</v>
      </c>
      <c r="U37" s="185">
        <f t="shared" si="4"/>
        <v>0</v>
      </c>
      <c r="V37" s="185">
        <f t="shared" si="4"/>
        <v>0</v>
      </c>
      <c r="W37" s="185">
        <f t="shared" si="5"/>
        <v>0</v>
      </c>
      <c r="X37" s="185">
        <f t="shared" si="6"/>
        <v>0</v>
      </c>
      <c r="Y37" s="185">
        <f t="shared" si="7"/>
        <v>0</v>
      </c>
      <c r="Z37" s="186">
        <f t="shared" si="8"/>
        <v>0</v>
      </c>
      <c r="AA37" s="59">
        <f t="shared" si="9"/>
        <v>0</v>
      </c>
      <c r="AB37" s="60">
        <f t="shared" si="21"/>
        <v>0</v>
      </c>
      <c r="AC37" s="187">
        <f t="shared" si="10"/>
        <v>0</v>
      </c>
      <c r="AD37" s="188">
        <f t="shared" si="11"/>
        <v>0</v>
      </c>
      <c r="AE37" s="187">
        <f t="shared" si="12"/>
        <v>0</v>
      </c>
      <c r="AF37" s="188">
        <f t="shared" si="13"/>
        <v>0</v>
      </c>
      <c r="AG37" s="187">
        <f t="shared" si="14"/>
        <v>0</v>
      </c>
      <c r="AH37" s="188">
        <f t="shared" si="15"/>
        <v>0</v>
      </c>
      <c r="AI37" s="187">
        <f t="shared" si="16"/>
        <v>0</v>
      </c>
      <c r="AJ37" s="188">
        <f t="shared" si="17"/>
        <v>0</v>
      </c>
      <c r="AK37" s="188">
        <f t="shared" si="18"/>
        <v>0</v>
      </c>
      <c r="AL37" s="188">
        <f t="shared" si="19"/>
        <v>0</v>
      </c>
      <c r="AM37" s="62">
        <f t="shared" si="20"/>
        <v>0</v>
      </c>
      <c r="AN37" s="116">
        <f t="shared" si="22"/>
        <v>0</v>
      </c>
    </row>
    <row r="38" spans="1:40" ht="16.5">
      <c r="A38" s="46"/>
      <c r="B38" s="47"/>
      <c r="C38" s="47"/>
      <c r="D38" s="48"/>
      <c r="E38" s="49"/>
      <c r="F38" s="49"/>
      <c r="G38" s="50"/>
      <c r="H38" s="50"/>
      <c r="I38" s="51"/>
      <c r="J38" s="51"/>
      <c r="K38" s="51"/>
      <c r="L38" s="51"/>
      <c r="M38" s="51"/>
      <c r="N38" s="222">
        <f t="shared" si="0"/>
        <v>0</v>
      </c>
      <c r="O38" s="52">
        <f t="shared" si="1"/>
        <v>0</v>
      </c>
      <c r="P38" s="72" t="str">
        <f>IF(O38&gt;0,IF(O38&gt;Q38,"Errore n. giorni! MAX 304",IF(NETWORKDAYS.INTL(G38,H38,11,'MENU TENDINA'!I$30:I$41)=O38,"ok","")),"")</f>
        <v/>
      </c>
      <c r="Q38" s="54" t="str">
        <f>IF(O38&gt;0,NETWORKDAYS.INTL(G38,H38,11,'MENU TENDINA'!$I$30:$I$41),"")</f>
        <v/>
      </c>
      <c r="R38" s="71"/>
      <c r="S38" s="56">
        <f t="shared" si="2"/>
        <v>0</v>
      </c>
      <c r="T38" s="185">
        <f t="shared" si="3"/>
        <v>0</v>
      </c>
      <c r="U38" s="185">
        <f t="shared" si="4"/>
        <v>0</v>
      </c>
      <c r="V38" s="185">
        <f t="shared" si="4"/>
        <v>0</v>
      </c>
      <c r="W38" s="185">
        <f t="shared" si="5"/>
        <v>0</v>
      </c>
      <c r="X38" s="185">
        <f t="shared" si="6"/>
        <v>0</v>
      </c>
      <c r="Y38" s="185">
        <f t="shared" si="7"/>
        <v>0</v>
      </c>
      <c r="Z38" s="186">
        <f t="shared" si="8"/>
        <v>0</v>
      </c>
      <c r="AA38" s="59">
        <f t="shared" si="9"/>
        <v>0</v>
      </c>
      <c r="AB38" s="60">
        <f t="shared" si="21"/>
        <v>0</v>
      </c>
      <c r="AC38" s="187">
        <f t="shared" si="10"/>
        <v>0</v>
      </c>
      <c r="AD38" s="188">
        <f t="shared" si="11"/>
        <v>0</v>
      </c>
      <c r="AE38" s="187">
        <f t="shared" si="12"/>
        <v>0</v>
      </c>
      <c r="AF38" s="188">
        <f t="shared" si="13"/>
        <v>0</v>
      </c>
      <c r="AG38" s="187">
        <f t="shared" si="14"/>
        <v>0</v>
      </c>
      <c r="AH38" s="188">
        <f t="shared" si="15"/>
        <v>0</v>
      </c>
      <c r="AI38" s="187">
        <f t="shared" si="16"/>
        <v>0</v>
      </c>
      <c r="AJ38" s="188">
        <f t="shared" si="17"/>
        <v>0</v>
      </c>
      <c r="AK38" s="188">
        <f t="shared" si="18"/>
        <v>0</v>
      </c>
      <c r="AL38" s="188">
        <f t="shared" si="19"/>
        <v>0</v>
      </c>
      <c r="AM38" s="62">
        <f t="shared" si="20"/>
        <v>0</v>
      </c>
      <c r="AN38" s="116">
        <f t="shared" si="22"/>
        <v>0</v>
      </c>
    </row>
    <row r="39" spans="1:40" ht="16.5">
      <c r="A39" s="46"/>
      <c r="B39" s="47"/>
      <c r="C39" s="47"/>
      <c r="D39" s="48"/>
      <c r="E39" s="49"/>
      <c r="F39" s="49"/>
      <c r="G39" s="50"/>
      <c r="H39" s="50"/>
      <c r="I39" s="51"/>
      <c r="J39" s="51"/>
      <c r="K39" s="51"/>
      <c r="L39" s="51"/>
      <c r="M39" s="51"/>
      <c r="N39" s="222">
        <f t="shared" si="0"/>
        <v>0</v>
      </c>
      <c r="O39" s="52">
        <f t="shared" si="1"/>
        <v>0</v>
      </c>
      <c r="P39" s="72" t="str">
        <f>IF(O39&gt;0,IF(O39&gt;Q39,"Errore n. giorni! MAX 304",IF(NETWORKDAYS.INTL(G39,H39,11,'MENU TENDINA'!I$30:I$41)=O39,"ok","")),"")</f>
        <v/>
      </c>
      <c r="Q39" s="54" t="str">
        <f>IF(O39&gt;0,NETWORKDAYS.INTL(G39,H39,11,'MENU TENDINA'!$I$30:$I$41),"")</f>
        <v/>
      </c>
      <c r="R39" s="71"/>
      <c r="S39" s="56">
        <f t="shared" si="2"/>
        <v>0</v>
      </c>
      <c r="T39" s="185">
        <f t="shared" si="3"/>
        <v>0</v>
      </c>
      <c r="U39" s="185">
        <f t="shared" si="4"/>
        <v>0</v>
      </c>
      <c r="V39" s="185">
        <f t="shared" si="4"/>
        <v>0</v>
      </c>
      <c r="W39" s="185">
        <f t="shared" si="5"/>
        <v>0</v>
      </c>
      <c r="X39" s="185">
        <f t="shared" si="6"/>
        <v>0</v>
      </c>
      <c r="Y39" s="185">
        <f t="shared" si="7"/>
        <v>0</v>
      </c>
      <c r="Z39" s="186">
        <f t="shared" si="8"/>
        <v>0</v>
      </c>
      <c r="AA39" s="59">
        <f t="shared" ref="AA39:AA70" si="23">IF(R39=0,0,IF((R39&lt;5000),5000,R39))</f>
        <v>0</v>
      </c>
      <c r="AB39" s="60">
        <f t="shared" si="21"/>
        <v>0</v>
      </c>
      <c r="AC39" s="187">
        <f t="shared" si="10"/>
        <v>0</v>
      </c>
      <c r="AD39" s="188">
        <f t="shared" si="11"/>
        <v>0</v>
      </c>
      <c r="AE39" s="187">
        <f t="shared" si="12"/>
        <v>0</v>
      </c>
      <c r="AF39" s="188">
        <f t="shared" si="13"/>
        <v>0</v>
      </c>
      <c r="AG39" s="187">
        <f t="shared" si="14"/>
        <v>0</v>
      </c>
      <c r="AH39" s="188">
        <f t="shared" si="15"/>
        <v>0</v>
      </c>
      <c r="AI39" s="187">
        <f t="shared" si="16"/>
        <v>0</v>
      </c>
      <c r="AJ39" s="188">
        <f t="shared" si="17"/>
        <v>0</v>
      </c>
      <c r="AK39" s="188">
        <f t="shared" si="18"/>
        <v>0</v>
      </c>
      <c r="AL39" s="188">
        <f t="shared" si="19"/>
        <v>0</v>
      </c>
      <c r="AM39" s="62">
        <f t="shared" si="20"/>
        <v>0</v>
      </c>
      <c r="AN39" s="116">
        <f t="shared" si="22"/>
        <v>0</v>
      </c>
    </row>
    <row r="40" spans="1:40" ht="16.5">
      <c r="A40" s="46"/>
      <c r="B40" s="47"/>
      <c r="C40" s="47"/>
      <c r="D40" s="48"/>
      <c r="E40" s="49"/>
      <c r="F40" s="49"/>
      <c r="G40" s="50"/>
      <c r="H40" s="50"/>
      <c r="I40" s="51"/>
      <c r="J40" s="51"/>
      <c r="K40" s="51"/>
      <c r="L40" s="51"/>
      <c r="M40" s="51"/>
      <c r="N40" s="222">
        <f t="shared" si="0"/>
        <v>0</v>
      </c>
      <c r="O40" s="52">
        <f t="shared" si="1"/>
        <v>0</v>
      </c>
      <c r="P40" s="72" t="str">
        <f>IF(O40&gt;0,IF(O40&gt;Q40,"Errore n. giorni! MAX 304",IF(NETWORKDAYS.INTL(G40,H40,11,'MENU TENDINA'!I$30:I$41)=O40,"ok","")),"")</f>
        <v/>
      </c>
      <c r="Q40" s="54" t="str">
        <f>IF(O40&gt;0,NETWORKDAYS.INTL(G40,H40,11,'MENU TENDINA'!$I$30:$I$41),"")</f>
        <v/>
      </c>
      <c r="R40" s="71"/>
      <c r="S40" s="56">
        <f t="shared" si="2"/>
        <v>0</v>
      </c>
      <c r="T40" s="185">
        <f t="shared" si="3"/>
        <v>0</v>
      </c>
      <c r="U40" s="185">
        <f t="shared" si="4"/>
        <v>0</v>
      </c>
      <c r="V40" s="185">
        <f t="shared" si="4"/>
        <v>0</v>
      </c>
      <c r="W40" s="185">
        <f t="shared" si="5"/>
        <v>0</v>
      </c>
      <c r="X40" s="185">
        <f t="shared" si="6"/>
        <v>0</v>
      </c>
      <c r="Y40" s="185">
        <f t="shared" si="7"/>
        <v>0</v>
      </c>
      <c r="Z40" s="186">
        <f t="shared" si="8"/>
        <v>0</v>
      </c>
      <c r="AA40" s="59">
        <f t="shared" si="23"/>
        <v>0</v>
      </c>
      <c r="AB40" s="60">
        <f t="shared" si="21"/>
        <v>0</v>
      </c>
      <c r="AC40" s="187">
        <f t="shared" si="10"/>
        <v>0</v>
      </c>
      <c r="AD40" s="188">
        <f t="shared" si="11"/>
        <v>0</v>
      </c>
      <c r="AE40" s="187">
        <f t="shared" si="12"/>
        <v>0</v>
      </c>
      <c r="AF40" s="188">
        <f t="shared" si="13"/>
        <v>0</v>
      </c>
      <c r="AG40" s="187">
        <f t="shared" si="14"/>
        <v>0</v>
      </c>
      <c r="AH40" s="188">
        <f t="shared" si="15"/>
        <v>0</v>
      </c>
      <c r="AI40" s="187">
        <f t="shared" si="16"/>
        <v>0</v>
      </c>
      <c r="AJ40" s="188">
        <f t="shared" si="17"/>
        <v>0</v>
      </c>
      <c r="AK40" s="188">
        <f t="shared" si="18"/>
        <v>0</v>
      </c>
      <c r="AL40" s="188">
        <f t="shared" si="19"/>
        <v>0</v>
      </c>
      <c r="AM40" s="62">
        <f t="shared" si="20"/>
        <v>0</v>
      </c>
      <c r="AN40" s="116">
        <f t="shared" si="22"/>
        <v>0</v>
      </c>
    </row>
    <row r="41" spans="1:40" ht="16.5">
      <c r="A41" s="46"/>
      <c r="B41" s="47"/>
      <c r="C41" s="47"/>
      <c r="D41" s="48"/>
      <c r="E41" s="49"/>
      <c r="F41" s="49"/>
      <c r="G41" s="50"/>
      <c r="H41" s="50"/>
      <c r="I41" s="51"/>
      <c r="J41" s="51"/>
      <c r="K41" s="51"/>
      <c r="L41" s="51"/>
      <c r="M41" s="51"/>
      <c r="N41" s="222">
        <f t="shared" si="0"/>
        <v>0</v>
      </c>
      <c r="O41" s="52">
        <f t="shared" si="1"/>
        <v>0</v>
      </c>
      <c r="P41" s="72" t="str">
        <f>IF(O41&gt;0,IF(O41&gt;Q41,"Errore n. giorni! MAX 304",IF(NETWORKDAYS.INTL(G41,H41,11,'MENU TENDINA'!I$30:I$41)=O41,"ok","")),"")</f>
        <v/>
      </c>
      <c r="Q41" s="54" t="str">
        <f>IF(O41&gt;0,NETWORKDAYS.INTL(G41,H41,11,'MENU TENDINA'!$I$30:$I$41),"")</f>
        <v/>
      </c>
      <c r="R41" s="71"/>
      <c r="S41" s="56">
        <f t="shared" si="2"/>
        <v>0</v>
      </c>
      <c r="T41" s="185">
        <f t="shared" si="3"/>
        <v>0</v>
      </c>
      <c r="U41" s="185">
        <f t="shared" si="4"/>
        <v>0</v>
      </c>
      <c r="V41" s="185">
        <f t="shared" si="4"/>
        <v>0</v>
      </c>
      <c r="W41" s="185">
        <f t="shared" si="5"/>
        <v>0</v>
      </c>
      <c r="X41" s="185">
        <f t="shared" si="6"/>
        <v>0</v>
      </c>
      <c r="Y41" s="185">
        <f t="shared" si="7"/>
        <v>0</v>
      </c>
      <c r="Z41" s="186">
        <f t="shared" si="8"/>
        <v>0</v>
      </c>
      <c r="AA41" s="59">
        <f t="shared" si="23"/>
        <v>0</v>
      </c>
      <c r="AB41" s="60">
        <f t="shared" si="21"/>
        <v>0</v>
      </c>
      <c r="AC41" s="187">
        <f t="shared" si="10"/>
        <v>0</v>
      </c>
      <c r="AD41" s="188">
        <f t="shared" si="11"/>
        <v>0</v>
      </c>
      <c r="AE41" s="187">
        <f t="shared" si="12"/>
        <v>0</v>
      </c>
      <c r="AF41" s="188">
        <f t="shared" si="13"/>
        <v>0</v>
      </c>
      <c r="AG41" s="187">
        <f t="shared" si="14"/>
        <v>0</v>
      </c>
      <c r="AH41" s="188">
        <f t="shared" si="15"/>
        <v>0</v>
      </c>
      <c r="AI41" s="187">
        <f t="shared" si="16"/>
        <v>0</v>
      </c>
      <c r="AJ41" s="188">
        <f t="shared" si="17"/>
        <v>0</v>
      </c>
      <c r="AK41" s="188">
        <f t="shared" si="18"/>
        <v>0</v>
      </c>
      <c r="AL41" s="188">
        <f t="shared" si="19"/>
        <v>0</v>
      </c>
      <c r="AM41" s="62">
        <f t="shared" si="20"/>
        <v>0</v>
      </c>
      <c r="AN41" s="116">
        <f t="shared" si="22"/>
        <v>0</v>
      </c>
    </row>
    <row r="42" spans="1:40" ht="16.5">
      <c r="A42" s="46"/>
      <c r="B42" s="47"/>
      <c r="C42" s="47"/>
      <c r="D42" s="48"/>
      <c r="E42" s="49"/>
      <c r="F42" s="49"/>
      <c r="G42" s="50"/>
      <c r="H42" s="50"/>
      <c r="I42" s="51"/>
      <c r="J42" s="51"/>
      <c r="K42" s="51"/>
      <c r="L42" s="51"/>
      <c r="M42" s="51"/>
      <c r="N42" s="222">
        <f t="shared" si="0"/>
        <v>0</v>
      </c>
      <c r="O42" s="52">
        <f t="shared" si="1"/>
        <v>0</v>
      </c>
      <c r="P42" s="72" t="str">
        <f>IF(O42&gt;0,IF(O42&gt;Q42,"Errore n. giorni! MAX 304",IF(NETWORKDAYS.INTL(G42,H42,11,'MENU TENDINA'!I$30:I$41)=O42,"ok","")),"")</f>
        <v/>
      </c>
      <c r="Q42" s="54" t="str">
        <f>IF(O42&gt;0,NETWORKDAYS.INTL(G42,H42,11,'MENU TENDINA'!$I$30:$I$41),"")</f>
        <v/>
      </c>
      <c r="R42" s="71"/>
      <c r="S42" s="56">
        <f t="shared" si="2"/>
        <v>0</v>
      </c>
      <c r="T42" s="185">
        <f t="shared" si="3"/>
        <v>0</v>
      </c>
      <c r="U42" s="185">
        <f t="shared" si="4"/>
        <v>0</v>
      </c>
      <c r="V42" s="185">
        <f t="shared" si="4"/>
        <v>0</v>
      </c>
      <c r="W42" s="185">
        <f t="shared" si="5"/>
        <v>0</v>
      </c>
      <c r="X42" s="185">
        <f t="shared" si="6"/>
        <v>0</v>
      </c>
      <c r="Y42" s="185">
        <f t="shared" si="7"/>
        <v>0</v>
      </c>
      <c r="Z42" s="186">
        <f t="shared" si="8"/>
        <v>0</v>
      </c>
      <c r="AA42" s="59">
        <f t="shared" si="23"/>
        <v>0</v>
      </c>
      <c r="AB42" s="60">
        <f t="shared" si="21"/>
        <v>0</v>
      </c>
      <c r="AC42" s="187">
        <f t="shared" si="10"/>
        <v>0</v>
      </c>
      <c r="AD42" s="188">
        <f t="shared" si="11"/>
        <v>0</v>
      </c>
      <c r="AE42" s="187">
        <f t="shared" si="12"/>
        <v>0</v>
      </c>
      <c r="AF42" s="188">
        <f t="shared" si="13"/>
        <v>0</v>
      </c>
      <c r="AG42" s="187">
        <f t="shared" si="14"/>
        <v>0</v>
      </c>
      <c r="AH42" s="188">
        <f t="shared" si="15"/>
        <v>0</v>
      </c>
      <c r="AI42" s="187">
        <f t="shared" si="16"/>
        <v>0</v>
      </c>
      <c r="AJ42" s="188">
        <f t="shared" si="17"/>
        <v>0</v>
      </c>
      <c r="AK42" s="188">
        <f t="shared" si="18"/>
        <v>0</v>
      </c>
      <c r="AL42" s="188">
        <f t="shared" si="19"/>
        <v>0</v>
      </c>
      <c r="AM42" s="62">
        <f t="shared" si="20"/>
        <v>0</v>
      </c>
      <c r="AN42" s="116">
        <f t="shared" si="22"/>
        <v>0</v>
      </c>
    </row>
    <row r="43" spans="1:40" ht="16.5">
      <c r="A43" s="46"/>
      <c r="B43" s="47"/>
      <c r="C43" s="47"/>
      <c r="D43" s="48"/>
      <c r="E43" s="49"/>
      <c r="F43" s="49"/>
      <c r="G43" s="50"/>
      <c r="H43" s="50"/>
      <c r="I43" s="51"/>
      <c r="J43" s="51"/>
      <c r="K43" s="51"/>
      <c r="L43" s="51"/>
      <c r="M43" s="51"/>
      <c r="N43" s="222">
        <f t="shared" si="0"/>
        <v>0</v>
      </c>
      <c r="O43" s="52">
        <f t="shared" si="1"/>
        <v>0</v>
      </c>
      <c r="P43" s="72" t="str">
        <f>IF(O43&gt;0,IF(O43&gt;Q43,"Errore n. giorni! MAX 304",IF(NETWORKDAYS.INTL(G43,H43,11,'MENU TENDINA'!I$30:I$41)=O43,"ok","")),"")</f>
        <v/>
      </c>
      <c r="Q43" s="54" t="str">
        <f>IF(O43&gt;0,NETWORKDAYS.INTL(G43,H43,11,'MENU TENDINA'!$I$30:$I$41),"")</f>
        <v/>
      </c>
      <c r="R43" s="71"/>
      <c r="S43" s="56">
        <f t="shared" si="2"/>
        <v>0</v>
      </c>
      <c r="T43" s="185">
        <f t="shared" si="3"/>
        <v>0</v>
      </c>
      <c r="U43" s="185">
        <f t="shared" si="4"/>
        <v>0</v>
      </c>
      <c r="V43" s="185">
        <f t="shared" si="4"/>
        <v>0</v>
      </c>
      <c r="W43" s="185">
        <f t="shared" si="5"/>
        <v>0</v>
      </c>
      <c r="X43" s="185">
        <f t="shared" si="6"/>
        <v>0</v>
      </c>
      <c r="Y43" s="185">
        <f t="shared" si="7"/>
        <v>0</v>
      </c>
      <c r="Z43" s="186">
        <f t="shared" si="8"/>
        <v>0</v>
      </c>
      <c r="AA43" s="59">
        <f t="shared" si="23"/>
        <v>0</v>
      </c>
      <c r="AB43" s="60">
        <f t="shared" si="21"/>
        <v>0</v>
      </c>
      <c r="AC43" s="187">
        <f t="shared" si="10"/>
        <v>0</v>
      </c>
      <c r="AD43" s="188">
        <f t="shared" si="11"/>
        <v>0</v>
      </c>
      <c r="AE43" s="187">
        <f t="shared" si="12"/>
        <v>0</v>
      </c>
      <c r="AF43" s="188">
        <f t="shared" si="13"/>
        <v>0</v>
      </c>
      <c r="AG43" s="187">
        <f t="shared" si="14"/>
        <v>0</v>
      </c>
      <c r="AH43" s="188">
        <f t="shared" si="15"/>
        <v>0</v>
      </c>
      <c r="AI43" s="187">
        <f t="shared" si="16"/>
        <v>0</v>
      </c>
      <c r="AJ43" s="188">
        <f t="shared" si="17"/>
        <v>0</v>
      </c>
      <c r="AK43" s="188">
        <f t="shared" si="18"/>
        <v>0</v>
      </c>
      <c r="AL43" s="188">
        <f t="shared" si="19"/>
        <v>0</v>
      </c>
      <c r="AM43" s="62">
        <f t="shared" si="20"/>
        <v>0</v>
      </c>
      <c r="AN43" s="116">
        <f t="shared" si="22"/>
        <v>0</v>
      </c>
    </row>
    <row r="44" spans="1:40" ht="16.5">
      <c r="A44" s="46"/>
      <c r="B44" s="47"/>
      <c r="C44" s="47"/>
      <c r="D44" s="48"/>
      <c r="E44" s="49"/>
      <c r="F44" s="49"/>
      <c r="G44" s="50"/>
      <c r="H44" s="50"/>
      <c r="I44" s="51"/>
      <c r="J44" s="51"/>
      <c r="K44" s="51"/>
      <c r="L44" s="51"/>
      <c r="M44" s="51"/>
      <c r="N44" s="222">
        <f t="shared" si="0"/>
        <v>0</v>
      </c>
      <c r="O44" s="52">
        <f t="shared" si="1"/>
        <v>0</v>
      </c>
      <c r="P44" s="72" t="str">
        <f>IF(O44&gt;0,IF(O44&gt;Q44,"Errore n. giorni! MAX 304",IF(NETWORKDAYS.INTL(G44,H44,11,'MENU TENDINA'!I$30:I$41)=O44,"ok","")),"")</f>
        <v/>
      </c>
      <c r="Q44" s="54" t="str">
        <f>IF(O44&gt;0,NETWORKDAYS.INTL(G44,H44,11,'MENU TENDINA'!$I$30:$I$41),"")</f>
        <v/>
      </c>
      <c r="R44" s="71"/>
      <c r="S44" s="56">
        <f t="shared" si="2"/>
        <v>0</v>
      </c>
      <c r="T44" s="185">
        <f t="shared" si="3"/>
        <v>0</v>
      </c>
      <c r="U44" s="185">
        <f t="shared" si="4"/>
        <v>0</v>
      </c>
      <c r="V44" s="185">
        <f t="shared" si="4"/>
        <v>0</v>
      </c>
      <c r="W44" s="185">
        <f t="shared" si="5"/>
        <v>0</v>
      </c>
      <c r="X44" s="185">
        <f t="shared" si="6"/>
        <v>0</v>
      </c>
      <c r="Y44" s="185">
        <f t="shared" si="7"/>
        <v>0</v>
      </c>
      <c r="Z44" s="186">
        <f t="shared" si="8"/>
        <v>0</v>
      </c>
      <c r="AA44" s="59">
        <f t="shared" si="23"/>
        <v>0</v>
      </c>
      <c r="AB44" s="60">
        <f t="shared" si="21"/>
        <v>0</v>
      </c>
      <c r="AC44" s="187">
        <f t="shared" si="10"/>
        <v>0</v>
      </c>
      <c r="AD44" s="188">
        <f t="shared" si="11"/>
        <v>0</v>
      </c>
      <c r="AE44" s="187">
        <f t="shared" si="12"/>
        <v>0</v>
      </c>
      <c r="AF44" s="188">
        <f t="shared" si="13"/>
        <v>0</v>
      </c>
      <c r="AG44" s="187">
        <f t="shared" si="14"/>
        <v>0</v>
      </c>
      <c r="AH44" s="188">
        <f t="shared" si="15"/>
        <v>0</v>
      </c>
      <c r="AI44" s="187">
        <f t="shared" si="16"/>
        <v>0</v>
      </c>
      <c r="AJ44" s="188">
        <f t="shared" si="17"/>
        <v>0</v>
      </c>
      <c r="AK44" s="188">
        <f t="shared" si="18"/>
        <v>0</v>
      </c>
      <c r="AL44" s="188">
        <f t="shared" si="19"/>
        <v>0</v>
      </c>
      <c r="AM44" s="62">
        <f t="shared" si="20"/>
        <v>0</v>
      </c>
      <c r="AN44" s="116">
        <f t="shared" si="22"/>
        <v>0</v>
      </c>
    </row>
    <row r="45" spans="1:40" ht="16.5">
      <c r="A45" s="46"/>
      <c r="B45" s="47"/>
      <c r="C45" s="47"/>
      <c r="D45" s="48"/>
      <c r="E45" s="49"/>
      <c r="F45" s="49"/>
      <c r="G45" s="50"/>
      <c r="H45" s="50"/>
      <c r="I45" s="51"/>
      <c r="J45" s="51"/>
      <c r="K45" s="51"/>
      <c r="L45" s="51"/>
      <c r="M45" s="51"/>
      <c r="N45" s="222">
        <f t="shared" si="0"/>
        <v>0</v>
      </c>
      <c r="O45" s="52">
        <f t="shared" si="1"/>
        <v>0</v>
      </c>
      <c r="P45" s="72" t="str">
        <f>IF(O45&gt;0,IF(O45&gt;Q45,"Errore n. giorni! MAX 304",IF(NETWORKDAYS.INTL(G45,H45,11,'MENU TENDINA'!I$30:I$41)=O45,"ok","")),"")</f>
        <v/>
      </c>
      <c r="Q45" s="54" t="str">
        <f>IF(O45&gt;0,NETWORKDAYS.INTL(G45,H45,11,'MENU TENDINA'!$I$30:$I$41),"")</f>
        <v/>
      </c>
      <c r="R45" s="71"/>
      <c r="S45" s="56">
        <f t="shared" si="2"/>
        <v>0</v>
      </c>
      <c r="T45" s="185">
        <f t="shared" si="3"/>
        <v>0</v>
      </c>
      <c r="U45" s="185">
        <f t="shared" si="4"/>
        <v>0</v>
      </c>
      <c r="V45" s="185">
        <f t="shared" si="4"/>
        <v>0</v>
      </c>
      <c r="W45" s="185">
        <f t="shared" si="5"/>
        <v>0</v>
      </c>
      <c r="X45" s="185">
        <f t="shared" si="6"/>
        <v>0</v>
      </c>
      <c r="Y45" s="185">
        <f t="shared" si="7"/>
        <v>0</v>
      </c>
      <c r="Z45" s="186">
        <f t="shared" si="8"/>
        <v>0</v>
      </c>
      <c r="AA45" s="59">
        <f t="shared" si="23"/>
        <v>0</v>
      </c>
      <c r="AB45" s="60">
        <f t="shared" si="21"/>
        <v>0</v>
      </c>
      <c r="AC45" s="187">
        <f t="shared" si="10"/>
        <v>0</v>
      </c>
      <c r="AD45" s="188">
        <f t="shared" si="11"/>
        <v>0</v>
      </c>
      <c r="AE45" s="187">
        <f t="shared" si="12"/>
        <v>0</v>
      </c>
      <c r="AF45" s="188">
        <f t="shared" si="13"/>
        <v>0</v>
      </c>
      <c r="AG45" s="187">
        <f t="shared" si="14"/>
        <v>0</v>
      </c>
      <c r="AH45" s="188">
        <f t="shared" si="15"/>
        <v>0</v>
      </c>
      <c r="AI45" s="187">
        <f t="shared" si="16"/>
        <v>0</v>
      </c>
      <c r="AJ45" s="188">
        <f t="shared" si="17"/>
        <v>0</v>
      </c>
      <c r="AK45" s="188">
        <f t="shared" si="18"/>
        <v>0</v>
      </c>
      <c r="AL45" s="188">
        <f t="shared" si="19"/>
        <v>0</v>
      </c>
      <c r="AM45" s="62">
        <f t="shared" si="20"/>
        <v>0</v>
      </c>
      <c r="AN45" s="116">
        <f t="shared" si="22"/>
        <v>0</v>
      </c>
    </row>
    <row r="46" spans="1:40" ht="16.5">
      <c r="A46" s="46"/>
      <c r="B46" s="47"/>
      <c r="C46" s="47"/>
      <c r="D46" s="48"/>
      <c r="E46" s="49"/>
      <c r="F46" s="49"/>
      <c r="G46" s="50"/>
      <c r="H46" s="50"/>
      <c r="I46" s="51"/>
      <c r="J46" s="51"/>
      <c r="K46" s="51"/>
      <c r="L46" s="51"/>
      <c r="M46" s="51"/>
      <c r="N46" s="222">
        <f t="shared" si="0"/>
        <v>0</v>
      </c>
      <c r="O46" s="52">
        <f t="shared" si="1"/>
        <v>0</v>
      </c>
      <c r="P46" s="72" t="str">
        <f>IF(O46&gt;0,IF(O46&gt;Q46,"Errore n. giorni! MAX 304",IF(NETWORKDAYS.INTL(G46,H46,11,'MENU TENDINA'!I$30:I$41)=O46,"ok","")),"")</f>
        <v/>
      </c>
      <c r="Q46" s="54" t="str">
        <f>IF(O46&gt;0,NETWORKDAYS.INTL(G46,H46,11,'MENU TENDINA'!$I$30:$I$41),"")</f>
        <v/>
      </c>
      <c r="R46" s="71"/>
      <c r="S46" s="56">
        <f t="shared" si="2"/>
        <v>0</v>
      </c>
      <c r="T46" s="185">
        <f t="shared" si="3"/>
        <v>0</v>
      </c>
      <c r="U46" s="185">
        <f t="shared" si="4"/>
        <v>0</v>
      </c>
      <c r="V46" s="185">
        <f t="shared" si="4"/>
        <v>0</v>
      </c>
      <c r="W46" s="185">
        <f t="shared" si="5"/>
        <v>0</v>
      </c>
      <c r="X46" s="185">
        <f t="shared" si="6"/>
        <v>0</v>
      </c>
      <c r="Y46" s="185">
        <f t="shared" si="7"/>
        <v>0</v>
      </c>
      <c r="Z46" s="186">
        <f t="shared" si="8"/>
        <v>0</v>
      </c>
      <c r="AA46" s="59">
        <f t="shared" si="23"/>
        <v>0</v>
      </c>
      <c r="AB46" s="60">
        <f t="shared" si="21"/>
        <v>0</v>
      </c>
      <c r="AC46" s="187">
        <f t="shared" si="10"/>
        <v>0</v>
      </c>
      <c r="AD46" s="188">
        <f t="shared" si="11"/>
        <v>0</v>
      </c>
      <c r="AE46" s="187">
        <f t="shared" si="12"/>
        <v>0</v>
      </c>
      <c r="AF46" s="188">
        <f t="shared" si="13"/>
        <v>0</v>
      </c>
      <c r="AG46" s="187">
        <f t="shared" si="14"/>
        <v>0</v>
      </c>
      <c r="AH46" s="188">
        <f t="shared" si="15"/>
        <v>0</v>
      </c>
      <c r="AI46" s="187">
        <f t="shared" si="16"/>
        <v>0</v>
      </c>
      <c r="AJ46" s="188">
        <f t="shared" si="17"/>
        <v>0</v>
      </c>
      <c r="AK46" s="188">
        <f t="shared" si="18"/>
        <v>0</v>
      </c>
      <c r="AL46" s="188">
        <f t="shared" si="19"/>
        <v>0</v>
      </c>
      <c r="AM46" s="62">
        <f t="shared" si="20"/>
        <v>0</v>
      </c>
      <c r="AN46" s="116">
        <f t="shared" si="22"/>
        <v>0</v>
      </c>
    </row>
    <row r="47" spans="1:40" ht="16.5">
      <c r="A47" s="46"/>
      <c r="B47" s="47"/>
      <c r="C47" s="47"/>
      <c r="D47" s="48"/>
      <c r="E47" s="49"/>
      <c r="F47" s="49"/>
      <c r="G47" s="50"/>
      <c r="H47" s="50"/>
      <c r="I47" s="51"/>
      <c r="J47" s="51"/>
      <c r="K47" s="51"/>
      <c r="L47" s="51"/>
      <c r="M47" s="51"/>
      <c r="N47" s="222">
        <f t="shared" si="0"/>
        <v>0</v>
      </c>
      <c r="O47" s="52">
        <f t="shared" si="1"/>
        <v>0</v>
      </c>
      <c r="P47" s="72" t="str">
        <f>IF(O47&gt;0,IF(O47&gt;Q47,"Errore n. giorni! MAX 304",IF(NETWORKDAYS.INTL(G47,H47,11,'MENU TENDINA'!I$30:I$41)=O47,"ok","")),"")</f>
        <v/>
      </c>
      <c r="Q47" s="54" t="str">
        <f>IF(O47&gt;0,NETWORKDAYS.INTL(G47,H47,11,'MENU TENDINA'!$I$30:$I$41),"")</f>
        <v/>
      </c>
      <c r="R47" s="71"/>
      <c r="S47" s="56">
        <f t="shared" si="2"/>
        <v>0</v>
      </c>
      <c r="T47" s="185">
        <f t="shared" si="3"/>
        <v>0</v>
      </c>
      <c r="U47" s="185">
        <f t="shared" si="4"/>
        <v>0</v>
      </c>
      <c r="V47" s="185">
        <f t="shared" si="4"/>
        <v>0</v>
      </c>
      <c r="W47" s="185">
        <f t="shared" si="5"/>
        <v>0</v>
      </c>
      <c r="X47" s="185">
        <f t="shared" si="6"/>
        <v>0</v>
      </c>
      <c r="Y47" s="185">
        <f t="shared" si="7"/>
        <v>0</v>
      </c>
      <c r="Z47" s="186">
        <f t="shared" si="8"/>
        <v>0</v>
      </c>
      <c r="AA47" s="59">
        <f t="shared" si="23"/>
        <v>0</v>
      </c>
      <c r="AB47" s="60">
        <f t="shared" si="21"/>
        <v>0</v>
      </c>
      <c r="AC47" s="187">
        <f t="shared" si="10"/>
        <v>0</v>
      </c>
      <c r="AD47" s="188">
        <f t="shared" si="11"/>
        <v>0</v>
      </c>
      <c r="AE47" s="187">
        <f t="shared" si="12"/>
        <v>0</v>
      </c>
      <c r="AF47" s="188">
        <f t="shared" si="13"/>
        <v>0</v>
      </c>
      <c r="AG47" s="187">
        <f t="shared" si="14"/>
        <v>0</v>
      </c>
      <c r="AH47" s="188">
        <f t="shared" si="15"/>
        <v>0</v>
      </c>
      <c r="AI47" s="187">
        <f t="shared" si="16"/>
        <v>0</v>
      </c>
      <c r="AJ47" s="188">
        <f t="shared" si="17"/>
        <v>0</v>
      </c>
      <c r="AK47" s="188">
        <f t="shared" si="18"/>
        <v>0</v>
      </c>
      <c r="AL47" s="188">
        <f t="shared" si="19"/>
        <v>0</v>
      </c>
      <c r="AM47" s="62">
        <f t="shared" si="20"/>
        <v>0</v>
      </c>
      <c r="AN47" s="116">
        <f t="shared" si="22"/>
        <v>0</v>
      </c>
    </row>
    <row r="48" spans="1:40" ht="16.5">
      <c r="A48" s="46"/>
      <c r="B48" s="47"/>
      <c r="C48" s="47"/>
      <c r="D48" s="48"/>
      <c r="E48" s="49"/>
      <c r="F48" s="49"/>
      <c r="G48" s="50"/>
      <c r="H48" s="50"/>
      <c r="I48" s="51"/>
      <c r="J48" s="51"/>
      <c r="K48" s="51"/>
      <c r="L48" s="51"/>
      <c r="M48" s="51"/>
      <c r="N48" s="222">
        <f t="shared" si="0"/>
        <v>0</v>
      </c>
      <c r="O48" s="52">
        <f t="shared" si="1"/>
        <v>0</v>
      </c>
      <c r="P48" s="72" t="str">
        <f>IF(O48&gt;0,IF(O48&gt;Q48,"Errore n. giorni! MAX 304",IF(NETWORKDAYS.INTL(G48,H48,11,'MENU TENDINA'!I$30:I$41)=O48,"ok","")),"")</f>
        <v/>
      </c>
      <c r="Q48" s="54" t="str">
        <f>IF(O48&gt;0,NETWORKDAYS.INTL(G48,H48,11,'MENU TENDINA'!$I$30:$I$41),"")</f>
        <v/>
      </c>
      <c r="R48" s="71"/>
      <c r="S48" s="56">
        <f t="shared" si="2"/>
        <v>0</v>
      </c>
      <c r="T48" s="185">
        <f t="shared" si="3"/>
        <v>0</v>
      </c>
      <c r="U48" s="185">
        <f t="shared" si="4"/>
        <v>0</v>
      </c>
      <c r="V48" s="185">
        <f t="shared" si="4"/>
        <v>0</v>
      </c>
      <c r="W48" s="185">
        <f t="shared" si="5"/>
        <v>0</v>
      </c>
      <c r="X48" s="185">
        <f t="shared" si="6"/>
        <v>0</v>
      </c>
      <c r="Y48" s="185">
        <f t="shared" si="7"/>
        <v>0</v>
      </c>
      <c r="Z48" s="186">
        <f t="shared" si="8"/>
        <v>0</v>
      </c>
      <c r="AA48" s="59">
        <f t="shared" si="23"/>
        <v>0</v>
      </c>
      <c r="AB48" s="60">
        <f t="shared" si="21"/>
        <v>0</v>
      </c>
      <c r="AC48" s="187">
        <f t="shared" si="10"/>
        <v>0</v>
      </c>
      <c r="AD48" s="188">
        <f t="shared" si="11"/>
        <v>0</v>
      </c>
      <c r="AE48" s="187">
        <f t="shared" si="12"/>
        <v>0</v>
      </c>
      <c r="AF48" s="188">
        <f t="shared" si="13"/>
        <v>0</v>
      </c>
      <c r="AG48" s="187">
        <f t="shared" si="14"/>
        <v>0</v>
      </c>
      <c r="AH48" s="188">
        <f t="shared" si="15"/>
        <v>0</v>
      </c>
      <c r="AI48" s="187">
        <f t="shared" si="16"/>
        <v>0</v>
      </c>
      <c r="AJ48" s="188">
        <f t="shared" si="17"/>
        <v>0</v>
      </c>
      <c r="AK48" s="188">
        <f t="shared" si="18"/>
        <v>0</v>
      </c>
      <c r="AL48" s="188">
        <f t="shared" si="19"/>
        <v>0</v>
      </c>
      <c r="AM48" s="62">
        <f t="shared" si="20"/>
        <v>0</v>
      </c>
      <c r="AN48" s="116">
        <f t="shared" si="22"/>
        <v>0</v>
      </c>
    </row>
    <row r="49" spans="1:40" ht="16.5">
      <c r="A49" s="46"/>
      <c r="B49" s="47"/>
      <c r="C49" s="47"/>
      <c r="D49" s="48"/>
      <c r="E49" s="49"/>
      <c r="F49" s="49"/>
      <c r="G49" s="50"/>
      <c r="H49" s="50"/>
      <c r="I49" s="51"/>
      <c r="J49" s="51"/>
      <c r="K49" s="51"/>
      <c r="L49" s="51"/>
      <c r="M49" s="51"/>
      <c r="N49" s="222">
        <f t="shared" si="0"/>
        <v>0</v>
      </c>
      <c r="O49" s="52">
        <f t="shared" si="1"/>
        <v>0</v>
      </c>
      <c r="P49" s="72" t="str">
        <f>IF(O49&gt;0,IF(O49&gt;Q49,"Errore n. giorni! MAX 304",IF(NETWORKDAYS.INTL(G49,H49,11,'MENU TENDINA'!I$30:I$41)=O49,"ok","")),"")</f>
        <v/>
      </c>
      <c r="Q49" s="54" t="str">
        <f>IF(O49&gt;0,NETWORKDAYS.INTL(G49,H49,11,'MENU TENDINA'!$I$30:$I$41),"")</f>
        <v/>
      </c>
      <c r="R49" s="71"/>
      <c r="S49" s="56">
        <f t="shared" si="2"/>
        <v>0</v>
      </c>
      <c r="T49" s="185">
        <f t="shared" si="3"/>
        <v>0</v>
      </c>
      <c r="U49" s="185">
        <f t="shared" si="4"/>
        <v>0</v>
      </c>
      <c r="V49" s="185">
        <f t="shared" si="4"/>
        <v>0</v>
      </c>
      <c r="W49" s="185">
        <f t="shared" si="5"/>
        <v>0</v>
      </c>
      <c r="X49" s="185">
        <f t="shared" si="6"/>
        <v>0</v>
      </c>
      <c r="Y49" s="185">
        <f t="shared" si="7"/>
        <v>0</v>
      </c>
      <c r="Z49" s="186">
        <f t="shared" si="8"/>
        <v>0</v>
      </c>
      <c r="AA49" s="59">
        <f t="shared" si="23"/>
        <v>0</v>
      </c>
      <c r="AB49" s="60">
        <f t="shared" si="21"/>
        <v>0</v>
      </c>
      <c r="AC49" s="187">
        <f t="shared" si="10"/>
        <v>0</v>
      </c>
      <c r="AD49" s="188">
        <f t="shared" si="11"/>
        <v>0</v>
      </c>
      <c r="AE49" s="187">
        <f t="shared" si="12"/>
        <v>0</v>
      </c>
      <c r="AF49" s="188">
        <f t="shared" si="13"/>
        <v>0</v>
      </c>
      <c r="AG49" s="187">
        <f t="shared" si="14"/>
        <v>0</v>
      </c>
      <c r="AH49" s="188">
        <f t="shared" si="15"/>
        <v>0</v>
      </c>
      <c r="AI49" s="187">
        <f t="shared" si="16"/>
        <v>0</v>
      </c>
      <c r="AJ49" s="188">
        <f t="shared" si="17"/>
        <v>0</v>
      </c>
      <c r="AK49" s="188">
        <f t="shared" si="18"/>
        <v>0</v>
      </c>
      <c r="AL49" s="188">
        <f t="shared" si="19"/>
        <v>0</v>
      </c>
      <c r="AM49" s="62">
        <f t="shared" si="20"/>
        <v>0</v>
      </c>
      <c r="AN49" s="116">
        <f t="shared" si="22"/>
        <v>0</v>
      </c>
    </row>
    <row r="50" spans="1:40" ht="16.5">
      <c r="A50" s="46"/>
      <c r="B50" s="47"/>
      <c r="C50" s="47"/>
      <c r="D50" s="48"/>
      <c r="E50" s="49"/>
      <c r="F50" s="49"/>
      <c r="G50" s="50"/>
      <c r="H50" s="50"/>
      <c r="I50" s="51"/>
      <c r="J50" s="51"/>
      <c r="K50" s="51"/>
      <c r="L50" s="51"/>
      <c r="M50" s="51"/>
      <c r="N50" s="222">
        <f t="shared" si="0"/>
        <v>0</v>
      </c>
      <c r="O50" s="52">
        <f t="shared" si="1"/>
        <v>0</v>
      </c>
      <c r="P50" s="72" t="str">
        <f>IF(O50&gt;0,IF(O50&gt;Q50,"Errore n. giorni! MAX 304",IF(NETWORKDAYS.INTL(G50,H50,11,'MENU TENDINA'!I$30:I$41)=O50,"ok","")),"")</f>
        <v/>
      </c>
      <c r="Q50" s="54" t="str">
        <f>IF(O50&gt;0,NETWORKDAYS.INTL(G50,H50,11,'MENU TENDINA'!$I$30:$I$41),"")</f>
        <v/>
      </c>
      <c r="R50" s="71"/>
      <c r="S50" s="56">
        <f t="shared" si="2"/>
        <v>0</v>
      </c>
      <c r="T50" s="185">
        <f t="shared" si="3"/>
        <v>0</v>
      </c>
      <c r="U50" s="185">
        <f t="shared" si="4"/>
        <v>0</v>
      </c>
      <c r="V50" s="185">
        <f t="shared" si="4"/>
        <v>0</v>
      </c>
      <c r="W50" s="185">
        <f t="shared" si="5"/>
        <v>0</v>
      </c>
      <c r="X50" s="185">
        <f t="shared" si="6"/>
        <v>0</v>
      </c>
      <c r="Y50" s="185">
        <f t="shared" si="7"/>
        <v>0</v>
      </c>
      <c r="Z50" s="186">
        <f t="shared" si="8"/>
        <v>0</v>
      </c>
      <c r="AA50" s="59">
        <f t="shared" si="23"/>
        <v>0</v>
      </c>
      <c r="AB50" s="60">
        <f t="shared" si="21"/>
        <v>0</v>
      </c>
      <c r="AC50" s="187">
        <f t="shared" si="10"/>
        <v>0</v>
      </c>
      <c r="AD50" s="188">
        <f t="shared" si="11"/>
        <v>0</v>
      </c>
      <c r="AE50" s="187">
        <f t="shared" si="12"/>
        <v>0</v>
      </c>
      <c r="AF50" s="188">
        <f t="shared" si="13"/>
        <v>0</v>
      </c>
      <c r="AG50" s="187">
        <f t="shared" si="14"/>
        <v>0</v>
      </c>
      <c r="AH50" s="188">
        <f t="shared" si="15"/>
        <v>0</v>
      </c>
      <c r="AI50" s="187">
        <f t="shared" si="16"/>
        <v>0</v>
      </c>
      <c r="AJ50" s="188">
        <f t="shared" si="17"/>
        <v>0</v>
      </c>
      <c r="AK50" s="188">
        <f t="shared" si="18"/>
        <v>0</v>
      </c>
      <c r="AL50" s="188">
        <f t="shared" si="19"/>
        <v>0</v>
      </c>
      <c r="AM50" s="62">
        <f t="shared" si="20"/>
        <v>0</v>
      </c>
      <c r="AN50" s="116">
        <f t="shared" si="22"/>
        <v>0</v>
      </c>
    </row>
    <row r="51" spans="1:40" ht="16.5">
      <c r="A51" s="46"/>
      <c r="B51" s="47"/>
      <c r="C51" s="47"/>
      <c r="D51" s="48"/>
      <c r="E51" s="49"/>
      <c r="F51" s="49"/>
      <c r="G51" s="50"/>
      <c r="H51" s="50"/>
      <c r="I51" s="51"/>
      <c r="J51" s="51"/>
      <c r="K51" s="51"/>
      <c r="L51" s="51"/>
      <c r="M51" s="51"/>
      <c r="N51" s="222">
        <f t="shared" si="0"/>
        <v>0</v>
      </c>
      <c r="O51" s="52">
        <f t="shared" si="1"/>
        <v>0</v>
      </c>
      <c r="P51" s="72" t="str">
        <f>IF(O51&gt;0,IF(O51&gt;Q51,"Errore n. giorni! MAX 304",IF(NETWORKDAYS.INTL(G51,H51,11,'MENU TENDINA'!I$30:I$41)=O51,"ok","")),"")</f>
        <v/>
      </c>
      <c r="Q51" s="54" t="str">
        <f>IF(O51&gt;0,NETWORKDAYS.INTL(G51,H51,11,'MENU TENDINA'!$I$30:$I$41),"")</f>
        <v/>
      </c>
      <c r="R51" s="71"/>
      <c r="S51" s="56">
        <f t="shared" si="2"/>
        <v>0</v>
      </c>
      <c r="T51" s="185">
        <f t="shared" si="3"/>
        <v>0</v>
      </c>
      <c r="U51" s="185">
        <f t="shared" si="4"/>
        <v>0</v>
      </c>
      <c r="V51" s="185">
        <f t="shared" si="4"/>
        <v>0</v>
      </c>
      <c r="W51" s="185">
        <f t="shared" si="5"/>
        <v>0</v>
      </c>
      <c r="X51" s="185">
        <f t="shared" si="6"/>
        <v>0</v>
      </c>
      <c r="Y51" s="185">
        <f t="shared" si="7"/>
        <v>0</v>
      </c>
      <c r="Z51" s="186">
        <f t="shared" si="8"/>
        <v>0</v>
      </c>
      <c r="AA51" s="59">
        <f t="shared" si="23"/>
        <v>0</v>
      </c>
      <c r="AB51" s="60">
        <f t="shared" si="21"/>
        <v>0</v>
      </c>
      <c r="AC51" s="187">
        <f t="shared" si="10"/>
        <v>0</v>
      </c>
      <c r="AD51" s="188">
        <f t="shared" si="11"/>
        <v>0</v>
      </c>
      <c r="AE51" s="187">
        <f t="shared" si="12"/>
        <v>0</v>
      </c>
      <c r="AF51" s="188">
        <f t="shared" si="13"/>
        <v>0</v>
      </c>
      <c r="AG51" s="187">
        <f t="shared" si="14"/>
        <v>0</v>
      </c>
      <c r="AH51" s="188">
        <f t="shared" si="15"/>
        <v>0</v>
      </c>
      <c r="AI51" s="187">
        <f t="shared" si="16"/>
        <v>0</v>
      </c>
      <c r="AJ51" s="188">
        <f t="shared" si="17"/>
        <v>0</v>
      </c>
      <c r="AK51" s="188">
        <f t="shared" si="18"/>
        <v>0</v>
      </c>
      <c r="AL51" s="188">
        <f t="shared" si="19"/>
        <v>0</v>
      </c>
      <c r="AM51" s="62">
        <f t="shared" si="20"/>
        <v>0</v>
      </c>
      <c r="AN51" s="116">
        <f t="shared" si="22"/>
        <v>0</v>
      </c>
    </row>
    <row r="52" spans="1:40" ht="16.5">
      <c r="A52" s="46"/>
      <c r="B52" s="47"/>
      <c r="C52" s="47"/>
      <c r="D52" s="48"/>
      <c r="E52" s="49"/>
      <c r="F52" s="49"/>
      <c r="G52" s="50"/>
      <c r="H52" s="50"/>
      <c r="I52" s="51"/>
      <c r="J52" s="51"/>
      <c r="K52" s="51"/>
      <c r="L52" s="51"/>
      <c r="M52" s="51"/>
      <c r="N52" s="222">
        <f t="shared" si="0"/>
        <v>0</v>
      </c>
      <c r="O52" s="52">
        <f t="shared" si="1"/>
        <v>0</v>
      </c>
      <c r="P52" s="72" t="str">
        <f>IF(O52&gt;0,IF(O52&gt;Q52,"Errore n. giorni! MAX 304",IF(NETWORKDAYS.INTL(G52,H52,11,'MENU TENDINA'!I$30:I$41)=O52,"ok","")),"")</f>
        <v/>
      </c>
      <c r="Q52" s="54" t="str">
        <f>IF(O52&gt;0,NETWORKDAYS.INTL(G52,H52,11,'MENU TENDINA'!$I$30:$I$41),"")</f>
        <v/>
      </c>
      <c r="R52" s="71"/>
      <c r="S52" s="56">
        <f t="shared" si="2"/>
        <v>0</v>
      </c>
      <c r="T52" s="185">
        <f t="shared" si="3"/>
        <v>0</v>
      </c>
      <c r="U52" s="185">
        <f t="shared" si="4"/>
        <v>0</v>
      </c>
      <c r="V52" s="185">
        <f t="shared" si="4"/>
        <v>0</v>
      </c>
      <c r="W52" s="185">
        <f t="shared" si="5"/>
        <v>0</v>
      </c>
      <c r="X52" s="185">
        <f t="shared" si="6"/>
        <v>0</v>
      </c>
      <c r="Y52" s="185">
        <f t="shared" si="7"/>
        <v>0</v>
      </c>
      <c r="Z52" s="186">
        <f t="shared" si="8"/>
        <v>0</v>
      </c>
      <c r="AA52" s="59">
        <f t="shared" si="23"/>
        <v>0</v>
      </c>
      <c r="AB52" s="60">
        <f t="shared" si="21"/>
        <v>0</v>
      </c>
      <c r="AC52" s="187">
        <f t="shared" si="10"/>
        <v>0</v>
      </c>
      <c r="AD52" s="188">
        <f t="shared" si="11"/>
        <v>0</v>
      </c>
      <c r="AE52" s="187">
        <f t="shared" si="12"/>
        <v>0</v>
      </c>
      <c r="AF52" s="188">
        <f t="shared" si="13"/>
        <v>0</v>
      </c>
      <c r="AG52" s="187">
        <f t="shared" si="14"/>
        <v>0</v>
      </c>
      <c r="AH52" s="188">
        <f t="shared" si="15"/>
        <v>0</v>
      </c>
      <c r="AI52" s="187">
        <f t="shared" si="16"/>
        <v>0</v>
      </c>
      <c r="AJ52" s="188">
        <f t="shared" si="17"/>
        <v>0</v>
      </c>
      <c r="AK52" s="188">
        <f t="shared" si="18"/>
        <v>0</v>
      </c>
      <c r="AL52" s="188">
        <f t="shared" si="19"/>
        <v>0</v>
      </c>
      <c r="AM52" s="62">
        <f t="shared" si="20"/>
        <v>0</v>
      </c>
      <c r="AN52" s="116">
        <f t="shared" si="22"/>
        <v>0</v>
      </c>
    </row>
    <row r="53" spans="1:40" ht="16.5">
      <c r="A53" s="46"/>
      <c r="B53" s="47"/>
      <c r="C53" s="47"/>
      <c r="D53" s="48"/>
      <c r="E53" s="49"/>
      <c r="F53" s="49"/>
      <c r="G53" s="50"/>
      <c r="H53" s="50"/>
      <c r="I53" s="51"/>
      <c r="J53" s="51"/>
      <c r="K53" s="51"/>
      <c r="L53" s="51"/>
      <c r="M53" s="51"/>
      <c r="N53" s="222">
        <f t="shared" si="0"/>
        <v>0</v>
      </c>
      <c r="O53" s="52">
        <f t="shared" si="1"/>
        <v>0</v>
      </c>
      <c r="P53" s="72" t="str">
        <f>IF(O53&gt;0,IF(O53&gt;Q53,"Errore n. giorni! MAX 304",IF(NETWORKDAYS.INTL(G53,H53,11,'MENU TENDINA'!I$30:I$41)=O53,"ok","")),"")</f>
        <v/>
      </c>
      <c r="Q53" s="54" t="str">
        <f>IF(O53&gt;0,NETWORKDAYS.INTL(G53,H53,11,'MENU TENDINA'!$I$30:$I$41),"")</f>
        <v/>
      </c>
      <c r="R53" s="71"/>
      <c r="S53" s="56">
        <f t="shared" si="2"/>
        <v>0</v>
      </c>
      <c r="T53" s="185">
        <f t="shared" si="3"/>
        <v>0</v>
      </c>
      <c r="U53" s="185">
        <f t="shared" si="4"/>
        <v>0</v>
      </c>
      <c r="V53" s="185">
        <f t="shared" si="4"/>
        <v>0</v>
      </c>
      <c r="W53" s="185">
        <f t="shared" si="5"/>
        <v>0</v>
      </c>
      <c r="X53" s="185">
        <f t="shared" si="6"/>
        <v>0</v>
      </c>
      <c r="Y53" s="185">
        <f t="shared" si="7"/>
        <v>0</v>
      </c>
      <c r="Z53" s="186">
        <f t="shared" si="8"/>
        <v>0</v>
      </c>
      <c r="AA53" s="59">
        <f t="shared" si="23"/>
        <v>0</v>
      </c>
      <c r="AB53" s="60">
        <f t="shared" si="21"/>
        <v>0</v>
      </c>
      <c r="AC53" s="187">
        <f t="shared" si="10"/>
        <v>0</v>
      </c>
      <c r="AD53" s="188">
        <f t="shared" si="11"/>
        <v>0</v>
      </c>
      <c r="AE53" s="187">
        <f t="shared" si="12"/>
        <v>0</v>
      </c>
      <c r="AF53" s="188">
        <f t="shared" si="13"/>
        <v>0</v>
      </c>
      <c r="AG53" s="187">
        <f t="shared" si="14"/>
        <v>0</v>
      </c>
      <c r="AH53" s="188">
        <f t="shared" si="15"/>
        <v>0</v>
      </c>
      <c r="AI53" s="187">
        <f t="shared" si="16"/>
        <v>0</v>
      </c>
      <c r="AJ53" s="188">
        <f t="shared" si="17"/>
        <v>0</v>
      </c>
      <c r="AK53" s="188">
        <f t="shared" si="18"/>
        <v>0</v>
      </c>
      <c r="AL53" s="188">
        <f t="shared" si="19"/>
        <v>0</v>
      </c>
      <c r="AM53" s="62">
        <f t="shared" si="20"/>
        <v>0</v>
      </c>
      <c r="AN53" s="116">
        <f t="shared" si="22"/>
        <v>0</v>
      </c>
    </row>
    <row r="54" spans="1:40" ht="16.5">
      <c r="A54" s="46"/>
      <c r="B54" s="47"/>
      <c r="C54" s="47"/>
      <c r="D54" s="48"/>
      <c r="E54" s="49"/>
      <c r="F54" s="49"/>
      <c r="G54" s="50"/>
      <c r="H54" s="50"/>
      <c r="I54" s="51"/>
      <c r="J54" s="51"/>
      <c r="K54" s="51"/>
      <c r="L54" s="51"/>
      <c r="M54" s="51"/>
      <c r="N54" s="222">
        <f t="shared" si="0"/>
        <v>0</v>
      </c>
      <c r="O54" s="52">
        <f t="shared" si="1"/>
        <v>0</v>
      </c>
      <c r="P54" s="72" t="str">
        <f>IF(O54&gt;0,IF(O54&gt;Q54,"Errore n. giorni! MAX 304",IF(NETWORKDAYS.INTL(G54,H54,11,'MENU TENDINA'!I$30:I$41)=O54,"ok","")),"")</f>
        <v/>
      </c>
      <c r="Q54" s="54" t="str">
        <f>IF(O54&gt;0,NETWORKDAYS.INTL(G54,H54,11,'MENU TENDINA'!$I$30:$I$41),"")</f>
        <v/>
      </c>
      <c r="R54" s="71"/>
      <c r="S54" s="56">
        <f t="shared" si="2"/>
        <v>0</v>
      </c>
      <c r="T54" s="185">
        <f t="shared" si="3"/>
        <v>0</v>
      </c>
      <c r="U54" s="185">
        <f t="shared" si="4"/>
        <v>0</v>
      </c>
      <c r="V54" s="185">
        <f t="shared" si="4"/>
        <v>0</v>
      </c>
      <c r="W54" s="185">
        <f t="shared" si="5"/>
        <v>0</v>
      </c>
      <c r="X54" s="185">
        <f t="shared" si="6"/>
        <v>0</v>
      </c>
      <c r="Y54" s="185">
        <f t="shared" si="7"/>
        <v>0</v>
      </c>
      <c r="Z54" s="186">
        <f t="shared" si="8"/>
        <v>0</v>
      </c>
      <c r="AA54" s="59">
        <f t="shared" si="23"/>
        <v>0</v>
      </c>
      <c r="AB54" s="60">
        <f t="shared" si="21"/>
        <v>0</v>
      </c>
      <c r="AC54" s="187">
        <f t="shared" si="10"/>
        <v>0</v>
      </c>
      <c r="AD54" s="188">
        <f t="shared" si="11"/>
        <v>0</v>
      </c>
      <c r="AE54" s="187">
        <f t="shared" si="12"/>
        <v>0</v>
      </c>
      <c r="AF54" s="188">
        <f t="shared" si="13"/>
        <v>0</v>
      </c>
      <c r="AG54" s="187">
        <f t="shared" si="14"/>
        <v>0</v>
      </c>
      <c r="AH54" s="188">
        <f t="shared" si="15"/>
        <v>0</v>
      </c>
      <c r="AI54" s="187">
        <f t="shared" si="16"/>
        <v>0</v>
      </c>
      <c r="AJ54" s="188">
        <f t="shared" si="17"/>
        <v>0</v>
      </c>
      <c r="AK54" s="188">
        <f t="shared" si="18"/>
        <v>0</v>
      </c>
      <c r="AL54" s="188">
        <f t="shared" si="19"/>
        <v>0</v>
      </c>
      <c r="AM54" s="62">
        <f t="shared" si="20"/>
        <v>0</v>
      </c>
      <c r="AN54" s="116">
        <f t="shared" si="22"/>
        <v>0</v>
      </c>
    </row>
    <row r="55" spans="1:40" ht="16.5">
      <c r="A55" s="46"/>
      <c r="B55" s="47"/>
      <c r="C55" s="47"/>
      <c r="D55" s="48"/>
      <c r="E55" s="49"/>
      <c r="F55" s="49"/>
      <c r="G55" s="50"/>
      <c r="H55" s="50"/>
      <c r="I55" s="51"/>
      <c r="J55" s="51"/>
      <c r="K55" s="51"/>
      <c r="L55" s="51"/>
      <c r="M55" s="51"/>
      <c r="N55" s="222">
        <f t="shared" si="0"/>
        <v>0</v>
      </c>
      <c r="O55" s="52">
        <f t="shared" si="1"/>
        <v>0</v>
      </c>
      <c r="P55" s="72" t="str">
        <f>IF(O55&gt;0,IF(O55&gt;Q55,"Errore n. giorni! MAX 304",IF(NETWORKDAYS.INTL(G55,H55,11,'MENU TENDINA'!I$30:I$41)=O55,"ok","")),"")</f>
        <v/>
      </c>
      <c r="Q55" s="54" t="str">
        <f>IF(O55&gt;0,NETWORKDAYS.INTL(G55,H55,11,'MENU TENDINA'!$I$30:$I$41),"")</f>
        <v/>
      </c>
      <c r="R55" s="71"/>
      <c r="S55" s="56">
        <f t="shared" si="2"/>
        <v>0</v>
      </c>
      <c r="T55" s="185">
        <f t="shared" si="3"/>
        <v>0</v>
      </c>
      <c r="U55" s="185">
        <f t="shared" si="4"/>
        <v>0</v>
      </c>
      <c r="V55" s="185">
        <f t="shared" si="4"/>
        <v>0</v>
      </c>
      <c r="W55" s="185">
        <f t="shared" si="5"/>
        <v>0</v>
      </c>
      <c r="X55" s="185">
        <f t="shared" si="6"/>
        <v>0</v>
      </c>
      <c r="Y55" s="185">
        <f t="shared" si="7"/>
        <v>0</v>
      </c>
      <c r="Z55" s="186">
        <f t="shared" si="8"/>
        <v>0</v>
      </c>
      <c r="AA55" s="59">
        <f t="shared" si="23"/>
        <v>0</v>
      </c>
      <c r="AB55" s="60">
        <f t="shared" si="21"/>
        <v>0</v>
      </c>
      <c r="AC55" s="187">
        <f t="shared" si="10"/>
        <v>0</v>
      </c>
      <c r="AD55" s="188">
        <f t="shared" si="11"/>
        <v>0</v>
      </c>
      <c r="AE55" s="187">
        <f t="shared" si="12"/>
        <v>0</v>
      </c>
      <c r="AF55" s="188">
        <f t="shared" si="13"/>
        <v>0</v>
      </c>
      <c r="AG55" s="187">
        <f t="shared" si="14"/>
        <v>0</v>
      </c>
      <c r="AH55" s="188">
        <f t="shared" si="15"/>
        <v>0</v>
      </c>
      <c r="AI55" s="187">
        <f t="shared" si="16"/>
        <v>0</v>
      </c>
      <c r="AJ55" s="188">
        <f t="shared" si="17"/>
        <v>0</v>
      </c>
      <c r="AK55" s="188">
        <f t="shared" si="18"/>
        <v>0</v>
      </c>
      <c r="AL55" s="188">
        <f t="shared" si="19"/>
        <v>0</v>
      </c>
      <c r="AM55" s="62">
        <f t="shared" si="20"/>
        <v>0</v>
      </c>
      <c r="AN55" s="116">
        <f t="shared" si="22"/>
        <v>0</v>
      </c>
    </row>
    <row r="56" spans="1:40" ht="16.5">
      <c r="A56" s="46"/>
      <c r="B56" s="47"/>
      <c r="C56" s="47"/>
      <c r="D56" s="48"/>
      <c r="E56" s="49"/>
      <c r="F56" s="49"/>
      <c r="G56" s="50"/>
      <c r="H56" s="50"/>
      <c r="I56" s="51"/>
      <c r="J56" s="51"/>
      <c r="K56" s="51"/>
      <c r="L56" s="51"/>
      <c r="M56" s="51"/>
      <c r="N56" s="222">
        <f t="shared" si="0"/>
        <v>0</v>
      </c>
      <c r="O56" s="52">
        <f t="shared" si="1"/>
        <v>0</v>
      </c>
      <c r="P56" s="72" t="str">
        <f>IF(O56&gt;0,IF(O56&gt;Q56,"Errore n. giorni! MAX 304",IF(NETWORKDAYS.INTL(G56,H56,11,'MENU TENDINA'!I$30:I$41)=O56,"ok","")),"")</f>
        <v/>
      </c>
      <c r="Q56" s="54" t="str">
        <f>IF(O56&gt;0,NETWORKDAYS.INTL(G56,H56,11,'MENU TENDINA'!$I$30:$I$41),"")</f>
        <v/>
      </c>
      <c r="R56" s="71"/>
      <c r="S56" s="56">
        <f t="shared" si="2"/>
        <v>0</v>
      </c>
      <c r="T56" s="185">
        <f t="shared" si="3"/>
        <v>0</v>
      </c>
      <c r="U56" s="185">
        <f t="shared" si="4"/>
        <v>0</v>
      </c>
      <c r="V56" s="185">
        <f t="shared" si="4"/>
        <v>0</v>
      </c>
      <c r="W56" s="185">
        <f t="shared" si="5"/>
        <v>0</v>
      </c>
      <c r="X56" s="185">
        <f t="shared" si="6"/>
        <v>0</v>
      </c>
      <c r="Y56" s="185">
        <f t="shared" si="7"/>
        <v>0</v>
      </c>
      <c r="Z56" s="186">
        <f t="shared" si="8"/>
        <v>0</v>
      </c>
      <c r="AA56" s="59">
        <f t="shared" si="23"/>
        <v>0</v>
      </c>
      <c r="AB56" s="60">
        <f t="shared" si="21"/>
        <v>0</v>
      </c>
      <c r="AC56" s="187">
        <f t="shared" si="10"/>
        <v>0</v>
      </c>
      <c r="AD56" s="188">
        <f t="shared" si="11"/>
        <v>0</v>
      </c>
      <c r="AE56" s="187">
        <f t="shared" si="12"/>
        <v>0</v>
      </c>
      <c r="AF56" s="188">
        <f t="shared" si="13"/>
        <v>0</v>
      </c>
      <c r="AG56" s="187">
        <f t="shared" si="14"/>
        <v>0</v>
      </c>
      <c r="AH56" s="188">
        <f t="shared" si="15"/>
        <v>0</v>
      </c>
      <c r="AI56" s="187">
        <f t="shared" si="16"/>
        <v>0</v>
      </c>
      <c r="AJ56" s="188">
        <f t="shared" si="17"/>
        <v>0</v>
      </c>
      <c r="AK56" s="188">
        <f t="shared" si="18"/>
        <v>0</v>
      </c>
      <c r="AL56" s="188">
        <f t="shared" si="19"/>
        <v>0</v>
      </c>
      <c r="AM56" s="62">
        <f t="shared" si="20"/>
        <v>0</v>
      </c>
      <c r="AN56" s="116">
        <f t="shared" si="22"/>
        <v>0</v>
      </c>
    </row>
    <row r="57" spans="1:40" ht="16.5">
      <c r="A57" s="46"/>
      <c r="B57" s="47"/>
      <c r="C57" s="47"/>
      <c r="D57" s="48"/>
      <c r="E57" s="49"/>
      <c r="F57" s="49"/>
      <c r="G57" s="50"/>
      <c r="H57" s="50"/>
      <c r="I57" s="51"/>
      <c r="J57" s="51"/>
      <c r="K57" s="51"/>
      <c r="L57" s="51"/>
      <c r="M57" s="51"/>
      <c r="N57" s="222">
        <f t="shared" si="0"/>
        <v>0</v>
      </c>
      <c r="O57" s="52">
        <f t="shared" si="1"/>
        <v>0</v>
      </c>
      <c r="P57" s="72" t="str">
        <f>IF(O57&gt;0,IF(O57&gt;Q57,"Errore n. giorni! MAX 304",IF(NETWORKDAYS.INTL(G57,H57,11,'MENU TENDINA'!I$30:I$41)=O57,"ok","")),"")</f>
        <v/>
      </c>
      <c r="Q57" s="54" t="str">
        <f>IF(O57&gt;0,NETWORKDAYS.INTL(G57,H57,11,'MENU TENDINA'!$I$30:$I$41),"")</f>
        <v/>
      </c>
      <c r="R57" s="71"/>
      <c r="S57" s="56">
        <f t="shared" si="2"/>
        <v>0</v>
      </c>
      <c r="T57" s="185">
        <f t="shared" si="3"/>
        <v>0</v>
      </c>
      <c r="U57" s="185">
        <f t="shared" si="4"/>
        <v>0</v>
      </c>
      <c r="V57" s="185">
        <f t="shared" si="4"/>
        <v>0</v>
      </c>
      <c r="W57" s="185">
        <f t="shared" si="5"/>
        <v>0</v>
      </c>
      <c r="X57" s="185">
        <f t="shared" si="6"/>
        <v>0</v>
      </c>
      <c r="Y57" s="185">
        <f t="shared" si="7"/>
        <v>0</v>
      </c>
      <c r="Z57" s="186">
        <f t="shared" si="8"/>
        <v>0</v>
      </c>
      <c r="AA57" s="59">
        <f t="shared" si="23"/>
        <v>0</v>
      </c>
      <c r="AB57" s="60">
        <f t="shared" si="21"/>
        <v>0</v>
      </c>
      <c r="AC57" s="187">
        <f t="shared" si="10"/>
        <v>0</v>
      </c>
      <c r="AD57" s="188">
        <f t="shared" si="11"/>
        <v>0</v>
      </c>
      <c r="AE57" s="187">
        <f t="shared" si="12"/>
        <v>0</v>
      </c>
      <c r="AF57" s="188">
        <f t="shared" si="13"/>
        <v>0</v>
      </c>
      <c r="AG57" s="187">
        <f t="shared" si="14"/>
        <v>0</v>
      </c>
      <c r="AH57" s="188">
        <f t="shared" si="15"/>
        <v>0</v>
      </c>
      <c r="AI57" s="187">
        <f t="shared" si="16"/>
        <v>0</v>
      </c>
      <c r="AJ57" s="188">
        <f t="shared" si="17"/>
        <v>0</v>
      </c>
      <c r="AK57" s="188">
        <f t="shared" si="18"/>
        <v>0</v>
      </c>
      <c r="AL57" s="188">
        <f t="shared" si="19"/>
        <v>0</v>
      </c>
      <c r="AM57" s="62">
        <f t="shared" si="20"/>
        <v>0</v>
      </c>
      <c r="AN57" s="116">
        <f t="shared" si="22"/>
        <v>0</v>
      </c>
    </row>
    <row r="58" spans="1:40" ht="16.5">
      <c r="A58" s="46"/>
      <c r="B58" s="47"/>
      <c r="C58" s="47"/>
      <c r="D58" s="48"/>
      <c r="E58" s="49"/>
      <c r="F58" s="49"/>
      <c r="G58" s="50"/>
      <c r="H58" s="50"/>
      <c r="I58" s="51"/>
      <c r="J58" s="51"/>
      <c r="K58" s="51"/>
      <c r="L58" s="51"/>
      <c r="M58" s="51"/>
      <c r="N58" s="222">
        <f t="shared" si="0"/>
        <v>0</v>
      </c>
      <c r="O58" s="52">
        <f t="shared" si="1"/>
        <v>0</v>
      </c>
      <c r="P58" s="72" t="str">
        <f>IF(O58&gt;0,IF(O58&gt;Q58,"Errore n. giorni! MAX 304",IF(NETWORKDAYS.INTL(G58,H58,11,'MENU TENDINA'!I$30:I$41)=O58,"ok","")),"")</f>
        <v/>
      </c>
      <c r="Q58" s="54" t="str">
        <f>IF(O58&gt;0,NETWORKDAYS.INTL(G58,H58,11,'MENU TENDINA'!$I$30:$I$41),"")</f>
        <v/>
      </c>
      <c r="R58" s="71"/>
      <c r="S58" s="56">
        <f t="shared" si="2"/>
        <v>0</v>
      </c>
      <c r="T58" s="185">
        <f t="shared" si="3"/>
        <v>0</v>
      </c>
      <c r="U58" s="185">
        <f t="shared" si="4"/>
        <v>0</v>
      </c>
      <c r="V58" s="185">
        <f t="shared" si="4"/>
        <v>0</v>
      </c>
      <c r="W58" s="185">
        <f t="shared" si="5"/>
        <v>0</v>
      </c>
      <c r="X58" s="185">
        <f t="shared" si="6"/>
        <v>0</v>
      </c>
      <c r="Y58" s="185">
        <f t="shared" si="7"/>
        <v>0</v>
      </c>
      <c r="Z58" s="186">
        <f t="shared" si="8"/>
        <v>0</v>
      </c>
      <c r="AA58" s="59">
        <f t="shared" si="23"/>
        <v>0</v>
      </c>
      <c r="AB58" s="60">
        <f t="shared" si="21"/>
        <v>0</v>
      </c>
      <c r="AC58" s="187">
        <f t="shared" si="10"/>
        <v>0</v>
      </c>
      <c r="AD58" s="188">
        <f t="shared" si="11"/>
        <v>0</v>
      </c>
      <c r="AE58" s="187">
        <f t="shared" si="12"/>
        <v>0</v>
      </c>
      <c r="AF58" s="188">
        <f t="shared" si="13"/>
        <v>0</v>
      </c>
      <c r="AG58" s="187">
        <f t="shared" si="14"/>
        <v>0</v>
      </c>
      <c r="AH58" s="188">
        <f t="shared" si="15"/>
        <v>0</v>
      </c>
      <c r="AI58" s="187">
        <f t="shared" si="16"/>
        <v>0</v>
      </c>
      <c r="AJ58" s="188">
        <f t="shared" si="17"/>
        <v>0</v>
      </c>
      <c r="AK58" s="188">
        <f t="shared" si="18"/>
        <v>0</v>
      </c>
      <c r="AL58" s="188">
        <f t="shared" si="19"/>
        <v>0</v>
      </c>
      <c r="AM58" s="62">
        <f t="shared" si="20"/>
        <v>0</v>
      </c>
      <c r="AN58" s="116">
        <f t="shared" si="22"/>
        <v>0</v>
      </c>
    </row>
    <row r="59" spans="1:40" ht="16.5">
      <c r="A59" s="46"/>
      <c r="B59" s="47"/>
      <c r="C59" s="47"/>
      <c r="D59" s="48"/>
      <c r="E59" s="49"/>
      <c r="F59" s="49"/>
      <c r="G59" s="50"/>
      <c r="H59" s="50"/>
      <c r="I59" s="51"/>
      <c r="J59" s="51"/>
      <c r="K59" s="51"/>
      <c r="L59" s="51"/>
      <c r="M59" s="51"/>
      <c r="N59" s="222">
        <f t="shared" si="0"/>
        <v>0</v>
      </c>
      <c r="O59" s="52">
        <f t="shared" si="1"/>
        <v>0</v>
      </c>
      <c r="P59" s="72" t="str">
        <f>IF(O59&gt;0,IF(O59&gt;Q59,"Errore n. giorni! MAX 304",IF(NETWORKDAYS.INTL(G59,H59,11,'MENU TENDINA'!I$30:I$41)=O59,"ok","")),"")</f>
        <v/>
      </c>
      <c r="Q59" s="54" t="str">
        <f>IF(O59&gt;0,NETWORKDAYS.INTL(G59,H59,11,'MENU TENDINA'!$I$30:$I$41),"")</f>
        <v/>
      </c>
      <c r="R59" s="71"/>
      <c r="S59" s="56">
        <f t="shared" si="2"/>
        <v>0</v>
      </c>
      <c r="T59" s="185">
        <f t="shared" si="3"/>
        <v>0</v>
      </c>
      <c r="U59" s="185">
        <f t="shared" si="4"/>
        <v>0</v>
      </c>
      <c r="V59" s="185">
        <f t="shared" si="4"/>
        <v>0</v>
      </c>
      <c r="W59" s="185">
        <f t="shared" si="5"/>
        <v>0</v>
      </c>
      <c r="X59" s="185">
        <f t="shared" si="6"/>
        <v>0</v>
      </c>
      <c r="Y59" s="185">
        <f t="shared" si="7"/>
        <v>0</v>
      </c>
      <c r="Z59" s="186">
        <f t="shared" si="8"/>
        <v>0</v>
      </c>
      <c r="AA59" s="59">
        <f t="shared" si="23"/>
        <v>0</v>
      </c>
      <c r="AB59" s="60">
        <f t="shared" si="21"/>
        <v>0</v>
      </c>
      <c r="AC59" s="187">
        <f t="shared" si="10"/>
        <v>0</v>
      </c>
      <c r="AD59" s="188">
        <f t="shared" si="11"/>
        <v>0</v>
      </c>
      <c r="AE59" s="187">
        <f t="shared" si="12"/>
        <v>0</v>
      </c>
      <c r="AF59" s="188">
        <f t="shared" si="13"/>
        <v>0</v>
      </c>
      <c r="AG59" s="187">
        <f t="shared" si="14"/>
        <v>0</v>
      </c>
      <c r="AH59" s="188">
        <f t="shared" si="15"/>
        <v>0</v>
      </c>
      <c r="AI59" s="187">
        <f t="shared" si="16"/>
        <v>0</v>
      </c>
      <c r="AJ59" s="188">
        <f t="shared" si="17"/>
        <v>0</v>
      </c>
      <c r="AK59" s="188">
        <f t="shared" si="18"/>
        <v>0</v>
      </c>
      <c r="AL59" s="188">
        <f t="shared" si="19"/>
        <v>0</v>
      </c>
      <c r="AM59" s="62">
        <f t="shared" si="20"/>
        <v>0</v>
      </c>
      <c r="AN59" s="116">
        <f t="shared" si="22"/>
        <v>0</v>
      </c>
    </row>
    <row r="60" spans="1:40" ht="16.5">
      <c r="A60" s="46"/>
      <c r="B60" s="47"/>
      <c r="C60" s="47"/>
      <c r="D60" s="48"/>
      <c r="E60" s="49"/>
      <c r="F60" s="49"/>
      <c r="G60" s="50"/>
      <c r="H60" s="50"/>
      <c r="I60" s="51"/>
      <c r="J60" s="51"/>
      <c r="K60" s="51"/>
      <c r="L60" s="51"/>
      <c r="M60" s="51"/>
      <c r="N60" s="222">
        <f t="shared" si="0"/>
        <v>0</v>
      </c>
      <c r="O60" s="52">
        <f t="shared" si="1"/>
        <v>0</v>
      </c>
      <c r="P60" s="72" t="str">
        <f>IF(O60&gt;0,IF(O60&gt;Q60,"Errore n. giorni! MAX 304",IF(NETWORKDAYS.INTL(G60,H60,11,'MENU TENDINA'!I$30:I$41)=O60,"ok","")),"")</f>
        <v/>
      </c>
      <c r="Q60" s="54" t="str">
        <f>IF(O60&gt;0,NETWORKDAYS.INTL(G60,H60,11,'MENU TENDINA'!$I$30:$I$41),"")</f>
        <v/>
      </c>
      <c r="R60" s="71"/>
      <c r="S60" s="56">
        <f t="shared" si="2"/>
        <v>0</v>
      </c>
      <c r="T60" s="185">
        <f t="shared" si="3"/>
        <v>0</v>
      </c>
      <c r="U60" s="185">
        <f t="shared" si="4"/>
        <v>0</v>
      </c>
      <c r="V60" s="185">
        <f t="shared" si="4"/>
        <v>0</v>
      </c>
      <c r="W60" s="185">
        <f t="shared" si="5"/>
        <v>0</v>
      </c>
      <c r="X60" s="185">
        <f t="shared" si="6"/>
        <v>0</v>
      </c>
      <c r="Y60" s="185">
        <f t="shared" si="7"/>
        <v>0</v>
      </c>
      <c r="Z60" s="186">
        <f t="shared" si="8"/>
        <v>0</v>
      </c>
      <c r="AA60" s="59">
        <f t="shared" si="23"/>
        <v>0</v>
      </c>
      <c r="AB60" s="60">
        <f t="shared" si="21"/>
        <v>0</v>
      </c>
      <c r="AC60" s="187">
        <f t="shared" si="10"/>
        <v>0</v>
      </c>
      <c r="AD60" s="188">
        <f t="shared" si="11"/>
        <v>0</v>
      </c>
      <c r="AE60" s="187">
        <f t="shared" si="12"/>
        <v>0</v>
      </c>
      <c r="AF60" s="188">
        <f t="shared" si="13"/>
        <v>0</v>
      </c>
      <c r="AG60" s="187">
        <f t="shared" si="14"/>
        <v>0</v>
      </c>
      <c r="AH60" s="188">
        <f t="shared" si="15"/>
        <v>0</v>
      </c>
      <c r="AI60" s="187">
        <f t="shared" si="16"/>
        <v>0</v>
      </c>
      <c r="AJ60" s="188">
        <f t="shared" si="17"/>
        <v>0</v>
      </c>
      <c r="AK60" s="188">
        <f t="shared" si="18"/>
        <v>0</v>
      </c>
      <c r="AL60" s="188">
        <f t="shared" si="19"/>
        <v>0</v>
      </c>
      <c r="AM60" s="62">
        <f t="shared" si="20"/>
        <v>0</v>
      </c>
      <c r="AN60" s="116">
        <f t="shared" si="22"/>
        <v>0</v>
      </c>
    </row>
    <row r="61" spans="1:40" ht="16.5">
      <c r="A61" s="46"/>
      <c r="B61" s="47"/>
      <c r="C61" s="47"/>
      <c r="D61" s="48"/>
      <c r="E61" s="49"/>
      <c r="F61" s="49"/>
      <c r="G61" s="50"/>
      <c r="H61" s="50"/>
      <c r="I61" s="51"/>
      <c r="J61" s="51"/>
      <c r="K61" s="51"/>
      <c r="L61" s="51"/>
      <c r="M61" s="51"/>
      <c r="N61" s="222">
        <f t="shared" si="0"/>
        <v>0</v>
      </c>
      <c r="O61" s="52">
        <f t="shared" si="1"/>
        <v>0</v>
      </c>
      <c r="P61" s="72" t="str">
        <f>IF(O61&gt;0,IF(O61&gt;Q61,"Errore n. giorni! MAX 304",IF(NETWORKDAYS.INTL(G61,H61,11,'MENU TENDINA'!I$30:I$41)=O61,"ok","")),"")</f>
        <v/>
      </c>
      <c r="Q61" s="54" t="str">
        <f>IF(O61&gt;0,NETWORKDAYS.INTL(G61,H61,11,'MENU TENDINA'!$I$30:$I$41),"")</f>
        <v/>
      </c>
      <c r="R61" s="71"/>
      <c r="S61" s="56">
        <f t="shared" si="2"/>
        <v>0</v>
      </c>
      <c r="T61" s="185">
        <f t="shared" si="3"/>
        <v>0</v>
      </c>
      <c r="U61" s="185">
        <f t="shared" si="4"/>
        <v>0</v>
      </c>
      <c r="V61" s="185">
        <f t="shared" si="4"/>
        <v>0</v>
      </c>
      <c r="W61" s="185">
        <f t="shared" si="5"/>
        <v>0</v>
      </c>
      <c r="X61" s="185">
        <f t="shared" si="6"/>
        <v>0</v>
      </c>
      <c r="Y61" s="185">
        <f t="shared" si="7"/>
        <v>0</v>
      </c>
      <c r="Z61" s="186">
        <f t="shared" si="8"/>
        <v>0</v>
      </c>
      <c r="AA61" s="59">
        <f t="shared" si="23"/>
        <v>0</v>
      </c>
      <c r="AB61" s="60">
        <f t="shared" si="21"/>
        <v>0</v>
      </c>
      <c r="AC61" s="187">
        <f t="shared" si="10"/>
        <v>0</v>
      </c>
      <c r="AD61" s="188">
        <f t="shared" si="11"/>
        <v>0</v>
      </c>
      <c r="AE61" s="187">
        <f t="shared" si="12"/>
        <v>0</v>
      </c>
      <c r="AF61" s="188">
        <f t="shared" si="13"/>
        <v>0</v>
      </c>
      <c r="AG61" s="187">
        <f t="shared" si="14"/>
        <v>0</v>
      </c>
      <c r="AH61" s="188">
        <f t="shared" si="15"/>
        <v>0</v>
      </c>
      <c r="AI61" s="187">
        <f t="shared" si="16"/>
        <v>0</v>
      </c>
      <c r="AJ61" s="188">
        <f t="shared" si="17"/>
        <v>0</v>
      </c>
      <c r="AK61" s="188">
        <f t="shared" si="18"/>
        <v>0</v>
      </c>
      <c r="AL61" s="188">
        <f t="shared" si="19"/>
        <v>0</v>
      </c>
      <c r="AM61" s="62">
        <f t="shared" si="20"/>
        <v>0</v>
      </c>
      <c r="AN61" s="116">
        <f t="shared" si="22"/>
        <v>0</v>
      </c>
    </row>
    <row r="62" spans="1:40" ht="16.5">
      <c r="A62" s="46"/>
      <c r="B62" s="47"/>
      <c r="C62" s="47"/>
      <c r="D62" s="48"/>
      <c r="E62" s="49"/>
      <c r="F62" s="49"/>
      <c r="G62" s="50"/>
      <c r="H62" s="50"/>
      <c r="I62" s="51"/>
      <c r="J62" s="51"/>
      <c r="K62" s="51"/>
      <c r="L62" s="51"/>
      <c r="M62" s="51"/>
      <c r="N62" s="222">
        <f t="shared" si="0"/>
        <v>0</v>
      </c>
      <c r="O62" s="52">
        <f t="shared" si="1"/>
        <v>0</v>
      </c>
      <c r="P62" s="72" t="str">
        <f>IF(O62&gt;0,IF(O62&gt;Q62,"Errore n. giorni! MAX 304",IF(NETWORKDAYS.INTL(G62,H62,11,'MENU TENDINA'!I$30:I$41)=O62,"ok","")),"")</f>
        <v/>
      </c>
      <c r="Q62" s="54" t="str">
        <f>IF(O62&gt;0,NETWORKDAYS.INTL(G62,H62,11,'MENU TENDINA'!$I$30:$I$41),"")</f>
        <v/>
      </c>
      <c r="R62" s="71"/>
      <c r="S62" s="56">
        <f t="shared" si="2"/>
        <v>0</v>
      </c>
      <c r="T62" s="185">
        <f t="shared" si="3"/>
        <v>0</v>
      </c>
      <c r="U62" s="185">
        <f t="shared" si="4"/>
        <v>0</v>
      </c>
      <c r="V62" s="185">
        <f t="shared" si="4"/>
        <v>0</v>
      </c>
      <c r="W62" s="185">
        <f t="shared" si="5"/>
        <v>0</v>
      </c>
      <c r="X62" s="185">
        <f t="shared" si="6"/>
        <v>0</v>
      </c>
      <c r="Y62" s="185">
        <f t="shared" si="7"/>
        <v>0</v>
      </c>
      <c r="Z62" s="186">
        <f t="shared" si="8"/>
        <v>0</v>
      </c>
      <c r="AA62" s="59">
        <f t="shared" si="23"/>
        <v>0</v>
      </c>
      <c r="AB62" s="60">
        <f t="shared" si="21"/>
        <v>0</v>
      </c>
      <c r="AC62" s="187">
        <f t="shared" si="10"/>
        <v>0</v>
      </c>
      <c r="AD62" s="188">
        <f t="shared" si="11"/>
        <v>0</v>
      </c>
      <c r="AE62" s="187">
        <f t="shared" si="12"/>
        <v>0</v>
      </c>
      <c r="AF62" s="188">
        <f t="shared" si="13"/>
        <v>0</v>
      </c>
      <c r="AG62" s="187">
        <f t="shared" si="14"/>
        <v>0</v>
      </c>
      <c r="AH62" s="188">
        <f t="shared" si="15"/>
        <v>0</v>
      </c>
      <c r="AI62" s="187">
        <f t="shared" si="16"/>
        <v>0</v>
      </c>
      <c r="AJ62" s="188">
        <f t="shared" si="17"/>
        <v>0</v>
      </c>
      <c r="AK62" s="188">
        <f t="shared" si="18"/>
        <v>0</v>
      </c>
      <c r="AL62" s="188">
        <f t="shared" si="19"/>
        <v>0</v>
      </c>
      <c r="AM62" s="62">
        <f t="shared" si="20"/>
        <v>0</v>
      </c>
      <c r="AN62" s="116">
        <f t="shared" si="22"/>
        <v>0</v>
      </c>
    </row>
    <row r="63" spans="1:40" ht="16.5">
      <c r="A63" s="46"/>
      <c r="B63" s="47"/>
      <c r="C63" s="47"/>
      <c r="D63" s="48"/>
      <c r="E63" s="49"/>
      <c r="F63" s="49"/>
      <c r="G63" s="50"/>
      <c r="H63" s="50"/>
      <c r="I63" s="51"/>
      <c r="J63" s="51"/>
      <c r="K63" s="51"/>
      <c r="L63" s="51"/>
      <c r="M63" s="51"/>
      <c r="N63" s="222">
        <f t="shared" si="0"/>
        <v>0</v>
      </c>
      <c r="O63" s="52">
        <f t="shared" si="1"/>
        <v>0</v>
      </c>
      <c r="P63" s="72" t="str">
        <f>IF(O63&gt;0,IF(O63&gt;Q63,"Errore n. giorni! MAX 304",IF(NETWORKDAYS.INTL(G63,H63,11,'MENU TENDINA'!I$30:I$41)=O63,"ok","")),"")</f>
        <v/>
      </c>
      <c r="Q63" s="54" t="str">
        <f>IF(O63&gt;0,NETWORKDAYS.INTL(G63,H63,11,'MENU TENDINA'!$I$30:$I$41),"")</f>
        <v/>
      </c>
      <c r="R63" s="71"/>
      <c r="S63" s="56">
        <f t="shared" si="2"/>
        <v>0</v>
      </c>
      <c r="T63" s="185">
        <f t="shared" si="3"/>
        <v>0</v>
      </c>
      <c r="U63" s="185">
        <f t="shared" si="4"/>
        <v>0</v>
      </c>
      <c r="V63" s="185">
        <f t="shared" si="4"/>
        <v>0</v>
      </c>
      <c r="W63" s="185">
        <f t="shared" si="5"/>
        <v>0</v>
      </c>
      <c r="X63" s="185">
        <f t="shared" si="6"/>
        <v>0</v>
      </c>
      <c r="Y63" s="185">
        <f t="shared" si="7"/>
        <v>0</v>
      </c>
      <c r="Z63" s="186">
        <f t="shared" si="8"/>
        <v>0</v>
      </c>
      <c r="AA63" s="59">
        <f t="shared" si="23"/>
        <v>0</v>
      </c>
      <c r="AB63" s="60">
        <f t="shared" si="21"/>
        <v>0</v>
      </c>
      <c r="AC63" s="187">
        <f t="shared" si="10"/>
        <v>0</v>
      </c>
      <c r="AD63" s="188">
        <f t="shared" si="11"/>
        <v>0</v>
      </c>
      <c r="AE63" s="187">
        <f t="shared" si="12"/>
        <v>0</v>
      </c>
      <c r="AF63" s="188">
        <f t="shared" si="13"/>
        <v>0</v>
      </c>
      <c r="AG63" s="187">
        <f t="shared" si="14"/>
        <v>0</v>
      </c>
      <c r="AH63" s="188">
        <f t="shared" si="15"/>
        <v>0</v>
      </c>
      <c r="AI63" s="187">
        <f t="shared" si="16"/>
        <v>0</v>
      </c>
      <c r="AJ63" s="188">
        <f t="shared" si="17"/>
        <v>0</v>
      </c>
      <c r="AK63" s="188">
        <f t="shared" si="18"/>
        <v>0</v>
      </c>
      <c r="AL63" s="188">
        <f t="shared" si="19"/>
        <v>0</v>
      </c>
      <c r="AM63" s="62">
        <f t="shared" si="20"/>
        <v>0</v>
      </c>
      <c r="AN63" s="116">
        <f t="shared" si="22"/>
        <v>0</v>
      </c>
    </row>
    <row r="64" spans="1:40" ht="16.5">
      <c r="A64" s="46"/>
      <c r="B64" s="47"/>
      <c r="C64" s="47"/>
      <c r="D64" s="48"/>
      <c r="E64" s="49"/>
      <c r="F64" s="49"/>
      <c r="G64" s="50"/>
      <c r="H64" s="50"/>
      <c r="I64" s="51"/>
      <c r="J64" s="51"/>
      <c r="K64" s="51"/>
      <c r="L64" s="51"/>
      <c r="M64" s="51"/>
      <c r="N64" s="222">
        <f t="shared" si="0"/>
        <v>0</v>
      </c>
      <c r="O64" s="52">
        <f t="shared" si="1"/>
        <v>0</v>
      </c>
      <c r="P64" s="72" t="str">
        <f>IF(O64&gt;0,IF(O64&gt;Q64,"Errore n. giorni! MAX 304",IF(NETWORKDAYS.INTL(G64,H64,11,'MENU TENDINA'!I$30:I$41)=O64,"ok","")),"")</f>
        <v/>
      </c>
      <c r="Q64" s="54" t="str">
        <f>IF(O64&gt;0,NETWORKDAYS.INTL(G64,H64,11,'MENU TENDINA'!$I$30:$I$41),"")</f>
        <v/>
      </c>
      <c r="R64" s="71"/>
      <c r="S64" s="56">
        <f t="shared" si="2"/>
        <v>0</v>
      </c>
      <c r="T64" s="185">
        <f t="shared" si="3"/>
        <v>0</v>
      </c>
      <c r="U64" s="185">
        <f t="shared" si="4"/>
        <v>0</v>
      </c>
      <c r="V64" s="185">
        <f t="shared" si="4"/>
        <v>0</v>
      </c>
      <c r="W64" s="185">
        <f t="shared" si="5"/>
        <v>0</v>
      </c>
      <c r="X64" s="185">
        <f t="shared" si="6"/>
        <v>0</v>
      </c>
      <c r="Y64" s="185">
        <f t="shared" si="7"/>
        <v>0</v>
      </c>
      <c r="Z64" s="186">
        <f t="shared" si="8"/>
        <v>0</v>
      </c>
      <c r="AA64" s="59">
        <f t="shared" si="23"/>
        <v>0</v>
      </c>
      <c r="AB64" s="60">
        <f t="shared" si="21"/>
        <v>0</v>
      </c>
      <c r="AC64" s="187">
        <f t="shared" si="10"/>
        <v>0</v>
      </c>
      <c r="AD64" s="188">
        <f t="shared" si="11"/>
        <v>0</v>
      </c>
      <c r="AE64" s="187">
        <f t="shared" si="12"/>
        <v>0</v>
      </c>
      <c r="AF64" s="188">
        <f t="shared" si="13"/>
        <v>0</v>
      </c>
      <c r="AG64" s="187">
        <f t="shared" si="14"/>
        <v>0</v>
      </c>
      <c r="AH64" s="188">
        <f t="shared" si="15"/>
        <v>0</v>
      </c>
      <c r="AI64" s="187">
        <f t="shared" si="16"/>
        <v>0</v>
      </c>
      <c r="AJ64" s="188">
        <f t="shared" si="17"/>
        <v>0</v>
      </c>
      <c r="AK64" s="188">
        <f t="shared" si="18"/>
        <v>0</v>
      </c>
      <c r="AL64" s="188">
        <f t="shared" si="19"/>
        <v>0</v>
      </c>
      <c r="AM64" s="62">
        <f t="shared" si="20"/>
        <v>0</v>
      </c>
      <c r="AN64" s="116">
        <f t="shared" si="22"/>
        <v>0</v>
      </c>
    </row>
    <row r="65" spans="1:40" ht="16.5">
      <c r="A65" s="46"/>
      <c r="B65" s="47"/>
      <c r="C65" s="47"/>
      <c r="D65" s="48"/>
      <c r="E65" s="49"/>
      <c r="F65" s="49"/>
      <c r="G65" s="50"/>
      <c r="H65" s="50"/>
      <c r="I65" s="51"/>
      <c r="J65" s="51"/>
      <c r="K65" s="51"/>
      <c r="L65" s="51"/>
      <c r="M65" s="51"/>
      <c r="N65" s="222">
        <f t="shared" si="0"/>
        <v>0</v>
      </c>
      <c r="O65" s="52">
        <f t="shared" si="1"/>
        <v>0</v>
      </c>
      <c r="P65" s="72" t="str">
        <f>IF(O65&gt;0,IF(O65&gt;Q65,"Errore n. giorni! MAX 304",IF(NETWORKDAYS.INTL(G65,H65,11,'MENU TENDINA'!I$30:I$41)=O65,"ok","")),"")</f>
        <v/>
      </c>
      <c r="Q65" s="54" t="str">
        <f>IF(O65&gt;0,NETWORKDAYS.INTL(G65,H65,11,'MENU TENDINA'!$I$30:$I$41),"")</f>
        <v/>
      </c>
      <c r="R65" s="71"/>
      <c r="S65" s="56">
        <f t="shared" si="2"/>
        <v>0</v>
      </c>
      <c r="T65" s="185">
        <f t="shared" si="3"/>
        <v>0</v>
      </c>
      <c r="U65" s="185">
        <f t="shared" si="4"/>
        <v>0</v>
      </c>
      <c r="V65" s="185">
        <f t="shared" si="4"/>
        <v>0</v>
      </c>
      <c r="W65" s="185">
        <f t="shared" si="5"/>
        <v>0</v>
      </c>
      <c r="X65" s="185">
        <f t="shared" si="6"/>
        <v>0</v>
      </c>
      <c r="Y65" s="185">
        <f t="shared" si="7"/>
        <v>0</v>
      </c>
      <c r="Z65" s="186">
        <f t="shared" si="8"/>
        <v>0</v>
      </c>
      <c r="AA65" s="59">
        <f t="shared" si="23"/>
        <v>0</v>
      </c>
      <c r="AB65" s="60">
        <f t="shared" si="21"/>
        <v>0</v>
      </c>
      <c r="AC65" s="187">
        <f t="shared" si="10"/>
        <v>0</v>
      </c>
      <c r="AD65" s="188">
        <f t="shared" si="11"/>
        <v>0</v>
      </c>
      <c r="AE65" s="187">
        <f t="shared" si="12"/>
        <v>0</v>
      </c>
      <c r="AF65" s="188">
        <f t="shared" si="13"/>
        <v>0</v>
      </c>
      <c r="AG65" s="187">
        <f t="shared" si="14"/>
        <v>0</v>
      </c>
      <c r="AH65" s="188">
        <f t="shared" si="15"/>
        <v>0</v>
      </c>
      <c r="AI65" s="187">
        <f t="shared" si="16"/>
        <v>0</v>
      </c>
      <c r="AJ65" s="188">
        <f t="shared" si="17"/>
        <v>0</v>
      </c>
      <c r="AK65" s="188">
        <f t="shared" si="18"/>
        <v>0</v>
      </c>
      <c r="AL65" s="188">
        <f t="shared" si="19"/>
        <v>0</v>
      </c>
      <c r="AM65" s="62">
        <f t="shared" si="20"/>
        <v>0</v>
      </c>
      <c r="AN65" s="116">
        <f t="shared" si="22"/>
        <v>0</v>
      </c>
    </row>
    <row r="66" spans="1:40" ht="16.5">
      <c r="A66" s="46"/>
      <c r="B66" s="47"/>
      <c r="C66" s="47"/>
      <c r="D66" s="48"/>
      <c r="E66" s="49"/>
      <c r="F66" s="49"/>
      <c r="G66" s="50"/>
      <c r="H66" s="50"/>
      <c r="I66" s="51"/>
      <c r="J66" s="51"/>
      <c r="K66" s="51"/>
      <c r="L66" s="51"/>
      <c r="M66" s="51"/>
      <c r="N66" s="222">
        <f t="shared" si="0"/>
        <v>0</v>
      </c>
      <c r="O66" s="52">
        <f t="shared" si="1"/>
        <v>0</v>
      </c>
      <c r="P66" s="72" t="str">
        <f>IF(O66&gt;0,IF(O66&gt;Q66,"Errore n. giorni! MAX 304",IF(NETWORKDAYS.INTL(G66,H66,11,'MENU TENDINA'!I$30:I$41)=O66,"ok","")),"")</f>
        <v/>
      </c>
      <c r="Q66" s="54" t="str">
        <f>IF(O66&gt;0,NETWORKDAYS.INTL(G66,H66,11,'MENU TENDINA'!$I$30:$I$41),"")</f>
        <v/>
      </c>
      <c r="R66" s="71"/>
      <c r="S66" s="56">
        <f t="shared" si="2"/>
        <v>0</v>
      </c>
      <c r="T66" s="185">
        <f t="shared" si="3"/>
        <v>0</v>
      </c>
      <c r="U66" s="185">
        <f t="shared" si="4"/>
        <v>0</v>
      </c>
      <c r="V66" s="185">
        <f t="shared" si="4"/>
        <v>0</v>
      </c>
      <c r="W66" s="185">
        <f t="shared" si="5"/>
        <v>0</v>
      </c>
      <c r="X66" s="185">
        <f t="shared" si="6"/>
        <v>0</v>
      </c>
      <c r="Y66" s="185">
        <f t="shared" si="7"/>
        <v>0</v>
      </c>
      <c r="Z66" s="186">
        <f t="shared" si="8"/>
        <v>0</v>
      </c>
      <c r="AA66" s="59">
        <f t="shared" si="23"/>
        <v>0</v>
      </c>
      <c r="AB66" s="60">
        <f t="shared" si="21"/>
        <v>0</v>
      </c>
      <c r="AC66" s="187">
        <f t="shared" si="10"/>
        <v>0</v>
      </c>
      <c r="AD66" s="188">
        <f t="shared" si="11"/>
        <v>0</v>
      </c>
      <c r="AE66" s="187">
        <f t="shared" si="12"/>
        <v>0</v>
      </c>
      <c r="AF66" s="188">
        <f t="shared" si="13"/>
        <v>0</v>
      </c>
      <c r="AG66" s="187">
        <f t="shared" si="14"/>
        <v>0</v>
      </c>
      <c r="AH66" s="188">
        <f t="shared" si="15"/>
        <v>0</v>
      </c>
      <c r="AI66" s="187">
        <f t="shared" si="16"/>
        <v>0</v>
      </c>
      <c r="AJ66" s="188">
        <f t="shared" si="17"/>
        <v>0</v>
      </c>
      <c r="AK66" s="188">
        <f t="shared" si="18"/>
        <v>0</v>
      </c>
      <c r="AL66" s="188">
        <f t="shared" si="19"/>
        <v>0</v>
      </c>
      <c r="AM66" s="62">
        <f t="shared" si="20"/>
        <v>0</v>
      </c>
      <c r="AN66" s="116">
        <f t="shared" si="22"/>
        <v>0</v>
      </c>
    </row>
    <row r="67" spans="1:40" ht="16.5">
      <c r="A67" s="46"/>
      <c r="B67" s="47"/>
      <c r="C67" s="47"/>
      <c r="D67" s="48"/>
      <c r="E67" s="49"/>
      <c r="F67" s="49"/>
      <c r="G67" s="50"/>
      <c r="H67" s="50"/>
      <c r="I67" s="51"/>
      <c r="J67" s="51"/>
      <c r="K67" s="51"/>
      <c r="L67" s="51"/>
      <c r="M67" s="51"/>
      <c r="N67" s="222">
        <f t="shared" si="0"/>
        <v>0</v>
      </c>
      <c r="O67" s="52">
        <f t="shared" si="1"/>
        <v>0</v>
      </c>
      <c r="P67" s="72" t="str">
        <f>IF(O67&gt;0,IF(O67&gt;Q67,"Errore n. giorni! MAX 304",IF(NETWORKDAYS.INTL(G67,H67,11,'MENU TENDINA'!I$30:I$41)=O67,"ok","")),"")</f>
        <v/>
      </c>
      <c r="Q67" s="54" t="str">
        <f>IF(O67&gt;0,NETWORKDAYS.INTL(G67,H67,11,'MENU TENDINA'!$I$30:$I$41),"")</f>
        <v/>
      </c>
      <c r="R67" s="71"/>
      <c r="S67" s="56">
        <f t="shared" si="2"/>
        <v>0</v>
      </c>
      <c r="T67" s="185">
        <f t="shared" si="3"/>
        <v>0</v>
      </c>
      <c r="U67" s="185">
        <f t="shared" si="4"/>
        <v>0</v>
      </c>
      <c r="V67" s="185">
        <f t="shared" si="4"/>
        <v>0</v>
      </c>
      <c r="W67" s="185">
        <f t="shared" si="5"/>
        <v>0</v>
      </c>
      <c r="X67" s="185">
        <f t="shared" si="6"/>
        <v>0</v>
      </c>
      <c r="Y67" s="185">
        <f t="shared" si="7"/>
        <v>0</v>
      </c>
      <c r="Z67" s="186">
        <f t="shared" si="8"/>
        <v>0</v>
      </c>
      <c r="AA67" s="59">
        <f t="shared" si="23"/>
        <v>0</v>
      </c>
      <c r="AB67" s="60">
        <f t="shared" si="21"/>
        <v>0</v>
      </c>
      <c r="AC67" s="187">
        <f t="shared" si="10"/>
        <v>0</v>
      </c>
      <c r="AD67" s="188">
        <f t="shared" si="11"/>
        <v>0</v>
      </c>
      <c r="AE67" s="187">
        <f t="shared" si="12"/>
        <v>0</v>
      </c>
      <c r="AF67" s="188">
        <f t="shared" si="13"/>
        <v>0</v>
      </c>
      <c r="AG67" s="187">
        <f t="shared" si="14"/>
        <v>0</v>
      </c>
      <c r="AH67" s="188">
        <f t="shared" si="15"/>
        <v>0</v>
      </c>
      <c r="AI67" s="187">
        <f t="shared" si="16"/>
        <v>0</v>
      </c>
      <c r="AJ67" s="188">
        <f t="shared" si="17"/>
        <v>0</v>
      </c>
      <c r="AK67" s="188">
        <f t="shared" si="18"/>
        <v>0</v>
      </c>
      <c r="AL67" s="188">
        <f t="shared" si="19"/>
        <v>0</v>
      </c>
      <c r="AM67" s="62">
        <f t="shared" si="20"/>
        <v>0</v>
      </c>
      <c r="AN67" s="116">
        <f t="shared" si="22"/>
        <v>0</v>
      </c>
    </row>
    <row r="68" spans="1:40" ht="16.5">
      <c r="A68" s="46"/>
      <c r="B68" s="47"/>
      <c r="C68" s="47"/>
      <c r="D68" s="48"/>
      <c r="E68" s="49"/>
      <c r="F68" s="49"/>
      <c r="G68" s="50"/>
      <c r="H68" s="50"/>
      <c r="I68" s="51"/>
      <c r="J68" s="51"/>
      <c r="K68" s="51"/>
      <c r="L68" s="51"/>
      <c r="M68" s="51"/>
      <c r="N68" s="222">
        <f t="shared" si="0"/>
        <v>0</v>
      </c>
      <c r="O68" s="52">
        <f t="shared" si="1"/>
        <v>0</v>
      </c>
      <c r="P68" s="72" t="str">
        <f>IF(O68&gt;0,IF(O68&gt;Q68,"Errore n. giorni! MAX 304",IF(NETWORKDAYS.INTL(G68,H68,11,'MENU TENDINA'!I$30:I$41)=O68,"ok","")),"")</f>
        <v/>
      </c>
      <c r="Q68" s="54" t="str">
        <f>IF(O68&gt;0,NETWORKDAYS.INTL(G68,H68,11,'MENU TENDINA'!$I$30:$I$41),"")</f>
        <v/>
      </c>
      <c r="R68" s="71"/>
      <c r="S68" s="56">
        <f t="shared" si="2"/>
        <v>0</v>
      </c>
      <c r="T68" s="185">
        <f t="shared" si="3"/>
        <v>0</v>
      </c>
      <c r="U68" s="185">
        <f t="shared" si="4"/>
        <v>0</v>
      </c>
      <c r="V68" s="185">
        <f t="shared" si="4"/>
        <v>0</v>
      </c>
      <c r="W68" s="185">
        <f t="shared" si="5"/>
        <v>0</v>
      </c>
      <c r="X68" s="185">
        <f t="shared" si="6"/>
        <v>0</v>
      </c>
      <c r="Y68" s="185">
        <f t="shared" si="7"/>
        <v>0</v>
      </c>
      <c r="Z68" s="186">
        <f t="shared" si="8"/>
        <v>0</v>
      </c>
      <c r="AA68" s="59">
        <f t="shared" si="23"/>
        <v>0</v>
      </c>
      <c r="AB68" s="60">
        <f t="shared" si="21"/>
        <v>0</v>
      </c>
      <c r="AC68" s="187">
        <f t="shared" si="10"/>
        <v>0</v>
      </c>
      <c r="AD68" s="188">
        <f t="shared" si="11"/>
        <v>0</v>
      </c>
      <c r="AE68" s="187">
        <f t="shared" si="12"/>
        <v>0</v>
      </c>
      <c r="AF68" s="188">
        <f t="shared" si="13"/>
        <v>0</v>
      </c>
      <c r="AG68" s="187">
        <f t="shared" si="14"/>
        <v>0</v>
      </c>
      <c r="AH68" s="188">
        <f t="shared" si="15"/>
        <v>0</v>
      </c>
      <c r="AI68" s="187">
        <f t="shared" si="16"/>
        <v>0</v>
      </c>
      <c r="AJ68" s="188">
        <f t="shared" si="17"/>
        <v>0</v>
      </c>
      <c r="AK68" s="188">
        <f t="shared" si="18"/>
        <v>0</v>
      </c>
      <c r="AL68" s="188">
        <f t="shared" si="19"/>
        <v>0</v>
      </c>
      <c r="AM68" s="62">
        <f t="shared" si="20"/>
        <v>0</v>
      </c>
      <c r="AN68" s="116">
        <f t="shared" si="22"/>
        <v>0</v>
      </c>
    </row>
    <row r="69" spans="1:40" ht="16.5">
      <c r="A69" s="46"/>
      <c r="B69" s="47"/>
      <c r="C69" s="47"/>
      <c r="D69" s="48"/>
      <c r="E69" s="49"/>
      <c r="F69" s="49"/>
      <c r="G69" s="50"/>
      <c r="H69" s="50"/>
      <c r="I69" s="51"/>
      <c r="J69" s="51"/>
      <c r="K69" s="51"/>
      <c r="L69" s="51"/>
      <c r="M69" s="51"/>
      <c r="N69" s="222">
        <f t="shared" si="0"/>
        <v>0</v>
      </c>
      <c r="O69" s="52">
        <f t="shared" si="1"/>
        <v>0</v>
      </c>
      <c r="P69" s="72" t="str">
        <f>IF(O69&gt;0,IF(O69&gt;Q69,"Errore n. giorni! MAX 304",IF(NETWORKDAYS.INTL(G69,H69,11,'MENU TENDINA'!I$30:I$41)=O69,"ok","")),"")</f>
        <v/>
      </c>
      <c r="Q69" s="54" t="str">
        <f>IF(O69&gt;0,NETWORKDAYS.INTL(G69,H69,11,'MENU TENDINA'!$I$30:$I$41),"")</f>
        <v/>
      </c>
      <c r="R69" s="71"/>
      <c r="S69" s="56">
        <f t="shared" si="2"/>
        <v>0</v>
      </c>
      <c r="T69" s="185">
        <f t="shared" si="3"/>
        <v>0</v>
      </c>
      <c r="U69" s="185">
        <f t="shared" si="4"/>
        <v>0</v>
      </c>
      <c r="V69" s="185">
        <f t="shared" si="4"/>
        <v>0</v>
      </c>
      <c r="W69" s="185">
        <f t="shared" si="5"/>
        <v>0</v>
      </c>
      <c r="X69" s="185">
        <f t="shared" si="6"/>
        <v>0</v>
      </c>
      <c r="Y69" s="185">
        <f t="shared" si="7"/>
        <v>0</v>
      </c>
      <c r="Z69" s="186">
        <f t="shared" si="8"/>
        <v>0</v>
      </c>
      <c r="AA69" s="59">
        <f t="shared" si="23"/>
        <v>0</v>
      </c>
      <c r="AB69" s="60">
        <f t="shared" si="21"/>
        <v>0</v>
      </c>
      <c r="AC69" s="187">
        <f t="shared" si="10"/>
        <v>0</v>
      </c>
      <c r="AD69" s="188">
        <f t="shared" si="11"/>
        <v>0</v>
      </c>
      <c r="AE69" s="187">
        <f t="shared" si="12"/>
        <v>0</v>
      </c>
      <c r="AF69" s="188">
        <f t="shared" si="13"/>
        <v>0</v>
      </c>
      <c r="AG69" s="187">
        <f t="shared" si="14"/>
        <v>0</v>
      </c>
      <c r="AH69" s="188">
        <f t="shared" si="15"/>
        <v>0</v>
      </c>
      <c r="AI69" s="187">
        <f t="shared" si="16"/>
        <v>0</v>
      </c>
      <c r="AJ69" s="188">
        <f t="shared" si="17"/>
        <v>0</v>
      </c>
      <c r="AK69" s="188">
        <f t="shared" si="18"/>
        <v>0</v>
      </c>
      <c r="AL69" s="188">
        <f t="shared" si="19"/>
        <v>0</v>
      </c>
      <c r="AM69" s="62">
        <f t="shared" si="20"/>
        <v>0</v>
      </c>
      <c r="AN69" s="116">
        <f t="shared" si="22"/>
        <v>0</v>
      </c>
    </row>
    <row r="70" spans="1:40" ht="16.5">
      <c r="A70" s="46"/>
      <c r="B70" s="47"/>
      <c r="C70" s="47"/>
      <c r="D70" s="48"/>
      <c r="E70" s="49"/>
      <c r="F70" s="49"/>
      <c r="G70" s="50"/>
      <c r="H70" s="50"/>
      <c r="I70" s="51"/>
      <c r="J70" s="51"/>
      <c r="K70" s="51"/>
      <c r="L70" s="51"/>
      <c r="M70" s="51"/>
      <c r="N70" s="222">
        <f t="shared" si="0"/>
        <v>0</v>
      </c>
      <c r="O70" s="52">
        <f t="shared" si="1"/>
        <v>0</v>
      </c>
      <c r="P70" s="72" t="str">
        <f>IF(O70&gt;0,IF(O70&gt;Q70,"Errore n. giorni! MAX 304",IF(NETWORKDAYS.INTL(G70,H70,11,'MENU TENDINA'!I$30:I$41)=O70,"ok","")),"")</f>
        <v/>
      </c>
      <c r="Q70" s="54" t="str">
        <f>IF(O70&gt;0,NETWORKDAYS.INTL(G70,H70,11,'MENU TENDINA'!$I$30:$I$41),"")</f>
        <v/>
      </c>
      <c r="R70" s="71"/>
      <c r="S70" s="56">
        <f t="shared" si="2"/>
        <v>0</v>
      </c>
      <c r="T70" s="185">
        <f t="shared" si="3"/>
        <v>0</v>
      </c>
      <c r="U70" s="185">
        <f t="shared" si="4"/>
        <v>0</v>
      </c>
      <c r="V70" s="185">
        <f t="shared" si="4"/>
        <v>0</v>
      </c>
      <c r="W70" s="185">
        <f t="shared" si="5"/>
        <v>0</v>
      </c>
      <c r="X70" s="185">
        <f t="shared" si="6"/>
        <v>0</v>
      </c>
      <c r="Y70" s="185">
        <f t="shared" si="7"/>
        <v>0</v>
      </c>
      <c r="Z70" s="186">
        <f t="shared" si="8"/>
        <v>0</v>
      </c>
      <c r="AA70" s="59">
        <f t="shared" si="23"/>
        <v>0</v>
      </c>
      <c r="AB70" s="60">
        <f t="shared" si="21"/>
        <v>0</v>
      </c>
      <c r="AC70" s="187">
        <f t="shared" si="10"/>
        <v>0</v>
      </c>
      <c r="AD70" s="188">
        <f t="shared" si="11"/>
        <v>0</v>
      </c>
      <c r="AE70" s="187">
        <f t="shared" si="12"/>
        <v>0</v>
      </c>
      <c r="AF70" s="188">
        <f t="shared" si="13"/>
        <v>0</v>
      </c>
      <c r="AG70" s="187">
        <f t="shared" si="14"/>
        <v>0</v>
      </c>
      <c r="AH70" s="188">
        <f t="shared" si="15"/>
        <v>0</v>
      </c>
      <c r="AI70" s="187">
        <f t="shared" si="16"/>
        <v>0</v>
      </c>
      <c r="AJ70" s="188">
        <f t="shared" si="17"/>
        <v>0</v>
      </c>
      <c r="AK70" s="188">
        <f t="shared" si="18"/>
        <v>0</v>
      </c>
      <c r="AL70" s="188">
        <f t="shared" si="19"/>
        <v>0</v>
      </c>
      <c r="AM70" s="62">
        <f t="shared" si="20"/>
        <v>0</v>
      </c>
      <c r="AN70" s="116">
        <f t="shared" si="22"/>
        <v>0</v>
      </c>
    </row>
    <row r="71" spans="1:40" ht="16.5">
      <c r="A71" s="46"/>
      <c r="B71" s="47"/>
      <c r="C71" s="47"/>
      <c r="D71" s="48"/>
      <c r="E71" s="49"/>
      <c r="F71" s="49"/>
      <c r="G71" s="50"/>
      <c r="H71" s="50"/>
      <c r="I71" s="51"/>
      <c r="J71" s="51"/>
      <c r="K71" s="51"/>
      <c r="L71" s="51"/>
      <c r="M71" s="51"/>
      <c r="N71" s="222">
        <f t="shared" si="0"/>
        <v>0</v>
      </c>
      <c r="O71" s="52">
        <f t="shared" si="1"/>
        <v>0</v>
      </c>
      <c r="P71" s="72" t="str">
        <f>IF(O71&gt;0,IF(O71&gt;Q71,"Errore n. giorni! MAX 304",IF(NETWORKDAYS.INTL(G71,H71,11,'MENU TENDINA'!I$30:I$41)=O71,"ok","")),"")</f>
        <v/>
      </c>
      <c r="Q71" s="54" t="str">
        <f>IF(O71&gt;0,NETWORKDAYS.INTL(G71,H71,11,'MENU TENDINA'!$I$30:$I$41),"")</f>
        <v/>
      </c>
      <c r="R71" s="71"/>
      <c r="S71" s="56">
        <f t="shared" si="2"/>
        <v>0</v>
      </c>
      <c r="T71" s="185">
        <f t="shared" si="3"/>
        <v>0</v>
      </c>
      <c r="U71" s="185">
        <f t="shared" si="4"/>
        <v>0</v>
      </c>
      <c r="V71" s="185">
        <f t="shared" si="4"/>
        <v>0</v>
      </c>
      <c r="W71" s="185">
        <f t="shared" si="5"/>
        <v>0</v>
      </c>
      <c r="X71" s="185">
        <f t="shared" si="6"/>
        <v>0</v>
      </c>
      <c r="Y71" s="185">
        <f t="shared" si="7"/>
        <v>0</v>
      </c>
      <c r="Z71" s="186">
        <f t="shared" si="8"/>
        <v>0</v>
      </c>
      <c r="AA71" s="59">
        <f t="shared" ref="AA71:AA102" si="24">IF(R71=0,0,IF((R71&lt;5000),5000,R71))</f>
        <v>0</v>
      </c>
      <c r="AB71" s="60">
        <f t="shared" si="21"/>
        <v>0</v>
      </c>
      <c r="AC71" s="187">
        <f t="shared" si="10"/>
        <v>0</v>
      </c>
      <c r="AD71" s="188">
        <f t="shared" si="11"/>
        <v>0</v>
      </c>
      <c r="AE71" s="187">
        <f t="shared" si="12"/>
        <v>0</v>
      </c>
      <c r="AF71" s="188">
        <f t="shared" si="13"/>
        <v>0</v>
      </c>
      <c r="AG71" s="187">
        <f t="shared" si="14"/>
        <v>0</v>
      </c>
      <c r="AH71" s="188">
        <f t="shared" si="15"/>
        <v>0</v>
      </c>
      <c r="AI71" s="187">
        <f t="shared" si="16"/>
        <v>0</v>
      </c>
      <c r="AJ71" s="188">
        <f t="shared" si="17"/>
        <v>0</v>
      </c>
      <c r="AK71" s="188">
        <f t="shared" si="18"/>
        <v>0</v>
      </c>
      <c r="AL71" s="188">
        <f t="shared" si="19"/>
        <v>0</v>
      </c>
      <c r="AM71" s="62">
        <f t="shared" si="20"/>
        <v>0</v>
      </c>
      <c r="AN71" s="116">
        <f t="shared" si="22"/>
        <v>0</v>
      </c>
    </row>
    <row r="72" spans="1:40" ht="16.5">
      <c r="A72" s="46"/>
      <c r="B72" s="47"/>
      <c r="C72" s="47"/>
      <c r="D72" s="48"/>
      <c r="E72" s="49"/>
      <c r="F72" s="49"/>
      <c r="G72" s="50"/>
      <c r="H72" s="50"/>
      <c r="I72" s="51"/>
      <c r="J72" s="51"/>
      <c r="K72" s="51"/>
      <c r="L72" s="51"/>
      <c r="M72" s="51"/>
      <c r="N72" s="222">
        <f t="shared" ref="N72:N135" si="25">J72+K72+L72+M72</f>
        <v>0</v>
      </c>
      <c r="O72" s="52">
        <f t="shared" ref="O72:O135" si="26">I72+J72+K72+L72+M72</f>
        <v>0</v>
      </c>
      <c r="P72" s="72" t="str">
        <f>IF(O72&gt;0,IF(O72&gt;Q72,"Errore n. giorni! MAX 304",IF(NETWORKDAYS.INTL(G72,H72,11,'MENU TENDINA'!I$30:I$41)=O72,"ok","")),"")</f>
        <v/>
      </c>
      <c r="Q72" s="54" t="str">
        <f>IF(O72&gt;0,NETWORKDAYS.INTL(G72,H72,11,'MENU TENDINA'!$I$30:$I$41),"")</f>
        <v/>
      </c>
      <c r="R72" s="71"/>
      <c r="S72" s="56">
        <f t="shared" ref="S72:S135" si="27">IF(I72&gt;0,14.98,0)</f>
        <v>0</v>
      </c>
      <c r="T72" s="185">
        <f t="shared" ref="T72:T135" si="28">IF(J72&gt;0,4.49,IF(K72&gt;0,4.49,IF(L72&gt;0,4.49,IF(M72&gt;0,4.49,0))))</f>
        <v>0</v>
      </c>
      <c r="U72" s="185">
        <f t="shared" ref="U72:V135" si="29">ROUND(I72*S72,2)</f>
        <v>0</v>
      </c>
      <c r="V72" s="185">
        <f t="shared" si="29"/>
        <v>0</v>
      </c>
      <c r="W72" s="185">
        <f t="shared" ref="W72:W135" si="30">ROUND((K72*T72)-(K72*AG72),2)</f>
        <v>0</v>
      </c>
      <c r="X72" s="185">
        <f t="shared" ref="X72:X135" si="31">ROUND(L72*T72,2)</f>
        <v>0</v>
      </c>
      <c r="Y72" s="185">
        <f t="shared" ref="Y72:Y135" si="32">ROUND(M72*T72,2)</f>
        <v>0</v>
      </c>
      <c r="Z72" s="186">
        <f t="shared" ref="Z72:Z135" si="33">ROUND(U72+V72+W72+X72+Y72,2)</f>
        <v>0</v>
      </c>
      <c r="AA72" s="59">
        <f t="shared" si="24"/>
        <v>0</v>
      </c>
      <c r="AB72" s="60">
        <f t="shared" si="21"/>
        <v>0</v>
      </c>
      <c r="AC72" s="187">
        <f t="shared" ref="AC72:AC135" si="34">IF(I72&gt;0,ROUND((AB72*S72),2),0)</f>
        <v>0</v>
      </c>
      <c r="AD72" s="188">
        <f t="shared" ref="AD72:AD135" si="35">IF(I72&gt;0,ROUND(S72-AC72,2),0)</f>
        <v>0</v>
      </c>
      <c r="AE72" s="187">
        <f t="shared" ref="AE72:AE135" si="36">IF(J72&gt;0,(ROUND((AB72*T72),2)),0)</f>
        <v>0</v>
      </c>
      <c r="AF72" s="188">
        <f t="shared" ref="AF72:AF135" si="37">IF(J72&gt;0,ROUND(T72-AE72,2),0)</f>
        <v>0</v>
      </c>
      <c r="AG72" s="187">
        <f t="shared" ref="AG72:AG135" si="38">IF(K72&gt;0,(ROUND((AB72*T72),2)),0)</f>
        <v>0</v>
      </c>
      <c r="AH72" s="188">
        <f t="shared" ref="AH72:AH135" si="39">IF(K72&gt;0,ROUND(T72-AG72,2),0)</f>
        <v>0</v>
      </c>
      <c r="AI72" s="187">
        <f t="shared" ref="AI72:AI135" si="40">IF(L72&gt;0,(ROUND((AB72*T72),2)),0)</f>
        <v>0</v>
      </c>
      <c r="AJ72" s="188">
        <f t="shared" ref="AJ72:AJ135" si="41">IF(L72&gt;0,ROUND(T72-AI72,2),0)</f>
        <v>0</v>
      </c>
      <c r="AK72" s="188">
        <f t="shared" ref="AK72:AK135" si="42">IF(M72&gt;0,T72,0)</f>
        <v>0</v>
      </c>
      <c r="AL72" s="188">
        <f t="shared" ref="AL72:AL135" si="43">ROUND((AG72*K72),2)</f>
        <v>0</v>
      </c>
      <c r="AM72" s="62">
        <f t="shared" ref="AM72:AM135" si="44">ROUND((AC72*I72)+(AE72*J72)+(AI72*L72),2)</f>
        <v>0</v>
      </c>
      <c r="AN72" s="116">
        <f t="shared" si="22"/>
        <v>0</v>
      </c>
    </row>
    <row r="73" spans="1:40" ht="16.5">
      <c r="A73" s="46"/>
      <c r="B73" s="47"/>
      <c r="C73" s="47"/>
      <c r="D73" s="48"/>
      <c r="E73" s="49"/>
      <c r="F73" s="49"/>
      <c r="G73" s="50"/>
      <c r="H73" s="50"/>
      <c r="I73" s="51"/>
      <c r="J73" s="51"/>
      <c r="K73" s="51"/>
      <c r="L73" s="51"/>
      <c r="M73" s="51"/>
      <c r="N73" s="222">
        <f t="shared" si="25"/>
        <v>0</v>
      </c>
      <c r="O73" s="52">
        <f t="shared" si="26"/>
        <v>0</v>
      </c>
      <c r="P73" s="72" t="str">
        <f>IF(O73&gt;0,IF(O73&gt;Q73,"Errore n. giorni! MAX 304",IF(NETWORKDAYS.INTL(G73,H73,11,'MENU TENDINA'!I$30:I$41)=O73,"ok","")),"")</f>
        <v/>
      </c>
      <c r="Q73" s="54" t="str">
        <f>IF(O73&gt;0,NETWORKDAYS.INTL(G73,H73,11,'MENU TENDINA'!$I$30:$I$41),"")</f>
        <v/>
      </c>
      <c r="R73" s="71"/>
      <c r="S73" s="56">
        <f t="shared" si="27"/>
        <v>0</v>
      </c>
      <c r="T73" s="185">
        <f t="shared" si="28"/>
        <v>0</v>
      </c>
      <c r="U73" s="185">
        <f t="shared" si="29"/>
        <v>0</v>
      </c>
      <c r="V73" s="185">
        <f t="shared" si="29"/>
        <v>0</v>
      </c>
      <c r="W73" s="185">
        <f t="shared" si="30"/>
        <v>0</v>
      </c>
      <c r="X73" s="185">
        <f t="shared" si="31"/>
        <v>0</v>
      </c>
      <c r="Y73" s="185">
        <f t="shared" si="32"/>
        <v>0</v>
      </c>
      <c r="Z73" s="186">
        <f t="shared" si="33"/>
        <v>0</v>
      </c>
      <c r="AA73" s="59">
        <f t="shared" si="24"/>
        <v>0</v>
      </c>
      <c r="AB73" s="60">
        <f t="shared" ref="AB73:AB136" si="45">IF(AA73=0,0,ROUND((AA73-5000)/(20000-5000),2))</f>
        <v>0</v>
      </c>
      <c r="AC73" s="187">
        <f t="shared" si="34"/>
        <v>0</v>
      </c>
      <c r="AD73" s="188">
        <f t="shared" si="35"/>
        <v>0</v>
      </c>
      <c r="AE73" s="187">
        <f t="shared" si="36"/>
        <v>0</v>
      </c>
      <c r="AF73" s="188">
        <f t="shared" si="37"/>
        <v>0</v>
      </c>
      <c r="AG73" s="187">
        <f t="shared" si="38"/>
        <v>0</v>
      </c>
      <c r="AH73" s="188">
        <f t="shared" si="39"/>
        <v>0</v>
      </c>
      <c r="AI73" s="187">
        <f t="shared" si="40"/>
        <v>0</v>
      </c>
      <c r="AJ73" s="188">
        <f t="shared" si="41"/>
        <v>0</v>
      </c>
      <c r="AK73" s="188">
        <f t="shared" si="42"/>
        <v>0</v>
      </c>
      <c r="AL73" s="188">
        <f t="shared" si="43"/>
        <v>0</v>
      </c>
      <c r="AM73" s="62">
        <f t="shared" si="44"/>
        <v>0</v>
      </c>
      <c r="AN73" s="116">
        <f t="shared" ref="AN73:AN136" si="46">IF(O73&gt;0,IF(R73="","inserire Isee in colonna R",ROUND((AD73*I73)+(AF73*J73)+(AH73*K73)+(AJ73*L73)+(AK73*M73),2)),0)</f>
        <v>0</v>
      </c>
    </row>
    <row r="74" spans="1:40" ht="16.5">
      <c r="A74" s="46"/>
      <c r="B74" s="47"/>
      <c r="C74" s="47"/>
      <c r="D74" s="48"/>
      <c r="E74" s="49"/>
      <c r="F74" s="49"/>
      <c r="G74" s="50"/>
      <c r="H74" s="50"/>
      <c r="I74" s="51"/>
      <c r="J74" s="51"/>
      <c r="K74" s="51"/>
      <c r="L74" s="51"/>
      <c r="M74" s="51"/>
      <c r="N74" s="222">
        <f t="shared" si="25"/>
        <v>0</v>
      </c>
      <c r="O74" s="52">
        <f t="shared" si="26"/>
        <v>0</v>
      </c>
      <c r="P74" s="72" t="str">
        <f>IF(O74&gt;0,IF(O74&gt;Q74,"Errore n. giorni! MAX 304",IF(NETWORKDAYS.INTL(G74,H74,11,'MENU TENDINA'!I$30:I$41)=O74,"ok","")),"")</f>
        <v/>
      </c>
      <c r="Q74" s="54" t="str">
        <f>IF(O74&gt;0,NETWORKDAYS.INTL(G74,H74,11,'MENU TENDINA'!$I$30:$I$41),"")</f>
        <v/>
      </c>
      <c r="R74" s="71"/>
      <c r="S74" s="56">
        <f t="shared" si="27"/>
        <v>0</v>
      </c>
      <c r="T74" s="185">
        <f t="shared" si="28"/>
        <v>0</v>
      </c>
      <c r="U74" s="185">
        <f t="shared" si="29"/>
        <v>0</v>
      </c>
      <c r="V74" s="185">
        <f t="shared" si="29"/>
        <v>0</v>
      </c>
      <c r="W74" s="185">
        <f t="shared" si="30"/>
        <v>0</v>
      </c>
      <c r="X74" s="185">
        <f t="shared" si="31"/>
        <v>0</v>
      </c>
      <c r="Y74" s="185">
        <f t="shared" si="32"/>
        <v>0</v>
      </c>
      <c r="Z74" s="186">
        <f t="shared" si="33"/>
        <v>0</v>
      </c>
      <c r="AA74" s="59">
        <f t="shared" si="24"/>
        <v>0</v>
      </c>
      <c r="AB74" s="60">
        <f t="shared" si="45"/>
        <v>0</v>
      </c>
      <c r="AC74" s="187">
        <f t="shared" si="34"/>
        <v>0</v>
      </c>
      <c r="AD74" s="188">
        <f t="shared" si="35"/>
        <v>0</v>
      </c>
      <c r="AE74" s="187">
        <f t="shared" si="36"/>
        <v>0</v>
      </c>
      <c r="AF74" s="188">
        <f t="shared" si="37"/>
        <v>0</v>
      </c>
      <c r="AG74" s="187">
        <f t="shared" si="38"/>
        <v>0</v>
      </c>
      <c r="AH74" s="188">
        <f t="shared" si="39"/>
        <v>0</v>
      </c>
      <c r="AI74" s="187">
        <f t="shared" si="40"/>
        <v>0</v>
      </c>
      <c r="AJ74" s="188">
        <f t="shared" si="41"/>
        <v>0</v>
      </c>
      <c r="AK74" s="188">
        <f t="shared" si="42"/>
        <v>0</v>
      </c>
      <c r="AL74" s="188">
        <f t="shared" si="43"/>
        <v>0</v>
      </c>
      <c r="AM74" s="62">
        <f t="shared" si="44"/>
        <v>0</v>
      </c>
      <c r="AN74" s="116">
        <f t="shared" si="46"/>
        <v>0</v>
      </c>
    </row>
    <row r="75" spans="1:40" ht="16.5">
      <c r="A75" s="46"/>
      <c r="B75" s="47"/>
      <c r="C75" s="47"/>
      <c r="D75" s="48"/>
      <c r="E75" s="49"/>
      <c r="F75" s="49"/>
      <c r="G75" s="50"/>
      <c r="H75" s="50"/>
      <c r="I75" s="51"/>
      <c r="J75" s="51"/>
      <c r="K75" s="51"/>
      <c r="L75" s="51"/>
      <c r="M75" s="51"/>
      <c r="N75" s="222">
        <f t="shared" si="25"/>
        <v>0</v>
      </c>
      <c r="O75" s="52">
        <f t="shared" si="26"/>
        <v>0</v>
      </c>
      <c r="P75" s="72" t="str">
        <f>IF(O75&gt;0,IF(O75&gt;Q75,"Errore n. giorni! MAX 304",IF(NETWORKDAYS.INTL(G75,H75,11,'MENU TENDINA'!I$30:I$41)=O75,"ok","")),"")</f>
        <v/>
      </c>
      <c r="Q75" s="54" t="str">
        <f>IF(O75&gt;0,NETWORKDAYS.INTL(G75,H75,11,'MENU TENDINA'!$I$30:$I$41),"")</f>
        <v/>
      </c>
      <c r="R75" s="71"/>
      <c r="S75" s="56">
        <f t="shared" si="27"/>
        <v>0</v>
      </c>
      <c r="T75" s="185">
        <f t="shared" si="28"/>
        <v>0</v>
      </c>
      <c r="U75" s="185">
        <f t="shared" si="29"/>
        <v>0</v>
      </c>
      <c r="V75" s="185">
        <f t="shared" si="29"/>
        <v>0</v>
      </c>
      <c r="W75" s="185">
        <f t="shared" si="30"/>
        <v>0</v>
      </c>
      <c r="X75" s="185">
        <f t="shared" si="31"/>
        <v>0</v>
      </c>
      <c r="Y75" s="185">
        <f t="shared" si="32"/>
        <v>0</v>
      </c>
      <c r="Z75" s="186">
        <f t="shared" si="33"/>
        <v>0</v>
      </c>
      <c r="AA75" s="59">
        <f t="shared" si="24"/>
        <v>0</v>
      </c>
      <c r="AB75" s="60">
        <f t="shared" si="45"/>
        <v>0</v>
      </c>
      <c r="AC75" s="187">
        <f t="shared" si="34"/>
        <v>0</v>
      </c>
      <c r="AD75" s="188">
        <f t="shared" si="35"/>
        <v>0</v>
      </c>
      <c r="AE75" s="187">
        <f t="shared" si="36"/>
        <v>0</v>
      </c>
      <c r="AF75" s="188">
        <f t="shared" si="37"/>
        <v>0</v>
      </c>
      <c r="AG75" s="187">
        <f t="shared" si="38"/>
        <v>0</v>
      </c>
      <c r="AH75" s="188">
        <f t="shared" si="39"/>
        <v>0</v>
      </c>
      <c r="AI75" s="187">
        <f t="shared" si="40"/>
        <v>0</v>
      </c>
      <c r="AJ75" s="188">
        <f t="shared" si="41"/>
        <v>0</v>
      </c>
      <c r="AK75" s="188">
        <f t="shared" si="42"/>
        <v>0</v>
      </c>
      <c r="AL75" s="188">
        <f t="shared" si="43"/>
        <v>0</v>
      </c>
      <c r="AM75" s="62">
        <f t="shared" si="44"/>
        <v>0</v>
      </c>
      <c r="AN75" s="116">
        <f t="shared" si="46"/>
        <v>0</v>
      </c>
    </row>
    <row r="76" spans="1:40" ht="16.5">
      <c r="A76" s="46"/>
      <c r="B76" s="47"/>
      <c r="C76" s="47"/>
      <c r="D76" s="48"/>
      <c r="E76" s="49"/>
      <c r="F76" s="49"/>
      <c r="G76" s="50"/>
      <c r="H76" s="50"/>
      <c r="I76" s="51"/>
      <c r="J76" s="51"/>
      <c r="K76" s="51"/>
      <c r="L76" s="51"/>
      <c r="M76" s="51"/>
      <c r="N76" s="222">
        <f t="shared" si="25"/>
        <v>0</v>
      </c>
      <c r="O76" s="52">
        <f t="shared" si="26"/>
        <v>0</v>
      </c>
      <c r="P76" s="72" t="str">
        <f>IF(O76&gt;0,IF(O76&gt;Q76,"Errore n. giorni! MAX 304",IF(NETWORKDAYS.INTL(G76,H76,11,'MENU TENDINA'!I$30:I$41)=O76,"ok","")),"")</f>
        <v/>
      </c>
      <c r="Q76" s="54" t="str">
        <f>IF(O76&gt;0,NETWORKDAYS.INTL(G76,H76,11,'MENU TENDINA'!$I$30:$I$41),"")</f>
        <v/>
      </c>
      <c r="R76" s="71"/>
      <c r="S76" s="56">
        <f t="shared" si="27"/>
        <v>0</v>
      </c>
      <c r="T76" s="185">
        <f t="shared" si="28"/>
        <v>0</v>
      </c>
      <c r="U76" s="185">
        <f t="shared" si="29"/>
        <v>0</v>
      </c>
      <c r="V76" s="185">
        <f t="shared" si="29"/>
        <v>0</v>
      </c>
      <c r="W76" s="185">
        <f t="shared" si="30"/>
        <v>0</v>
      </c>
      <c r="X76" s="185">
        <f t="shared" si="31"/>
        <v>0</v>
      </c>
      <c r="Y76" s="185">
        <f t="shared" si="32"/>
        <v>0</v>
      </c>
      <c r="Z76" s="186">
        <f t="shared" si="33"/>
        <v>0</v>
      </c>
      <c r="AA76" s="59">
        <f t="shared" si="24"/>
        <v>0</v>
      </c>
      <c r="AB76" s="60">
        <f t="shared" si="45"/>
        <v>0</v>
      </c>
      <c r="AC76" s="187">
        <f t="shared" si="34"/>
        <v>0</v>
      </c>
      <c r="AD76" s="188">
        <f t="shared" si="35"/>
        <v>0</v>
      </c>
      <c r="AE76" s="187">
        <f t="shared" si="36"/>
        <v>0</v>
      </c>
      <c r="AF76" s="188">
        <f t="shared" si="37"/>
        <v>0</v>
      </c>
      <c r="AG76" s="187">
        <f t="shared" si="38"/>
        <v>0</v>
      </c>
      <c r="AH76" s="188">
        <f t="shared" si="39"/>
        <v>0</v>
      </c>
      <c r="AI76" s="187">
        <f t="shared" si="40"/>
        <v>0</v>
      </c>
      <c r="AJ76" s="188">
        <f t="shared" si="41"/>
        <v>0</v>
      </c>
      <c r="AK76" s="188">
        <f t="shared" si="42"/>
        <v>0</v>
      </c>
      <c r="AL76" s="188">
        <f t="shared" si="43"/>
        <v>0</v>
      </c>
      <c r="AM76" s="62">
        <f t="shared" si="44"/>
        <v>0</v>
      </c>
      <c r="AN76" s="116">
        <f t="shared" si="46"/>
        <v>0</v>
      </c>
    </row>
    <row r="77" spans="1:40" ht="16.5">
      <c r="A77" s="46"/>
      <c r="B77" s="47"/>
      <c r="C77" s="47"/>
      <c r="D77" s="48"/>
      <c r="E77" s="49"/>
      <c r="F77" s="49"/>
      <c r="G77" s="50"/>
      <c r="H77" s="50"/>
      <c r="I77" s="51"/>
      <c r="J77" s="51"/>
      <c r="K77" s="51"/>
      <c r="L77" s="51"/>
      <c r="M77" s="51"/>
      <c r="N77" s="222">
        <f t="shared" si="25"/>
        <v>0</v>
      </c>
      <c r="O77" s="52">
        <f t="shared" si="26"/>
        <v>0</v>
      </c>
      <c r="P77" s="72" t="str">
        <f>IF(O77&gt;0,IF(O77&gt;Q77,"Errore n. giorni! MAX 304",IF(NETWORKDAYS.INTL(G77,H77,11,'MENU TENDINA'!I$30:I$41)=O77,"ok","")),"")</f>
        <v/>
      </c>
      <c r="Q77" s="54" t="str">
        <f>IF(O77&gt;0,NETWORKDAYS.INTL(G77,H77,11,'MENU TENDINA'!$I$30:$I$41),"")</f>
        <v/>
      </c>
      <c r="R77" s="71"/>
      <c r="S77" s="56">
        <f t="shared" si="27"/>
        <v>0</v>
      </c>
      <c r="T77" s="185">
        <f t="shared" si="28"/>
        <v>0</v>
      </c>
      <c r="U77" s="185">
        <f t="shared" si="29"/>
        <v>0</v>
      </c>
      <c r="V77" s="185">
        <f t="shared" si="29"/>
        <v>0</v>
      </c>
      <c r="W77" s="185">
        <f t="shared" si="30"/>
        <v>0</v>
      </c>
      <c r="X77" s="185">
        <f t="shared" si="31"/>
        <v>0</v>
      </c>
      <c r="Y77" s="185">
        <f t="shared" si="32"/>
        <v>0</v>
      </c>
      <c r="Z77" s="186">
        <f t="shared" si="33"/>
        <v>0</v>
      </c>
      <c r="AA77" s="59">
        <f t="shared" si="24"/>
        <v>0</v>
      </c>
      <c r="AB77" s="60">
        <f t="shared" si="45"/>
        <v>0</v>
      </c>
      <c r="AC77" s="187">
        <f t="shared" si="34"/>
        <v>0</v>
      </c>
      <c r="AD77" s="188">
        <f t="shared" si="35"/>
        <v>0</v>
      </c>
      <c r="AE77" s="187">
        <f t="shared" si="36"/>
        <v>0</v>
      </c>
      <c r="AF77" s="188">
        <f t="shared" si="37"/>
        <v>0</v>
      </c>
      <c r="AG77" s="187">
        <f t="shared" si="38"/>
        <v>0</v>
      </c>
      <c r="AH77" s="188">
        <f t="shared" si="39"/>
        <v>0</v>
      </c>
      <c r="AI77" s="187">
        <f t="shared" si="40"/>
        <v>0</v>
      </c>
      <c r="AJ77" s="188">
        <f t="shared" si="41"/>
        <v>0</v>
      </c>
      <c r="AK77" s="188">
        <f t="shared" si="42"/>
        <v>0</v>
      </c>
      <c r="AL77" s="188">
        <f t="shared" si="43"/>
        <v>0</v>
      </c>
      <c r="AM77" s="62">
        <f t="shared" si="44"/>
        <v>0</v>
      </c>
      <c r="AN77" s="116">
        <f t="shared" si="46"/>
        <v>0</v>
      </c>
    </row>
    <row r="78" spans="1:40" ht="16.5">
      <c r="A78" s="46"/>
      <c r="B78" s="47"/>
      <c r="C78" s="47"/>
      <c r="D78" s="48"/>
      <c r="E78" s="49"/>
      <c r="F78" s="49"/>
      <c r="G78" s="50"/>
      <c r="H78" s="50"/>
      <c r="I78" s="51"/>
      <c r="J78" s="51"/>
      <c r="K78" s="51"/>
      <c r="L78" s="51"/>
      <c r="M78" s="51"/>
      <c r="N78" s="222">
        <f t="shared" si="25"/>
        <v>0</v>
      </c>
      <c r="O78" s="52">
        <f t="shared" si="26"/>
        <v>0</v>
      </c>
      <c r="P78" s="72" t="str">
        <f>IF(O78&gt;0,IF(O78&gt;Q78,"Errore n. giorni! MAX 304",IF(NETWORKDAYS.INTL(G78,H78,11,'MENU TENDINA'!I$30:I$41)=O78,"ok","")),"")</f>
        <v/>
      </c>
      <c r="Q78" s="54" t="str">
        <f>IF(O78&gt;0,NETWORKDAYS.INTL(G78,H78,11,'MENU TENDINA'!$I$30:$I$41),"")</f>
        <v/>
      </c>
      <c r="R78" s="71"/>
      <c r="S78" s="56">
        <f t="shared" si="27"/>
        <v>0</v>
      </c>
      <c r="T78" s="185">
        <f t="shared" si="28"/>
        <v>0</v>
      </c>
      <c r="U78" s="185">
        <f t="shared" si="29"/>
        <v>0</v>
      </c>
      <c r="V78" s="185">
        <f t="shared" si="29"/>
        <v>0</v>
      </c>
      <c r="W78" s="185">
        <f t="shared" si="30"/>
        <v>0</v>
      </c>
      <c r="X78" s="185">
        <f t="shared" si="31"/>
        <v>0</v>
      </c>
      <c r="Y78" s="185">
        <f t="shared" si="32"/>
        <v>0</v>
      </c>
      <c r="Z78" s="186">
        <f t="shared" si="33"/>
        <v>0</v>
      </c>
      <c r="AA78" s="59">
        <f t="shared" si="24"/>
        <v>0</v>
      </c>
      <c r="AB78" s="60">
        <f t="shared" si="45"/>
        <v>0</v>
      </c>
      <c r="AC78" s="187">
        <f t="shared" si="34"/>
        <v>0</v>
      </c>
      <c r="AD78" s="188">
        <f t="shared" si="35"/>
        <v>0</v>
      </c>
      <c r="AE78" s="187">
        <f t="shared" si="36"/>
        <v>0</v>
      </c>
      <c r="AF78" s="188">
        <f t="shared" si="37"/>
        <v>0</v>
      </c>
      <c r="AG78" s="187">
        <f t="shared" si="38"/>
        <v>0</v>
      </c>
      <c r="AH78" s="188">
        <f t="shared" si="39"/>
        <v>0</v>
      </c>
      <c r="AI78" s="187">
        <f t="shared" si="40"/>
        <v>0</v>
      </c>
      <c r="AJ78" s="188">
        <f t="shared" si="41"/>
        <v>0</v>
      </c>
      <c r="AK78" s="188">
        <f t="shared" si="42"/>
        <v>0</v>
      </c>
      <c r="AL78" s="188">
        <f t="shared" si="43"/>
        <v>0</v>
      </c>
      <c r="AM78" s="62">
        <f t="shared" si="44"/>
        <v>0</v>
      </c>
      <c r="AN78" s="116">
        <f t="shared" si="46"/>
        <v>0</v>
      </c>
    </row>
    <row r="79" spans="1:40" ht="16.5">
      <c r="A79" s="46"/>
      <c r="B79" s="47"/>
      <c r="C79" s="47"/>
      <c r="D79" s="48"/>
      <c r="E79" s="49"/>
      <c r="F79" s="49"/>
      <c r="G79" s="50"/>
      <c r="H79" s="50"/>
      <c r="I79" s="51"/>
      <c r="J79" s="51"/>
      <c r="K79" s="51"/>
      <c r="L79" s="51"/>
      <c r="M79" s="51"/>
      <c r="N79" s="222">
        <f t="shared" si="25"/>
        <v>0</v>
      </c>
      <c r="O79" s="52">
        <f t="shared" si="26"/>
        <v>0</v>
      </c>
      <c r="P79" s="72" t="str">
        <f>IF(O79&gt;0,IF(O79&gt;Q79,"Errore n. giorni! MAX 304",IF(NETWORKDAYS.INTL(G79,H79,11,'MENU TENDINA'!I$30:I$41)=O79,"ok","")),"")</f>
        <v/>
      </c>
      <c r="Q79" s="54" t="str">
        <f>IF(O79&gt;0,NETWORKDAYS.INTL(G79,H79,11,'MENU TENDINA'!$I$30:$I$41),"")</f>
        <v/>
      </c>
      <c r="R79" s="71"/>
      <c r="S79" s="56">
        <f t="shared" si="27"/>
        <v>0</v>
      </c>
      <c r="T79" s="185">
        <f t="shared" si="28"/>
        <v>0</v>
      </c>
      <c r="U79" s="185">
        <f t="shared" si="29"/>
        <v>0</v>
      </c>
      <c r="V79" s="185">
        <f t="shared" si="29"/>
        <v>0</v>
      </c>
      <c r="W79" s="185">
        <f t="shared" si="30"/>
        <v>0</v>
      </c>
      <c r="X79" s="185">
        <f t="shared" si="31"/>
        <v>0</v>
      </c>
      <c r="Y79" s="185">
        <f t="shared" si="32"/>
        <v>0</v>
      </c>
      <c r="Z79" s="186">
        <f t="shared" si="33"/>
        <v>0</v>
      </c>
      <c r="AA79" s="59">
        <f t="shared" si="24"/>
        <v>0</v>
      </c>
      <c r="AB79" s="60">
        <f t="shared" si="45"/>
        <v>0</v>
      </c>
      <c r="AC79" s="187">
        <f t="shared" si="34"/>
        <v>0</v>
      </c>
      <c r="AD79" s="188">
        <f t="shared" si="35"/>
        <v>0</v>
      </c>
      <c r="AE79" s="187">
        <f t="shared" si="36"/>
        <v>0</v>
      </c>
      <c r="AF79" s="188">
        <f t="shared" si="37"/>
        <v>0</v>
      </c>
      <c r="AG79" s="187">
        <f t="shared" si="38"/>
        <v>0</v>
      </c>
      <c r="AH79" s="188">
        <f t="shared" si="39"/>
        <v>0</v>
      </c>
      <c r="AI79" s="187">
        <f t="shared" si="40"/>
        <v>0</v>
      </c>
      <c r="AJ79" s="188">
        <f t="shared" si="41"/>
        <v>0</v>
      </c>
      <c r="AK79" s="188">
        <f t="shared" si="42"/>
        <v>0</v>
      </c>
      <c r="AL79" s="188">
        <f t="shared" si="43"/>
        <v>0</v>
      </c>
      <c r="AM79" s="62">
        <f t="shared" si="44"/>
        <v>0</v>
      </c>
      <c r="AN79" s="116">
        <f t="shared" si="46"/>
        <v>0</v>
      </c>
    </row>
    <row r="80" spans="1:40" ht="16.5">
      <c r="A80" s="46"/>
      <c r="B80" s="47"/>
      <c r="C80" s="47"/>
      <c r="D80" s="48"/>
      <c r="E80" s="49"/>
      <c r="F80" s="49"/>
      <c r="G80" s="50"/>
      <c r="H80" s="50"/>
      <c r="I80" s="51"/>
      <c r="J80" s="51"/>
      <c r="K80" s="51"/>
      <c r="L80" s="51"/>
      <c r="M80" s="51"/>
      <c r="N80" s="222">
        <f t="shared" si="25"/>
        <v>0</v>
      </c>
      <c r="O80" s="52">
        <f t="shared" si="26"/>
        <v>0</v>
      </c>
      <c r="P80" s="72" t="str">
        <f>IF(O80&gt;0,IF(O80&gt;Q80,"Errore n. giorni! MAX 304",IF(NETWORKDAYS.INTL(G80,H80,11,'MENU TENDINA'!I$30:I$41)=O80,"ok","")),"")</f>
        <v/>
      </c>
      <c r="Q80" s="54" t="str">
        <f>IF(O80&gt;0,NETWORKDAYS.INTL(G80,H80,11,'MENU TENDINA'!$I$30:$I$41),"")</f>
        <v/>
      </c>
      <c r="R80" s="71"/>
      <c r="S80" s="56">
        <f t="shared" si="27"/>
        <v>0</v>
      </c>
      <c r="T80" s="185">
        <f t="shared" si="28"/>
        <v>0</v>
      </c>
      <c r="U80" s="185">
        <f t="shared" si="29"/>
        <v>0</v>
      </c>
      <c r="V80" s="185">
        <f t="shared" si="29"/>
        <v>0</v>
      </c>
      <c r="W80" s="185">
        <f t="shared" si="30"/>
        <v>0</v>
      </c>
      <c r="X80" s="185">
        <f t="shared" si="31"/>
        <v>0</v>
      </c>
      <c r="Y80" s="185">
        <f t="shared" si="32"/>
        <v>0</v>
      </c>
      <c r="Z80" s="186">
        <f t="shared" si="33"/>
        <v>0</v>
      </c>
      <c r="AA80" s="59">
        <f t="shared" si="24"/>
        <v>0</v>
      </c>
      <c r="AB80" s="60">
        <f t="shared" si="45"/>
        <v>0</v>
      </c>
      <c r="AC80" s="187">
        <f t="shared" si="34"/>
        <v>0</v>
      </c>
      <c r="AD80" s="188">
        <f t="shared" si="35"/>
        <v>0</v>
      </c>
      <c r="AE80" s="187">
        <f t="shared" si="36"/>
        <v>0</v>
      </c>
      <c r="AF80" s="188">
        <f t="shared" si="37"/>
        <v>0</v>
      </c>
      <c r="AG80" s="187">
        <f t="shared" si="38"/>
        <v>0</v>
      </c>
      <c r="AH80" s="188">
        <f t="shared" si="39"/>
        <v>0</v>
      </c>
      <c r="AI80" s="187">
        <f t="shared" si="40"/>
        <v>0</v>
      </c>
      <c r="AJ80" s="188">
        <f t="shared" si="41"/>
        <v>0</v>
      </c>
      <c r="AK80" s="188">
        <f t="shared" si="42"/>
        <v>0</v>
      </c>
      <c r="AL80" s="188">
        <f t="shared" si="43"/>
        <v>0</v>
      </c>
      <c r="AM80" s="62">
        <f t="shared" si="44"/>
        <v>0</v>
      </c>
      <c r="AN80" s="116">
        <f t="shared" si="46"/>
        <v>0</v>
      </c>
    </row>
    <row r="81" spans="1:40" ht="16.5">
      <c r="A81" s="46"/>
      <c r="B81" s="47"/>
      <c r="C81" s="47"/>
      <c r="D81" s="48"/>
      <c r="E81" s="49"/>
      <c r="F81" s="49"/>
      <c r="G81" s="50"/>
      <c r="H81" s="50"/>
      <c r="I81" s="51"/>
      <c r="J81" s="51"/>
      <c r="K81" s="51"/>
      <c r="L81" s="51"/>
      <c r="M81" s="51"/>
      <c r="N81" s="222">
        <f t="shared" si="25"/>
        <v>0</v>
      </c>
      <c r="O81" s="52">
        <f t="shared" si="26"/>
        <v>0</v>
      </c>
      <c r="P81" s="72" t="str">
        <f>IF(O81&gt;0,IF(O81&gt;Q81,"Errore n. giorni! MAX 304",IF(NETWORKDAYS.INTL(G81,H81,11,'MENU TENDINA'!I$30:I$41)=O81,"ok","")),"")</f>
        <v/>
      </c>
      <c r="Q81" s="54" t="str">
        <f>IF(O81&gt;0,NETWORKDAYS.INTL(G81,H81,11,'MENU TENDINA'!$I$30:$I$41),"")</f>
        <v/>
      </c>
      <c r="R81" s="71"/>
      <c r="S81" s="56">
        <f t="shared" si="27"/>
        <v>0</v>
      </c>
      <c r="T81" s="185">
        <f t="shared" si="28"/>
        <v>0</v>
      </c>
      <c r="U81" s="185">
        <f t="shared" si="29"/>
        <v>0</v>
      </c>
      <c r="V81" s="185">
        <f t="shared" si="29"/>
        <v>0</v>
      </c>
      <c r="W81" s="185">
        <f t="shared" si="30"/>
        <v>0</v>
      </c>
      <c r="X81" s="185">
        <f t="shared" si="31"/>
        <v>0</v>
      </c>
      <c r="Y81" s="185">
        <f t="shared" si="32"/>
        <v>0</v>
      </c>
      <c r="Z81" s="186">
        <f t="shared" si="33"/>
        <v>0</v>
      </c>
      <c r="AA81" s="59">
        <f t="shared" si="24"/>
        <v>0</v>
      </c>
      <c r="AB81" s="60">
        <f t="shared" si="45"/>
        <v>0</v>
      </c>
      <c r="AC81" s="187">
        <f t="shared" si="34"/>
        <v>0</v>
      </c>
      <c r="AD81" s="188">
        <f t="shared" si="35"/>
        <v>0</v>
      </c>
      <c r="AE81" s="187">
        <f t="shared" si="36"/>
        <v>0</v>
      </c>
      <c r="AF81" s="188">
        <f t="shared" si="37"/>
        <v>0</v>
      </c>
      <c r="AG81" s="187">
        <f t="shared" si="38"/>
        <v>0</v>
      </c>
      <c r="AH81" s="188">
        <f t="shared" si="39"/>
        <v>0</v>
      </c>
      <c r="AI81" s="187">
        <f t="shared" si="40"/>
        <v>0</v>
      </c>
      <c r="AJ81" s="188">
        <f t="shared" si="41"/>
        <v>0</v>
      </c>
      <c r="AK81" s="188">
        <f t="shared" si="42"/>
        <v>0</v>
      </c>
      <c r="AL81" s="188">
        <f t="shared" si="43"/>
        <v>0</v>
      </c>
      <c r="AM81" s="62">
        <f t="shared" si="44"/>
        <v>0</v>
      </c>
      <c r="AN81" s="116">
        <f t="shared" si="46"/>
        <v>0</v>
      </c>
    </row>
    <row r="82" spans="1:40" ht="16.5">
      <c r="A82" s="46"/>
      <c r="B82" s="47"/>
      <c r="C82" s="47"/>
      <c r="D82" s="48"/>
      <c r="E82" s="49"/>
      <c r="F82" s="49"/>
      <c r="G82" s="50"/>
      <c r="H82" s="50"/>
      <c r="I82" s="51"/>
      <c r="J82" s="51"/>
      <c r="K82" s="51"/>
      <c r="L82" s="51"/>
      <c r="M82" s="51"/>
      <c r="N82" s="222">
        <f t="shared" si="25"/>
        <v>0</v>
      </c>
      <c r="O82" s="52">
        <f t="shared" si="26"/>
        <v>0</v>
      </c>
      <c r="P82" s="72" t="str">
        <f>IF(O82&gt;0,IF(O82&gt;Q82,"Errore n. giorni! MAX 304",IF(NETWORKDAYS.INTL(G82,H82,11,'MENU TENDINA'!I$30:I$41)=O82,"ok","")),"")</f>
        <v/>
      </c>
      <c r="Q82" s="54" t="str">
        <f>IF(O82&gt;0,NETWORKDAYS.INTL(G82,H82,11,'MENU TENDINA'!$I$30:$I$41),"")</f>
        <v/>
      </c>
      <c r="R82" s="71"/>
      <c r="S82" s="56">
        <f t="shared" si="27"/>
        <v>0</v>
      </c>
      <c r="T82" s="185">
        <f t="shared" si="28"/>
        <v>0</v>
      </c>
      <c r="U82" s="185">
        <f t="shared" si="29"/>
        <v>0</v>
      </c>
      <c r="V82" s="185">
        <f t="shared" si="29"/>
        <v>0</v>
      </c>
      <c r="W82" s="185">
        <f t="shared" si="30"/>
        <v>0</v>
      </c>
      <c r="X82" s="185">
        <f t="shared" si="31"/>
        <v>0</v>
      </c>
      <c r="Y82" s="185">
        <f t="shared" si="32"/>
        <v>0</v>
      </c>
      <c r="Z82" s="186">
        <f t="shared" si="33"/>
        <v>0</v>
      </c>
      <c r="AA82" s="59">
        <f t="shared" si="24"/>
        <v>0</v>
      </c>
      <c r="AB82" s="60">
        <f t="shared" si="45"/>
        <v>0</v>
      </c>
      <c r="AC82" s="187">
        <f t="shared" si="34"/>
        <v>0</v>
      </c>
      <c r="AD82" s="188">
        <f t="shared" si="35"/>
        <v>0</v>
      </c>
      <c r="AE82" s="187">
        <f t="shared" si="36"/>
        <v>0</v>
      </c>
      <c r="AF82" s="188">
        <f t="shared" si="37"/>
        <v>0</v>
      </c>
      <c r="AG82" s="187">
        <f t="shared" si="38"/>
        <v>0</v>
      </c>
      <c r="AH82" s="188">
        <f t="shared" si="39"/>
        <v>0</v>
      </c>
      <c r="AI82" s="187">
        <f t="shared" si="40"/>
        <v>0</v>
      </c>
      <c r="AJ82" s="188">
        <f t="shared" si="41"/>
        <v>0</v>
      </c>
      <c r="AK82" s="188">
        <f t="shared" si="42"/>
        <v>0</v>
      </c>
      <c r="AL82" s="188">
        <f t="shared" si="43"/>
        <v>0</v>
      </c>
      <c r="AM82" s="62">
        <f t="shared" si="44"/>
        <v>0</v>
      </c>
      <c r="AN82" s="116">
        <f t="shared" si="46"/>
        <v>0</v>
      </c>
    </row>
    <row r="83" spans="1:40" ht="16.5">
      <c r="A83" s="46"/>
      <c r="B83" s="47"/>
      <c r="C83" s="47"/>
      <c r="D83" s="48"/>
      <c r="E83" s="49"/>
      <c r="F83" s="49"/>
      <c r="G83" s="50"/>
      <c r="H83" s="50"/>
      <c r="I83" s="51"/>
      <c r="J83" s="51"/>
      <c r="K83" s="51"/>
      <c r="L83" s="51"/>
      <c r="M83" s="51"/>
      <c r="N83" s="222">
        <f t="shared" si="25"/>
        <v>0</v>
      </c>
      <c r="O83" s="52">
        <f t="shared" si="26"/>
        <v>0</v>
      </c>
      <c r="P83" s="72" t="str">
        <f>IF(O83&gt;0,IF(O83&gt;Q83,"Errore n. giorni! MAX 304",IF(NETWORKDAYS.INTL(G83,H83,11,'MENU TENDINA'!I$30:I$41)=O83,"ok","")),"")</f>
        <v/>
      </c>
      <c r="Q83" s="54" t="str">
        <f>IF(O83&gt;0,NETWORKDAYS.INTL(G83,H83,11,'MENU TENDINA'!$I$30:$I$41),"")</f>
        <v/>
      </c>
      <c r="R83" s="71"/>
      <c r="S83" s="56">
        <f t="shared" si="27"/>
        <v>0</v>
      </c>
      <c r="T83" s="185">
        <f t="shared" si="28"/>
        <v>0</v>
      </c>
      <c r="U83" s="185">
        <f t="shared" si="29"/>
        <v>0</v>
      </c>
      <c r="V83" s="185">
        <f t="shared" si="29"/>
        <v>0</v>
      </c>
      <c r="W83" s="185">
        <f t="shared" si="30"/>
        <v>0</v>
      </c>
      <c r="X83" s="185">
        <f t="shared" si="31"/>
        <v>0</v>
      </c>
      <c r="Y83" s="185">
        <f t="shared" si="32"/>
        <v>0</v>
      </c>
      <c r="Z83" s="186">
        <f t="shared" si="33"/>
        <v>0</v>
      </c>
      <c r="AA83" s="59">
        <f t="shared" si="24"/>
        <v>0</v>
      </c>
      <c r="AB83" s="60">
        <f t="shared" si="45"/>
        <v>0</v>
      </c>
      <c r="AC83" s="187">
        <f t="shared" si="34"/>
        <v>0</v>
      </c>
      <c r="AD83" s="188">
        <f t="shared" si="35"/>
        <v>0</v>
      </c>
      <c r="AE83" s="187">
        <f t="shared" si="36"/>
        <v>0</v>
      </c>
      <c r="AF83" s="188">
        <f t="shared" si="37"/>
        <v>0</v>
      </c>
      <c r="AG83" s="187">
        <f t="shared" si="38"/>
        <v>0</v>
      </c>
      <c r="AH83" s="188">
        <f t="shared" si="39"/>
        <v>0</v>
      </c>
      <c r="AI83" s="187">
        <f t="shared" si="40"/>
        <v>0</v>
      </c>
      <c r="AJ83" s="188">
        <f t="shared" si="41"/>
        <v>0</v>
      </c>
      <c r="AK83" s="188">
        <f t="shared" si="42"/>
        <v>0</v>
      </c>
      <c r="AL83" s="188">
        <f t="shared" si="43"/>
        <v>0</v>
      </c>
      <c r="AM83" s="62">
        <f t="shared" si="44"/>
        <v>0</v>
      </c>
      <c r="AN83" s="116">
        <f t="shared" si="46"/>
        <v>0</v>
      </c>
    </row>
    <row r="84" spans="1:40" ht="16.5">
      <c r="A84" s="46"/>
      <c r="B84" s="47"/>
      <c r="C84" s="47"/>
      <c r="D84" s="48"/>
      <c r="E84" s="49"/>
      <c r="F84" s="49"/>
      <c r="G84" s="50"/>
      <c r="H84" s="50"/>
      <c r="I84" s="51"/>
      <c r="J84" s="51"/>
      <c r="K84" s="51"/>
      <c r="L84" s="51"/>
      <c r="M84" s="51"/>
      <c r="N84" s="222">
        <f t="shared" si="25"/>
        <v>0</v>
      </c>
      <c r="O84" s="52">
        <f t="shared" si="26"/>
        <v>0</v>
      </c>
      <c r="P84" s="72" t="str">
        <f>IF(O84&gt;0,IF(O84&gt;Q84,"Errore n. giorni! MAX 304",IF(NETWORKDAYS.INTL(G84,H84,11,'MENU TENDINA'!I$30:I$41)=O84,"ok","")),"")</f>
        <v/>
      </c>
      <c r="Q84" s="54" t="str">
        <f>IF(O84&gt;0,NETWORKDAYS.INTL(G84,H84,11,'MENU TENDINA'!$I$30:$I$41),"")</f>
        <v/>
      </c>
      <c r="R84" s="71"/>
      <c r="S84" s="56">
        <f t="shared" si="27"/>
        <v>0</v>
      </c>
      <c r="T84" s="185">
        <f t="shared" si="28"/>
        <v>0</v>
      </c>
      <c r="U84" s="185">
        <f t="shared" si="29"/>
        <v>0</v>
      </c>
      <c r="V84" s="185">
        <f t="shared" si="29"/>
        <v>0</v>
      </c>
      <c r="W84" s="185">
        <f t="shared" si="30"/>
        <v>0</v>
      </c>
      <c r="X84" s="185">
        <f t="shared" si="31"/>
        <v>0</v>
      </c>
      <c r="Y84" s="185">
        <f t="shared" si="32"/>
        <v>0</v>
      </c>
      <c r="Z84" s="186">
        <f t="shared" si="33"/>
        <v>0</v>
      </c>
      <c r="AA84" s="59">
        <f t="shared" si="24"/>
        <v>0</v>
      </c>
      <c r="AB84" s="60">
        <f t="shared" si="45"/>
        <v>0</v>
      </c>
      <c r="AC84" s="187">
        <f t="shared" si="34"/>
        <v>0</v>
      </c>
      <c r="AD84" s="188">
        <f t="shared" si="35"/>
        <v>0</v>
      </c>
      <c r="AE84" s="187">
        <f t="shared" si="36"/>
        <v>0</v>
      </c>
      <c r="AF84" s="188">
        <f t="shared" si="37"/>
        <v>0</v>
      </c>
      <c r="AG84" s="187">
        <f t="shared" si="38"/>
        <v>0</v>
      </c>
      <c r="AH84" s="188">
        <f t="shared" si="39"/>
        <v>0</v>
      </c>
      <c r="AI84" s="187">
        <f t="shared" si="40"/>
        <v>0</v>
      </c>
      <c r="AJ84" s="188">
        <f t="shared" si="41"/>
        <v>0</v>
      </c>
      <c r="AK84" s="188">
        <f t="shared" si="42"/>
        <v>0</v>
      </c>
      <c r="AL84" s="188">
        <f t="shared" si="43"/>
        <v>0</v>
      </c>
      <c r="AM84" s="62">
        <f t="shared" si="44"/>
        <v>0</v>
      </c>
      <c r="AN84" s="116">
        <f t="shared" si="46"/>
        <v>0</v>
      </c>
    </row>
    <row r="85" spans="1:40" ht="16.5">
      <c r="A85" s="46"/>
      <c r="B85" s="47"/>
      <c r="C85" s="47"/>
      <c r="D85" s="48"/>
      <c r="E85" s="49"/>
      <c r="F85" s="49"/>
      <c r="G85" s="50"/>
      <c r="H85" s="50"/>
      <c r="I85" s="51"/>
      <c r="J85" s="51"/>
      <c r="K85" s="51"/>
      <c r="L85" s="51"/>
      <c r="M85" s="51"/>
      <c r="N85" s="222">
        <f t="shared" si="25"/>
        <v>0</v>
      </c>
      <c r="O85" s="52">
        <f t="shared" si="26"/>
        <v>0</v>
      </c>
      <c r="P85" s="72" t="str">
        <f>IF(O85&gt;0,IF(O85&gt;Q85,"Errore n. giorni! MAX 304",IF(NETWORKDAYS.INTL(G85,H85,11,'MENU TENDINA'!I$30:I$41)=O85,"ok","")),"")</f>
        <v/>
      </c>
      <c r="Q85" s="54" t="str">
        <f>IF(O85&gt;0,NETWORKDAYS.INTL(G85,H85,11,'MENU TENDINA'!$I$30:$I$41),"")</f>
        <v/>
      </c>
      <c r="R85" s="71"/>
      <c r="S85" s="56">
        <f t="shared" si="27"/>
        <v>0</v>
      </c>
      <c r="T85" s="185">
        <f t="shared" si="28"/>
        <v>0</v>
      </c>
      <c r="U85" s="185">
        <f t="shared" si="29"/>
        <v>0</v>
      </c>
      <c r="V85" s="185">
        <f t="shared" si="29"/>
        <v>0</v>
      </c>
      <c r="W85" s="185">
        <f t="shared" si="30"/>
        <v>0</v>
      </c>
      <c r="X85" s="185">
        <f t="shared" si="31"/>
        <v>0</v>
      </c>
      <c r="Y85" s="185">
        <f t="shared" si="32"/>
        <v>0</v>
      </c>
      <c r="Z85" s="186">
        <f t="shared" si="33"/>
        <v>0</v>
      </c>
      <c r="AA85" s="59">
        <f t="shared" si="24"/>
        <v>0</v>
      </c>
      <c r="AB85" s="60">
        <f t="shared" si="45"/>
        <v>0</v>
      </c>
      <c r="AC85" s="187">
        <f t="shared" si="34"/>
        <v>0</v>
      </c>
      <c r="AD85" s="188">
        <f t="shared" si="35"/>
        <v>0</v>
      </c>
      <c r="AE85" s="187">
        <f t="shared" si="36"/>
        <v>0</v>
      </c>
      <c r="AF85" s="188">
        <f t="shared" si="37"/>
        <v>0</v>
      </c>
      <c r="AG85" s="187">
        <f t="shared" si="38"/>
        <v>0</v>
      </c>
      <c r="AH85" s="188">
        <f t="shared" si="39"/>
        <v>0</v>
      </c>
      <c r="AI85" s="187">
        <f t="shared" si="40"/>
        <v>0</v>
      </c>
      <c r="AJ85" s="188">
        <f t="shared" si="41"/>
        <v>0</v>
      </c>
      <c r="AK85" s="188">
        <f t="shared" si="42"/>
        <v>0</v>
      </c>
      <c r="AL85" s="188">
        <f t="shared" si="43"/>
        <v>0</v>
      </c>
      <c r="AM85" s="62">
        <f t="shared" si="44"/>
        <v>0</v>
      </c>
      <c r="AN85" s="116">
        <f t="shared" si="46"/>
        <v>0</v>
      </c>
    </row>
    <row r="86" spans="1:40" ht="16.5">
      <c r="A86" s="46"/>
      <c r="B86" s="47"/>
      <c r="C86" s="47"/>
      <c r="D86" s="48"/>
      <c r="E86" s="49"/>
      <c r="F86" s="49"/>
      <c r="G86" s="50"/>
      <c r="H86" s="50"/>
      <c r="I86" s="51"/>
      <c r="J86" s="51"/>
      <c r="K86" s="51"/>
      <c r="L86" s="51"/>
      <c r="M86" s="51"/>
      <c r="N86" s="222">
        <f t="shared" si="25"/>
        <v>0</v>
      </c>
      <c r="O86" s="52">
        <f t="shared" si="26"/>
        <v>0</v>
      </c>
      <c r="P86" s="72" t="str">
        <f>IF(O86&gt;0,IF(O86&gt;Q86,"Errore n. giorni! MAX 304",IF(NETWORKDAYS.INTL(G86,H86,11,'MENU TENDINA'!I$30:I$41)=O86,"ok","")),"")</f>
        <v/>
      </c>
      <c r="Q86" s="54" t="str">
        <f>IF(O86&gt;0,NETWORKDAYS.INTL(G86,H86,11,'MENU TENDINA'!$I$30:$I$41),"")</f>
        <v/>
      </c>
      <c r="R86" s="71"/>
      <c r="S86" s="56">
        <f t="shared" si="27"/>
        <v>0</v>
      </c>
      <c r="T86" s="185">
        <f t="shared" si="28"/>
        <v>0</v>
      </c>
      <c r="U86" s="185">
        <f t="shared" si="29"/>
        <v>0</v>
      </c>
      <c r="V86" s="185">
        <f t="shared" si="29"/>
        <v>0</v>
      </c>
      <c r="W86" s="185">
        <f t="shared" si="30"/>
        <v>0</v>
      </c>
      <c r="X86" s="185">
        <f t="shared" si="31"/>
        <v>0</v>
      </c>
      <c r="Y86" s="185">
        <f t="shared" si="32"/>
        <v>0</v>
      </c>
      <c r="Z86" s="186">
        <f t="shared" si="33"/>
        <v>0</v>
      </c>
      <c r="AA86" s="59">
        <f t="shared" si="24"/>
        <v>0</v>
      </c>
      <c r="AB86" s="60">
        <f t="shared" si="45"/>
        <v>0</v>
      </c>
      <c r="AC86" s="187">
        <f t="shared" si="34"/>
        <v>0</v>
      </c>
      <c r="AD86" s="188">
        <f t="shared" si="35"/>
        <v>0</v>
      </c>
      <c r="AE86" s="187">
        <f t="shared" si="36"/>
        <v>0</v>
      </c>
      <c r="AF86" s="188">
        <f t="shared" si="37"/>
        <v>0</v>
      </c>
      <c r="AG86" s="187">
        <f t="shared" si="38"/>
        <v>0</v>
      </c>
      <c r="AH86" s="188">
        <f t="shared" si="39"/>
        <v>0</v>
      </c>
      <c r="AI86" s="187">
        <f t="shared" si="40"/>
        <v>0</v>
      </c>
      <c r="AJ86" s="188">
        <f t="shared" si="41"/>
        <v>0</v>
      </c>
      <c r="AK86" s="188">
        <f t="shared" si="42"/>
        <v>0</v>
      </c>
      <c r="AL86" s="188">
        <f t="shared" si="43"/>
        <v>0</v>
      </c>
      <c r="AM86" s="62">
        <f t="shared" si="44"/>
        <v>0</v>
      </c>
      <c r="AN86" s="116">
        <f t="shared" si="46"/>
        <v>0</v>
      </c>
    </row>
    <row r="87" spans="1:40" ht="16.5">
      <c r="A87" s="46"/>
      <c r="B87" s="47"/>
      <c r="C87" s="47"/>
      <c r="D87" s="48"/>
      <c r="E87" s="49"/>
      <c r="F87" s="49"/>
      <c r="G87" s="50"/>
      <c r="H87" s="50"/>
      <c r="I87" s="51"/>
      <c r="J87" s="51"/>
      <c r="K87" s="51"/>
      <c r="L87" s="51"/>
      <c r="M87" s="51"/>
      <c r="N87" s="222">
        <f t="shared" si="25"/>
        <v>0</v>
      </c>
      <c r="O87" s="52">
        <f t="shared" si="26"/>
        <v>0</v>
      </c>
      <c r="P87" s="72" t="str">
        <f>IF(O87&gt;0,IF(O87&gt;Q87,"Errore n. giorni! MAX 304",IF(NETWORKDAYS.INTL(G87,H87,11,'MENU TENDINA'!I$30:I$41)=O87,"ok","")),"")</f>
        <v/>
      </c>
      <c r="Q87" s="54" t="str">
        <f>IF(O87&gt;0,NETWORKDAYS.INTL(G87,H87,11,'MENU TENDINA'!$I$30:$I$41),"")</f>
        <v/>
      </c>
      <c r="R87" s="71"/>
      <c r="S87" s="56">
        <f t="shared" si="27"/>
        <v>0</v>
      </c>
      <c r="T87" s="185">
        <f t="shared" si="28"/>
        <v>0</v>
      </c>
      <c r="U87" s="185">
        <f t="shared" si="29"/>
        <v>0</v>
      </c>
      <c r="V87" s="185">
        <f t="shared" si="29"/>
        <v>0</v>
      </c>
      <c r="W87" s="185">
        <f t="shared" si="30"/>
        <v>0</v>
      </c>
      <c r="X87" s="185">
        <f t="shared" si="31"/>
        <v>0</v>
      </c>
      <c r="Y87" s="185">
        <f t="shared" si="32"/>
        <v>0</v>
      </c>
      <c r="Z87" s="186">
        <f t="shared" si="33"/>
        <v>0</v>
      </c>
      <c r="AA87" s="59">
        <f t="shared" si="24"/>
        <v>0</v>
      </c>
      <c r="AB87" s="60">
        <f t="shared" si="45"/>
        <v>0</v>
      </c>
      <c r="AC87" s="187">
        <f t="shared" si="34"/>
        <v>0</v>
      </c>
      <c r="AD87" s="188">
        <f t="shared" si="35"/>
        <v>0</v>
      </c>
      <c r="AE87" s="187">
        <f t="shared" si="36"/>
        <v>0</v>
      </c>
      <c r="AF87" s="188">
        <f t="shared" si="37"/>
        <v>0</v>
      </c>
      <c r="AG87" s="187">
        <f t="shared" si="38"/>
        <v>0</v>
      </c>
      <c r="AH87" s="188">
        <f t="shared" si="39"/>
        <v>0</v>
      </c>
      <c r="AI87" s="187">
        <f t="shared" si="40"/>
        <v>0</v>
      </c>
      <c r="AJ87" s="188">
        <f t="shared" si="41"/>
        <v>0</v>
      </c>
      <c r="AK87" s="188">
        <f t="shared" si="42"/>
        <v>0</v>
      </c>
      <c r="AL87" s="188">
        <f t="shared" si="43"/>
        <v>0</v>
      </c>
      <c r="AM87" s="62">
        <f t="shared" si="44"/>
        <v>0</v>
      </c>
      <c r="AN87" s="116">
        <f t="shared" si="46"/>
        <v>0</v>
      </c>
    </row>
    <row r="88" spans="1:40" ht="16.5">
      <c r="A88" s="46"/>
      <c r="B88" s="47"/>
      <c r="C88" s="47"/>
      <c r="D88" s="48"/>
      <c r="E88" s="49"/>
      <c r="F88" s="49"/>
      <c r="G88" s="50"/>
      <c r="H88" s="50"/>
      <c r="I88" s="51"/>
      <c r="J88" s="51"/>
      <c r="K88" s="51"/>
      <c r="L88" s="51"/>
      <c r="M88" s="51"/>
      <c r="N88" s="222">
        <f t="shared" si="25"/>
        <v>0</v>
      </c>
      <c r="O88" s="52">
        <f t="shared" si="26"/>
        <v>0</v>
      </c>
      <c r="P88" s="72" t="str">
        <f>IF(O88&gt;0,IF(O88&gt;Q88,"Errore n. giorni! MAX 304",IF(NETWORKDAYS.INTL(G88,H88,11,'MENU TENDINA'!I$30:I$41)=O88,"ok","")),"")</f>
        <v/>
      </c>
      <c r="Q88" s="54" t="str">
        <f>IF(O88&gt;0,NETWORKDAYS.INTL(G88,H88,11,'MENU TENDINA'!$I$30:$I$41),"")</f>
        <v/>
      </c>
      <c r="R88" s="71"/>
      <c r="S88" s="56">
        <f t="shared" si="27"/>
        <v>0</v>
      </c>
      <c r="T88" s="185">
        <f t="shared" si="28"/>
        <v>0</v>
      </c>
      <c r="U88" s="185">
        <f t="shared" si="29"/>
        <v>0</v>
      </c>
      <c r="V88" s="185">
        <f t="shared" si="29"/>
        <v>0</v>
      </c>
      <c r="W88" s="185">
        <f t="shared" si="30"/>
        <v>0</v>
      </c>
      <c r="X88" s="185">
        <f t="shared" si="31"/>
        <v>0</v>
      </c>
      <c r="Y88" s="185">
        <f t="shared" si="32"/>
        <v>0</v>
      </c>
      <c r="Z88" s="186">
        <f t="shared" si="33"/>
        <v>0</v>
      </c>
      <c r="AA88" s="59">
        <f t="shared" si="24"/>
        <v>0</v>
      </c>
      <c r="AB88" s="60">
        <f t="shared" si="45"/>
        <v>0</v>
      </c>
      <c r="AC88" s="187">
        <f t="shared" si="34"/>
        <v>0</v>
      </c>
      <c r="AD88" s="188">
        <f t="shared" si="35"/>
        <v>0</v>
      </c>
      <c r="AE88" s="187">
        <f t="shared" si="36"/>
        <v>0</v>
      </c>
      <c r="AF88" s="188">
        <f t="shared" si="37"/>
        <v>0</v>
      </c>
      <c r="AG88" s="187">
        <f t="shared" si="38"/>
        <v>0</v>
      </c>
      <c r="AH88" s="188">
        <f t="shared" si="39"/>
        <v>0</v>
      </c>
      <c r="AI88" s="187">
        <f t="shared" si="40"/>
        <v>0</v>
      </c>
      <c r="AJ88" s="188">
        <f t="shared" si="41"/>
        <v>0</v>
      </c>
      <c r="AK88" s="188">
        <f t="shared" si="42"/>
        <v>0</v>
      </c>
      <c r="AL88" s="188">
        <f t="shared" si="43"/>
        <v>0</v>
      </c>
      <c r="AM88" s="62">
        <f t="shared" si="44"/>
        <v>0</v>
      </c>
      <c r="AN88" s="116">
        <f t="shared" si="46"/>
        <v>0</v>
      </c>
    </row>
    <row r="89" spans="1:40" ht="16.5">
      <c r="A89" s="46"/>
      <c r="B89" s="47"/>
      <c r="C89" s="47"/>
      <c r="D89" s="48"/>
      <c r="E89" s="49"/>
      <c r="F89" s="49"/>
      <c r="G89" s="50"/>
      <c r="H89" s="50"/>
      <c r="I89" s="51"/>
      <c r="J89" s="51"/>
      <c r="K89" s="51"/>
      <c r="L89" s="51"/>
      <c r="M89" s="51"/>
      <c r="N89" s="222">
        <f t="shared" si="25"/>
        <v>0</v>
      </c>
      <c r="O89" s="52">
        <f t="shared" si="26"/>
        <v>0</v>
      </c>
      <c r="P89" s="72" t="str">
        <f>IF(O89&gt;0,IF(O89&gt;Q89,"Errore n. giorni! MAX 304",IF(NETWORKDAYS.INTL(G89,H89,11,'MENU TENDINA'!I$30:I$41)=O89,"ok","")),"")</f>
        <v/>
      </c>
      <c r="Q89" s="54" t="str">
        <f>IF(O89&gt;0,NETWORKDAYS.INTL(G89,H89,11,'MENU TENDINA'!$I$30:$I$41),"")</f>
        <v/>
      </c>
      <c r="R89" s="71"/>
      <c r="S89" s="56">
        <f t="shared" si="27"/>
        <v>0</v>
      </c>
      <c r="T89" s="185">
        <f t="shared" si="28"/>
        <v>0</v>
      </c>
      <c r="U89" s="185">
        <f t="shared" si="29"/>
        <v>0</v>
      </c>
      <c r="V89" s="185">
        <f t="shared" si="29"/>
        <v>0</v>
      </c>
      <c r="W89" s="185">
        <f t="shared" si="30"/>
        <v>0</v>
      </c>
      <c r="X89" s="185">
        <f t="shared" si="31"/>
        <v>0</v>
      </c>
      <c r="Y89" s="185">
        <f t="shared" si="32"/>
        <v>0</v>
      </c>
      <c r="Z89" s="186">
        <f t="shared" si="33"/>
        <v>0</v>
      </c>
      <c r="AA89" s="59">
        <f t="shared" si="24"/>
        <v>0</v>
      </c>
      <c r="AB89" s="60">
        <f t="shared" si="45"/>
        <v>0</v>
      </c>
      <c r="AC89" s="187">
        <f t="shared" si="34"/>
        <v>0</v>
      </c>
      <c r="AD89" s="188">
        <f t="shared" si="35"/>
        <v>0</v>
      </c>
      <c r="AE89" s="187">
        <f t="shared" si="36"/>
        <v>0</v>
      </c>
      <c r="AF89" s="188">
        <f t="shared" si="37"/>
        <v>0</v>
      </c>
      <c r="AG89" s="187">
        <f t="shared" si="38"/>
        <v>0</v>
      </c>
      <c r="AH89" s="188">
        <f t="shared" si="39"/>
        <v>0</v>
      </c>
      <c r="AI89" s="187">
        <f t="shared" si="40"/>
        <v>0</v>
      </c>
      <c r="AJ89" s="188">
        <f t="shared" si="41"/>
        <v>0</v>
      </c>
      <c r="AK89" s="188">
        <f t="shared" si="42"/>
        <v>0</v>
      </c>
      <c r="AL89" s="188">
        <f t="shared" si="43"/>
        <v>0</v>
      </c>
      <c r="AM89" s="62">
        <f t="shared" si="44"/>
        <v>0</v>
      </c>
      <c r="AN89" s="116">
        <f t="shared" si="46"/>
        <v>0</v>
      </c>
    </row>
    <row r="90" spans="1:40" ht="16.5">
      <c r="A90" s="46"/>
      <c r="B90" s="47"/>
      <c r="C90" s="47"/>
      <c r="D90" s="48"/>
      <c r="E90" s="49"/>
      <c r="F90" s="49"/>
      <c r="G90" s="50"/>
      <c r="H90" s="50"/>
      <c r="I90" s="51"/>
      <c r="J90" s="51"/>
      <c r="K90" s="51"/>
      <c r="L90" s="51"/>
      <c r="M90" s="51"/>
      <c r="N90" s="222">
        <f t="shared" si="25"/>
        <v>0</v>
      </c>
      <c r="O90" s="52">
        <f t="shared" si="26"/>
        <v>0</v>
      </c>
      <c r="P90" s="72" t="str">
        <f>IF(O90&gt;0,IF(O90&gt;Q90,"Errore n. giorni! MAX 304",IF(NETWORKDAYS.INTL(G90,H90,11,'MENU TENDINA'!I$30:I$41)=O90,"ok","")),"")</f>
        <v/>
      </c>
      <c r="Q90" s="54" t="str">
        <f>IF(O90&gt;0,NETWORKDAYS.INTL(G90,H90,11,'MENU TENDINA'!$I$30:$I$41),"")</f>
        <v/>
      </c>
      <c r="R90" s="71"/>
      <c r="S90" s="56">
        <f t="shared" si="27"/>
        <v>0</v>
      </c>
      <c r="T90" s="185">
        <f t="shared" si="28"/>
        <v>0</v>
      </c>
      <c r="U90" s="185">
        <f t="shared" si="29"/>
        <v>0</v>
      </c>
      <c r="V90" s="185">
        <f t="shared" si="29"/>
        <v>0</v>
      </c>
      <c r="W90" s="185">
        <f t="shared" si="30"/>
        <v>0</v>
      </c>
      <c r="X90" s="185">
        <f t="shared" si="31"/>
        <v>0</v>
      </c>
      <c r="Y90" s="185">
        <f t="shared" si="32"/>
        <v>0</v>
      </c>
      <c r="Z90" s="186">
        <f t="shared" si="33"/>
        <v>0</v>
      </c>
      <c r="AA90" s="59">
        <f t="shared" si="24"/>
        <v>0</v>
      </c>
      <c r="AB90" s="60">
        <f t="shared" si="45"/>
        <v>0</v>
      </c>
      <c r="AC90" s="187">
        <f t="shared" si="34"/>
        <v>0</v>
      </c>
      <c r="AD90" s="188">
        <f t="shared" si="35"/>
        <v>0</v>
      </c>
      <c r="AE90" s="187">
        <f t="shared" si="36"/>
        <v>0</v>
      </c>
      <c r="AF90" s="188">
        <f t="shared" si="37"/>
        <v>0</v>
      </c>
      <c r="AG90" s="187">
        <f t="shared" si="38"/>
        <v>0</v>
      </c>
      <c r="AH90" s="188">
        <f t="shared" si="39"/>
        <v>0</v>
      </c>
      <c r="AI90" s="187">
        <f t="shared" si="40"/>
        <v>0</v>
      </c>
      <c r="AJ90" s="188">
        <f t="shared" si="41"/>
        <v>0</v>
      </c>
      <c r="AK90" s="188">
        <f t="shared" si="42"/>
        <v>0</v>
      </c>
      <c r="AL90" s="188">
        <f t="shared" si="43"/>
        <v>0</v>
      </c>
      <c r="AM90" s="62">
        <f t="shared" si="44"/>
        <v>0</v>
      </c>
      <c r="AN90" s="116">
        <f t="shared" si="46"/>
        <v>0</v>
      </c>
    </row>
    <row r="91" spans="1:40" ht="16.5">
      <c r="A91" s="46"/>
      <c r="B91" s="47"/>
      <c r="C91" s="47"/>
      <c r="D91" s="48"/>
      <c r="E91" s="49"/>
      <c r="F91" s="49"/>
      <c r="G91" s="50"/>
      <c r="H91" s="50"/>
      <c r="I91" s="51"/>
      <c r="J91" s="51"/>
      <c r="K91" s="51"/>
      <c r="L91" s="51"/>
      <c r="M91" s="51"/>
      <c r="N91" s="222">
        <f t="shared" si="25"/>
        <v>0</v>
      </c>
      <c r="O91" s="52">
        <f t="shared" si="26"/>
        <v>0</v>
      </c>
      <c r="P91" s="72" t="str">
        <f>IF(O91&gt;0,IF(O91&gt;Q91,"Errore n. giorni! MAX 304",IF(NETWORKDAYS.INTL(G91,H91,11,'MENU TENDINA'!I$30:I$41)=O91,"ok","")),"")</f>
        <v/>
      </c>
      <c r="Q91" s="54" t="str">
        <f>IF(O91&gt;0,NETWORKDAYS.INTL(G91,H91,11,'MENU TENDINA'!$I$30:$I$41),"")</f>
        <v/>
      </c>
      <c r="R91" s="71"/>
      <c r="S91" s="56">
        <f t="shared" si="27"/>
        <v>0</v>
      </c>
      <c r="T91" s="185">
        <f t="shared" si="28"/>
        <v>0</v>
      </c>
      <c r="U91" s="185">
        <f t="shared" si="29"/>
        <v>0</v>
      </c>
      <c r="V91" s="185">
        <f t="shared" si="29"/>
        <v>0</v>
      </c>
      <c r="W91" s="185">
        <f t="shared" si="30"/>
        <v>0</v>
      </c>
      <c r="X91" s="185">
        <f t="shared" si="31"/>
        <v>0</v>
      </c>
      <c r="Y91" s="185">
        <f t="shared" si="32"/>
        <v>0</v>
      </c>
      <c r="Z91" s="186">
        <f t="shared" si="33"/>
        <v>0</v>
      </c>
      <c r="AA91" s="59">
        <f t="shared" si="24"/>
        <v>0</v>
      </c>
      <c r="AB91" s="60">
        <f t="shared" si="45"/>
        <v>0</v>
      </c>
      <c r="AC91" s="187">
        <f t="shared" si="34"/>
        <v>0</v>
      </c>
      <c r="AD91" s="188">
        <f t="shared" si="35"/>
        <v>0</v>
      </c>
      <c r="AE91" s="187">
        <f t="shared" si="36"/>
        <v>0</v>
      </c>
      <c r="AF91" s="188">
        <f t="shared" si="37"/>
        <v>0</v>
      </c>
      <c r="AG91" s="187">
        <f t="shared" si="38"/>
        <v>0</v>
      </c>
      <c r="AH91" s="188">
        <f t="shared" si="39"/>
        <v>0</v>
      </c>
      <c r="AI91" s="187">
        <f t="shared" si="40"/>
        <v>0</v>
      </c>
      <c r="AJ91" s="188">
        <f t="shared" si="41"/>
        <v>0</v>
      </c>
      <c r="AK91" s="188">
        <f t="shared" si="42"/>
        <v>0</v>
      </c>
      <c r="AL91" s="188">
        <f t="shared" si="43"/>
        <v>0</v>
      </c>
      <c r="AM91" s="62">
        <f t="shared" si="44"/>
        <v>0</v>
      </c>
      <c r="AN91" s="116">
        <f t="shared" si="46"/>
        <v>0</v>
      </c>
    </row>
    <row r="92" spans="1:40" ht="16.5">
      <c r="A92" s="46"/>
      <c r="B92" s="47"/>
      <c r="C92" s="47"/>
      <c r="D92" s="48"/>
      <c r="E92" s="49"/>
      <c r="F92" s="49"/>
      <c r="G92" s="50"/>
      <c r="H92" s="50"/>
      <c r="I92" s="51"/>
      <c r="J92" s="51"/>
      <c r="K92" s="51"/>
      <c r="L92" s="51"/>
      <c r="M92" s="51"/>
      <c r="N92" s="222">
        <f t="shared" si="25"/>
        <v>0</v>
      </c>
      <c r="O92" s="52">
        <f t="shared" si="26"/>
        <v>0</v>
      </c>
      <c r="P92" s="72" t="str">
        <f>IF(O92&gt;0,IF(O92&gt;Q92,"Errore n. giorni! MAX 304",IF(NETWORKDAYS.INTL(G92,H92,11,'MENU TENDINA'!I$30:I$41)=O92,"ok","")),"")</f>
        <v/>
      </c>
      <c r="Q92" s="54" t="str">
        <f>IF(O92&gt;0,NETWORKDAYS.INTL(G92,H92,11,'MENU TENDINA'!$I$30:$I$41),"")</f>
        <v/>
      </c>
      <c r="R92" s="71"/>
      <c r="S92" s="56">
        <f t="shared" si="27"/>
        <v>0</v>
      </c>
      <c r="T92" s="185">
        <f t="shared" si="28"/>
        <v>0</v>
      </c>
      <c r="U92" s="185">
        <f t="shared" si="29"/>
        <v>0</v>
      </c>
      <c r="V92" s="185">
        <f t="shared" si="29"/>
        <v>0</v>
      </c>
      <c r="W92" s="185">
        <f t="shared" si="30"/>
        <v>0</v>
      </c>
      <c r="X92" s="185">
        <f t="shared" si="31"/>
        <v>0</v>
      </c>
      <c r="Y92" s="185">
        <f t="shared" si="32"/>
        <v>0</v>
      </c>
      <c r="Z92" s="186">
        <f t="shared" si="33"/>
        <v>0</v>
      </c>
      <c r="AA92" s="59">
        <f t="shared" si="24"/>
        <v>0</v>
      </c>
      <c r="AB92" s="60">
        <f t="shared" si="45"/>
        <v>0</v>
      </c>
      <c r="AC92" s="187">
        <f t="shared" si="34"/>
        <v>0</v>
      </c>
      <c r="AD92" s="188">
        <f t="shared" si="35"/>
        <v>0</v>
      </c>
      <c r="AE92" s="187">
        <f t="shared" si="36"/>
        <v>0</v>
      </c>
      <c r="AF92" s="188">
        <f t="shared" si="37"/>
        <v>0</v>
      </c>
      <c r="AG92" s="187">
        <f t="shared" si="38"/>
        <v>0</v>
      </c>
      <c r="AH92" s="188">
        <f t="shared" si="39"/>
        <v>0</v>
      </c>
      <c r="AI92" s="187">
        <f t="shared" si="40"/>
        <v>0</v>
      </c>
      <c r="AJ92" s="188">
        <f t="shared" si="41"/>
        <v>0</v>
      </c>
      <c r="AK92" s="188">
        <f t="shared" si="42"/>
        <v>0</v>
      </c>
      <c r="AL92" s="188">
        <f t="shared" si="43"/>
        <v>0</v>
      </c>
      <c r="AM92" s="62">
        <f t="shared" si="44"/>
        <v>0</v>
      </c>
      <c r="AN92" s="116">
        <f t="shared" si="46"/>
        <v>0</v>
      </c>
    </row>
    <row r="93" spans="1:40" ht="16.5">
      <c r="A93" s="46"/>
      <c r="B93" s="47"/>
      <c r="C93" s="47"/>
      <c r="D93" s="48"/>
      <c r="E93" s="49"/>
      <c r="F93" s="49"/>
      <c r="G93" s="50"/>
      <c r="H93" s="50"/>
      <c r="I93" s="51"/>
      <c r="J93" s="51"/>
      <c r="K93" s="51"/>
      <c r="L93" s="51"/>
      <c r="M93" s="51"/>
      <c r="N93" s="222">
        <f t="shared" si="25"/>
        <v>0</v>
      </c>
      <c r="O93" s="52">
        <f t="shared" si="26"/>
        <v>0</v>
      </c>
      <c r="P93" s="72" t="str">
        <f>IF(O93&gt;0,IF(O93&gt;Q93,"Errore n. giorni! MAX 304",IF(NETWORKDAYS.INTL(G93,H93,11,'MENU TENDINA'!I$30:I$41)=O93,"ok","")),"")</f>
        <v/>
      </c>
      <c r="Q93" s="54" t="str">
        <f>IF(O93&gt;0,NETWORKDAYS.INTL(G93,H93,11,'MENU TENDINA'!$I$30:$I$41),"")</f>
        <v/>
      </c>
      <c r="R93" s="71"/>
      <c r="S93" s="56">
        <f t="shared" si="27"/>
        <v>0</v>
      </c>
      <c r="T93" s="185">
        <f t="shared" si="28"/>
        <v>0</v>
      </c>
      <c r="U93" s="185">
        <f t="shared" si="29"/>
        <v>0</v>
      </c>
      <c r="V93" s="185">
        <f t="shared" si="29"/>
        <v>0</v>
      </c>
      <c r="W93" s="185">
        <f t="shared" si="30"/>
        <v>0</v>
      </c>
      <c r="X93" s="185">
        <f t="shared" si="31"/>
        <v>0</v>
      </c>
      <c r="Y93" s="185">
        <f t="shared" si="32"/>
        <v>0</v>
      </c>
      <c r="Z93" s="186">
        <f t="shared" si="33"/>
        <v>0</v>
      </c>
      <c r="AA93" s="59">
        <f t="shared" si="24"/>
        <v>0</v>
      </c>
      <c r="AB93" s="60">
        <f t="shared" si="45"/>
        <v>0</v>
      </c>
      <c r="AC93" s="187">
        <f t="shared" si="34"/>
        <v>0</v>
      </c>
      <c r="AD93" s="188">
        <f t="shared" si="35"/>
        <v>0</v>
      </c>
      <c r="AE93" s="187">
        <f t="shared" si="36"/>
        <v>0</v>
      </c>
      <c r="AF93" s="188">
        <f t="shared" si="37"/>
        <v>0</v>
      </c>
      <c r="AG93" s="187">
        <f t="shared" si="38"/>
        <v>0</v>
      </c>
      <c r="AH93" s="188">
        <f t="shared" si="39"/>
        <v>0</v>
      </c>
      <c r="AI93" s="187">
        <f t="shared" si="40"/>
        <v>0</v>
      </c>
      <c r="AJ93" s="188">
        <f t="shared" si="41"/>
        <v>0</v>
      </c>
      <c r="AK93" s="188">
        <f t="shared" si="42"/>
        <v>0</v>
      </c>
      <c r="AL93" s="188">
        <f t="shared" si="43"/>
        <v>0</v>
      </c>
      <c r="AM93" s="62">
        <f t="shared" si="44"/>
        <v>0</v>
      </c>
      <c r="AN93" s="116">
        <f t="shared" si="46"/>
        <v>0</v>
      </c>
    </row>
    <row r="94" spans="1:40" ht="16.5">
      <c r="A94" s="46"/>
      <c r="B94" s="47"/>
      <c r="C94" s="47"/>
      <c r="D94" s="48"/>
      <c r="E94" s="49"/>
      <c r="F94" s="49"/>
      <c r="G94" s="50"/>
      <c r="H94" s="50"/>
      <c r="I94" s="51"/>
      <c r="J94" s="51"/>
      <c r="K94" s="51"/>
      <c r="L94" s="51"/>
      <c r="M94" s="51"/>
      <c r="N94" s="222">
        <f t="shared" si="25"/>
        <v>0</v>
      </c>
      <c r="O94" s="52">
        <f t="shared" si="26"/>
        <v>0</v>
      </c>
      <c r="P94" s="72" t="str">
        <f>IF(O94&gt;0,IF(O94&gt;Q94,"Errore n. giorni! MAX 304",IF(NETWORKDAYS.INTL(G94,H94,11,'MENU TENDINA'!I$30:I$41)=O94,"ok","")),"")</f>
        <v/>
      </c>
      <c r="Q94" s="54" t="str">
        <f>IF(O94&gt;0,NETWORKDAYS.INTL(G94,H94,11,'MENU TENDINA'!$I$30:$I$41),"")</f>
        <v/>
      </c>
      <c r="R94" s="71"/>
      <c r="S94" s="56">
        <f t="shared" si="27"/>
        <v>0</v>
      </c>
      <c r="T94" s="185">
        <f t="shared" si="28"/>
        <v>0</v>
      </c>
      <c r="U94" s="185">
        <f t="shared" si="29"/>
        <v>0</v>
      </c>
      <c r="V94" s="185">
        <f t="shared" si="29"/>
        <v>0</v>
      </c>
      <c r="W94" s="185">
        <f t="shared" si="30"/>
        <v>0</v>
      </c>
      <c r="X94" s="185">
        <f t="shared" si="31"/>
        <v>0</v>
      </c>
      <c r="Y94" s="185">
        <f t="shared" si="32"/>
        <v>0</v>
      </c>
      <c r="Z94" s="186">
        <f t="shared" si="33"/>
        <v>0</v>
      </c>
      <c r="AA94" s="59">
        <f t="shared" si="24"/>
        <v>0</v>
      </c>
      <c r="AB94" s="60">
        <f t="shared" si="45"/>
        <v>0</v>
      </c>
      <c r="AC94" s="187">
        <f t="shared" si="34"/>
        <v>0</v>
      </c>
      <c r="AD94" s="188">
        <f t="shared" si="35"/>
        <v>0</v>
      </c>
      <c r="AE94" s="187">
        <f t="shared" si="36"/>
        <v>0</v>
      </c>
      <c r="AF94" s="188">
        <f t="shared" si="37"/>
        <v>0</v>
      </c>
      <c r="AG94" s="187">
        <f t="shared" si="38"/>
        <v>0</v>
      </c>
      <c r="AH94" s="188">
        <f t="shared" si="39"/>
        <v>0</v>
      </c>
      <c r="AI94" s="187">
        <f t="shared" si="40"/>
        <v>0</v>
      </c>
      <c r="AJ94" s="188">
        <f t="shared" si="41"/>
        <v>0</v>
      </c>
      <c r="AK94" s="188">
        <f t="shared" si="42"/>
        <v>0</v>
      </c>
      <c r="AL94" s="188">
        <f t="shared" si="43"/>
        <v>0</v>
      </c>
      <c r="AM94" s="62">
        <f t="shared" si="44"/>
        <v>0</v>
      </c>
      <c r="AN94" s="116">
        <f t="shared" si="46"/>
        <v>0</v>
      </c>
    </row>
    <row r="95" spans="1:40" ht="16.5">
      <c r="A95" s="46"/>
      <c r="B95" s="47"/>
      <c r="C95" s="47"/>
      <c r="D95" s="48"/>
      <c r="E95" s="49"/>
      <c r="F95" s="49"/>
      <c r="G95" s="50"/>
      <c r="H95" s="50"/>
      <c r="I95" s="51"/>
      <c r="J95" s="51"/>
      <c r="K95" s="51"/>
      <c r="L95" s="51"/>
      <c r="M95" s="51"/>
      <c r="N95" s="222">
        <f t="shared" si="25"/>
        <v>0</v>
      </c>
      <c r="O95" s="52">
        <f t="shared" si="26"/>
        <v>0</v>
      </c>
      <c r="P95" s="72" t="str">
        <f>IF(O95&gt;0,IF(O95&gt;Q95,"Errore n. giorni! MAX 304",IF(NETWORKDAYS.INTL(G95,H95,11,'MENU TENDINA'!I$30:I$41)=O95,"ok","")),"")</f>
        <v/>
      </c>
      <c r="Q95" s="54" t="str">
        <f>IF(O95&gt;0,NETWORKDAYS.INTL(G95,H95,11,'MENU TENDINA'!$I$30:$I$41),"")</f>
        <v/>
      </c>
      <c r="R95" s="71"/>
      <c r="S95" s="56">
        <f t="shared" si="27"/>
        <v>0</v>
      </c>
      <c r="T95" s="185">
        <f t="shared" si="28"/>
        <v>0</v>
      </c>
      <c r="U95" s="185">
        <f t="shared" si="29"/>
        <v>0</v>
      </c>
      <c r="V95" s="185">
        <f t="shared" si="29"/>
        <v>0</v>
      </c>
      <c r="W95" s="185">
        <f t="shared" si="30"/>
        <v>0</v>
      </c>
      <c r="X95" s="185">
        <f t="shared" si="31"/>
        <v>0</v>
      </c>
      <c r="Y95" s="185">
        <f t="shared" si="32"/>
        <v>0</v>
      </c>
      <c r="Z95" s="186">
        <f t="shared" si="33"/>
        <v>0</v>
      </c>
      <c r="AA95" s="59">
        <f t="shared" si="24"/>
        <v>0</v>
      </c>
      <c r="AB95" s="60">
        <f t="shared" si="45"/>
        <v>0</v>
      </c>
      <c r="AC95" s="187">
        <f t="shared" si="34"/>
        <v>0</v>
      </c>
      <c r="AD95" s="188">
        <f t="shared" si="35"/>
        <v>0</v>
      </c>
      <c r="AE95" s="187">
        <f t="shared" si="36"/>
        <v>0</v>
      </c>
      <c r="AF95" s="188">
        <f t="shared" si="37"/>
        <v>0</v>
      </c>
      <c r="AG95" s="187">
        <f t="shared" si="38"/>
        <v>0</v>
      </c>
      <c r="AH95" s="188">
        <f t="shared" si="39"/>
        <v>0</v>
      </c>
      <c r="AI95" s="187">
        <f t="shared" si="40"/>
        <v>0</v>
      </c>
      <c r="AJ95" s="188">
        <f t="shared" si="41"/>
        <v>0</v>
      </c>
      <c r="AK95" s="188">
        <f t="shared" si="42"/>
        <v>0</v>
      </c>
      <c r="AL95" s="188">
        <f t="shared" si="43"/>
        <v>0</v>
      </c>
      <c r="AM95" s="62">
        <f t="shared" si="44"/>
        <v>0</v>
      </c>
      <c r="AN95" s="116">
        <f t="shared" si="46"/>
        <v>0</v>
      </c>
    </row>
    <row r="96" spans="1:40" ht="16.5">
      <c r="A96" s="46"/>
      <c r="B96" s="47"/>
      <c r="C96" s="47"/>
      <c r="D96" s="48"/>
      <c r="E96" s="49"/>
      <c r="F96" s="49"/>
      <c r="G96" s="50"/>
      <c r="H96" s="50"/>
      <c r="I96" s="51"/>
      <c r="J96" s="51"/>
      <c r="K96" s="51"/>
      <c r="L96" s="51"/>
      <c r="M96" s="51"/>
      <c r="N96" s="222">
        <f t="shared" si="25"/>
        <v>0</v>
      </c>
      <c r="O96" s="52">
        <f t="shared" si="26"/>
        <v>0</v>
      </c>
      <c r="P96" s="72" t="str">
        <f>IF(O96&gt;0,IF(O96&gt;Q96,"Errore n. giorni! MAX 304",IF(NETWORKDAYS.INTL(G96,H96,11,'MENU TENDINA'!I$30:I$41)=O96,"ok","")),"")</f>
        <v/>
      </c>
      <c r="Q96" s="54" t="str">
        <f>IF(O96&gt;0,NETWORKDAYS.INTL(G96,H96,11,'MENU TENDINA'!$I$30:$I$41),"")</f>
        <v/>
      </c>
      <c r="R96" s="71"/>
      <c r="S96" s="56">
        <f t="shared" si="27"/>
        <v>0</v>
      </c>
      <c r="T96" s="185">
        <f t="shared" si="28"/>
        <v>0</v>
      </c>
      <c r="U96" s="185">
        <f t="shared" si="29"/>
        <v>0</v>
      </c>
      <c r="V96" s="185">
        <f t="shared" si="29"/>
        <v>0</v>
      </c>
      <c r="W96" s="185">
        <f t="shared" si="30"/>
        <v>0</v>
      </c>
      <c r="X96" s="185">
        <f t="shared" si="31"/>
        <v>0</v>
      </c>
      <c r="Y96" s="185">
        <f t="shared" si="32"/>
        <v>0</v>
      </c>
      <c r="Z96" s="186">
        <f t="shared" si="33"/>
        <v>0</v>
      </c>
      <c r="AA96" s="59">
        <f t="shared" si="24"/>
        <v>0</v>
      </c>
      <c r="AB96" s="60">
        <f t="shared" si="45"/>
        <v>0</v>
      </c>
      <c r="AC96" s="187">
        <f t="shared" si="34"/>
        <v>0</v>
      </c>
      <c r="AD96" s="188">
        <f t="shared" si="35"/>
        <v>0</v>
      </c>
      <c r="AE96" s="187">
        <f t="shared" si="36"/>
        <v>0</v>
      </c>
      <c r="AF96" s="188">
        <f t="shared" si="37"/>
        <v>0</v>
      </c>
      <c r="AG96" s="187">
        <f t="shared" si="38"/>
        <v>0</v>
      </c>
      <c r="AH96" s="188">
        <f t="shared" si="39"/>
        <v>0</v>
      </c>
      <c r="AI96" s="187">
        <f t="shared" si="40"/>
        <v>0</v>
      </c>
      <c r="AJ96" s="188">
        <f t="shared" si="41"/>
        <v>0</v>
      </c>
      <c r="AK96" s="188">
        <f t="shared" si="42"/>
        <v>0</v>
      </c>
      <c r="AL96" s="188">
        <f t="shared" si="43"/>
        <v>0</v>
      </c>
      <c r="AM96" s="62">
        <f t="shared" si="44"/>
        <v>0</v>
      </c>
      <c r="AN96" s="116">
        <f t="shared" si="46"/>
        <v>0</v>
      </c>
    </row>
    <row r="97" spans="1:40" ht="16.5">
      <c r="A97" s="46"/>
      <c r="B97" s="47"/>
      <c r="C97" s="47"/>
      <c r="D97" s="48"/>
      <c r="E97" s="49"/>
      <c r="F97" s="49"/>
      <c r="G97" s="50"/>
      <c r="H97" s="50"/>
      <c r="I97" s="51"/>
      <c r="J97" s="51"/>
      <c r="K97" s="51"/>
      <c r="L97" s="51"/>
      <c r="M97" s="51"/>
      <c r="N97" s="222">
        <f t="shared" si="25"/>
        <v>0</v>
      </c>
      <c r="O97" s="52">
        <f t="shared" si="26"/>
        <v>0</v>
      </c>
      <c r="P97" s="72" t="str">
        <f>IF(O97&gt;0,IF(O97&gt;Q97,"Errore n. giorni! MAX 304",IF(NETWORKDAYS.INTL(G97,H97,11,'MENU TENDINA'!I$30:I$41)=O97,"ok","")),"")</f>
        <v/>
      </c>
      <c r="Q97" s="54" t="str">
        <f>IF(O97&gt;0,NETWORKDAYS.INTL(G97,H97,11,'MENU TENDINA'!$I$30:$I$41),"")</f>
        <v/>
      </c>
      <c r="R97" s="71"/>
      <c r="S97" s="56">
        <f t="shared" si="27"/>
        <v>0</v>
      </c>
      <c r="T97" s="185">
        <f t="shared" si="28"/>
        <v>0</v>
      </c>
      <c r="U97" s="185">
        <f t="shared" si="29"/>
        <v>0</v>
      </c>
      <c r="V97" s="185">
        <f t="shared" si="29"/>
        <v>0</v>
      </c>
      <c r="W97" s="185">
        <f t="shared" si="30"/>
        <v>0</v>
      </c>
      <c r="X97" s="185">
        <f t="shared" si="31"/>
        <v>0</v>
      </c>
      <c r="Y97" s="185">
        <f t="shared" si="32"/>
        <v>0</v>
      </c>
      <c r="Z97" s="186">
        <f t="shared" si="33"/>
        <v>0</v>
      </c>
      <c r="AA97" s="59">
        <f t="shared" si="24"/>
        <v>0</v>
      </c>
      <c r="AB97" s="60">
        <f t="shared" si="45"/>
        <v>0</v>
      </c>
      <c r="AC97" s="187">
        <f t="shared" si="34"/>
        <v>0</v>
      </c>
      <c r="AD97" s="188">
        <f t="shared" si="35"/>
        <v>0</v>
      </c>
      <c r="AE97" s="187">
        <f t="shared" si="36"/>
        <v>0</v>
      </c>
      <c r="AF97" s="188">
        <f t="shared" si="37"/>
        <v>0</v>
      </c>
      <c r="AG97" s="187">
        <f t="shared" si="38"/>
        <v>0</v>
      </c>
      <c r="AH97" s="188">
        <f t="shared" si="39"/>
        <v>0</v>
      </c>
      <c r="AI97" s="187">
        <f t="shared" si="40"/>
        <v>0</v>
      </c>
      <c r="AJ97" s="188">
        <f t="shared" si="41"/>
        <v>0</v>
      </c>
      <c r="AK97" s="188">
        <f t="shared" si="42"/>
        <v>0</v>
      </c>
      <c r="AL97" s="188">
        <f t="shared" si="43"/>
        <v>0</v>
      </c>
      <c r="AM97" s="62">
        <f t="shared" si="44"/>
        <v>0</v>
      </c>
      <c r="AN97" s="116">
        <f t="shared" si="46"/>
        <v>0</v>
      </c>
    </row>
    <row r="98" spans="1:40" ht="16.5">
      <c r="A98" s="46"/>
      <c r="B98" s="47"/>
      <c r="C98" s="47"/>
      <c r="D98" s="48"/>
      <c r="E98" s="49"/>
      <c r="F98" s="49"/>
      <c r="G98" s="50"/>
      <c r="H98" s="50"/>
      <c r="I98" s="51"/>
      <c r="J98" s="51"/>
      <c r="K98" s="51"/>
      <c r="L98" s="51"/>
      <c r="M98" s="51"/>
      <c r="N98" s="222">
        <f t="shared" si="25"/>
        <v>0</v>
      </c>
      <c r="O98" s="52">
        <f t="shared" si="26"/>
        <v>0</v>
      </c>
      <c r="P98" s="72" t="str">
        <f>IF(O98&gt;0,IF(O98&gt;Q98,"Errore n. giorni! MAX 304",IF(NETWORKDAYS.INTL(G98,H98,11,'MENU TENDINA'!I$30:I$41)=O98,"ok","")),"")</f>
        <v/>
      </c>
      <c r="Q98" s="54" t="str">
        <f>IF(O98&gt;0,NETWORKDAYS.INTL(G98,H98,11,'MENU TENDINA'!$I$30:$I$41),"")</f>
        <v/>
      </c>
      <c r="R98" s="71"/>
      <c r="S98" s="56">
        <f t="shared" si="27"/>
        <v>0</v>
      </c>
      <c r="T98" s="185">
        <f t="shared" si="28"/>
        <v>0</v>
      </c>
      <c r="U98" s="185">
        <f t="shared" si="29"/>
        <v>0</v>
      </c>
      <c r="V98" s="185">
        <f t="shared" si="29"/>
        <v>0</v>
      </c>
      <c r="W98" s="185">
        <f t="shared" si="30"/>
        <v>0</v>
      </c>
      <c r="X98" s="185">
        <f t="shared" si="31"/>
        <v>0</v>
      </c>
      <c r="Y98" s="185">
        <f t="shared" si="32"/>
        <v>0</v>
      </c>
      <c r="Z98" s="186">
        <f t="shared" si="33"/>
        <v>0</v>
      </c>
      <c r="AA98" s="59">
        <f t="shared" si="24"/>
        <v>0</v>
      </c>
      <c r="AB98" s="60">
        <f t="shared" si="45"/>
        <v>0</v>
      </c>
      <c r="AC98" s="187">
        <f t="shared" si="34"/>
        <v>0</v>
      </c>
      <c r="AD98" s="188">
        <f t="shared" si="35"/>
        <v>0</v>
      </c>
      <c r="AE98" s="187">
        <f t="shared" si="36"/>
        <v>0</v>
      </c>
      <c r="AF98" s="188">
        <f t="shared" si="37"/>
        <v>0</v>
      </c>
      <c r="AG98" s="187">
        <f t="shared" si="38"/>
        <v>0</v>
      </c>
      <c r="AH98" s="188">
        <f t="shared" si="39"/>
        <v>0</v>
      </c>
      <c r="AI98" s="187">
        <f t="shared" si="40"/>
        <v>0</v>
      </c>
      <c r="AJ98" s="188">
        <f t="shared" si="41"/>
        <v>0</v>
      </c>
      <c r="AK98" s="188">
        <f t="shared" si="42"/>
        <v>0</v>
      </c>
      <c r="AL98" s="188">
        <f t="shared" si="43"/>
        <v>0</v>
      </c>
      <c r="AM98" s="62">
        <f t="shared" si="44"/>
        <v>0</v>
      </c>
      <c r="AN98" s="116">
        <f t="shared" si="46"/>
        <v>0</v>
      </c>
    </row>
    <row r="99" spans="1:40" ht="16.5">
      <c r="A99" s="46"/>
      <c r="B99" s="47"/>
      <c r="C99" s="47"/>
      <c r="D99" s="48"/>
      <c r="E99" s="49"/>
      <c r="F99" s="49"/>
      <c r="G99" s="50"/>
      <c r="H99" s="50"/>
      <c r="I99" s="51"/>
      <c r="J99" s="51"/>
      <c r="K99" s="51"/>
      <c r="L99" s="51"/>
      <c r="M99" s="51"/>
      <c r="N99" s="222">
        <f t="shared" si="25"/>
        <v>0</v>
      </c>
      <c r="O99" s="52">
        <f t="shared" si="26"/>
        <v>0</v>
      </c>
      <c r="P99" s="72" t="str">
        <f>IF(O99&gt;0,IF(O99&gt;Q99,"Errore n. giorni! MAX 304",IF(NETWORKDAYS.INTL(G99,H99,11,'MENU TENDINA'!I$30:I$41)=O99,"ok","")),"")</f>
        <v/>
      </c>
      <c r="Q99" s="54" t="str">
        <f>IF(O99&gt;0,NETWORKDAYS.INTL(G99,H99,11,'MENU TENDINA'!$I$30:$I$41),"")</f>
        <v/>
      </c>
      <c r="R99" s="71"/>
      <c r="S99" s="56">
        <f t="shared" si="27"/>
        <v>0</v>
      </c>
      <c r="T99" s="185">
        <f t="shared" si="28"/>
        <v>0</v>
      </c>
      <c r="U99" s="185">
        <f t="shared" si="29"/>
        <v>0</v>
      </c>
      <c r="V99" s="185">
        <f t="shared" si="29"/>
        <v>0</v>
      </c>
      <c r="W99" s="185">
        <f t="shared" si="30"/>
        <v>0</v>
      </c>
      <c r="X99" s="185">
        <f t="shared" si="31"/>
        <v>0</v>
      </c>
      <c r="Y99" s="185">
        <f t="shared" si="32"/>
        <v>0</v>
      </c>
      <c r="Z99" s="186">
        <f t="shared" si="33"/>
        <v>0</v>
      </c>
      <c r="AA99" s="59">
        <f t="shared" si="24"/>
        <v>0</v>
      </c>
      <c r="AB99" s="60">
        <f t="shared" si="45"/>
        <v>0</v>
      </c>
      <c r="AC99" s="187">
        <f t="shared" si="34"/>
        <v>0</v>
      </c>
      <c r="AD99" s="188">
        <f t="shared" si="35"/>
        <v>0</v>
      </c>
      <c r="AE99" s="187">
        <f t="shared" si="36"/>
        <v>0</v>
      </c>
      <c r="AF99" s="188">
        <f t="shared" si="37"/>
        <v>0</v>
      </c>
      <c r="AG99" s="187">
        <f t="shared" si="38"/>
        <v>0</v>
      </c>
      <c r="AH99" s="188">
        <f t="shared" si="39"/>
        <v>0</v>
      </c>
      <c r="AI99" s="187">
        <f t="shared" si="40"/>
        <v>0</v>
      </c>
      <c r="AJ99" s="188">
        <f t="shared" si="41"/>
        <v>0</v>
      </c>
      <c r="AK99" s="188">
        <f t="shared" si="42"/>
        <v>0</v>
      </c>
      <c r="AL99" s="188">
        <f t="shared" si="43"/>
        <v>0</v>
      </c>
      <c r="AM99" s="62">
        <f t="shared" si="44"/>
        <v>0</v>
      </c>
      <c r="AN99" s="116">
        <f t="shared" si="46"/>
        <v>0</v>
      </c>
    </row>
    <row r="100" spans="1:40" ht="16.5">
      <c r="A100" s="46"/>
      <c r="B100" s="47"/>
      <c r="C100" s="47"/>
      <c r="D100" s="48"/>
      <c r="E100" s="49"/>
      <c r="F100" s="49"/>
      <c r="G100" s="50"/>
      <c r="H100" s="50"/>
      <c r="I100" s="51"/>
      <c r="J100" s="51"/>
      <c r="K100" s="51"/>
      <c r="L100" s="51"/>
      <c r="M100" s="51"/>
      <c r="N100" s="222">
        <f t="shared" si="25"/>
        <v>0</v>
      </c>
      <c r="O100" s="52">
        <f t="shared" si="26"/>
        <v>0</v>
      </c>
      <c r="P100" s="72" t="str">
        <f>IF(O100&gt;0,IF(O100&gt;Q100,"Errore n. giorni! MAX 304",IF(NETWORKDAYS.INTL(G100,H100,11,'MENU TENDINA'!I$30:I$41)=O100,"ok","")),"")</f>
        <v/>
      </c>
      <c r="Q100" s="54" t="str">
        <f>IF(O100&gt;0,NETWORKDAYS.INTL(G100,H100,11,'MENU TENDINA'!$I$30:$I$41),"")</f>
        <v/>
      </c>
      <c r="R100" s="71"/>
      <c r="S100" s="56">
        <f t="shared" si="27"/>
        <v>0</v>
      </c>
      <c r="T100" s="185">
        <f t="shared" si="28"/>
        <v>0</v>
      </c>
      <c r="U100" s="185">
        <f t="shared" si="29"/>
        <v>0</v>
      </c>
      <c r="V100" s="185">
        <f t="shared" si="29"/>
        <v>0</v>
      </c>
      <c r="W100" s="185">
        <f t="shared" si="30"/>
        <v>0</v>
      </c>
      <c r="X100" s="185">
        <f t="shared" si="31"/>
        <v>0</v>
      </c>
      <c r="Y100" s="185">
        <f t="shared" si="32"/>
        <v>0</v>
      </c>
      <c r="Z100" s="186">
        <f t="shared" si="33"/>
        <v>0</v>
      </c>
      <c r="AA100" s="59">
        <f t="shared" si="24"/>
        <v>0</v>
      </c>
      <c r="AB100" s="60">
        <f t="shared" si="45"/>
        <v>0</v>
      </c>
      <c r="AC100" s="187">
        <f t="shared" si="34"/>
        <v>0</v>
      </c>
      <c r="AD100" s="188">
        <f t="shared" si="35"/>
        <v>0</v>
      </c>
      <c r="AE100" s="187">
        <f t="shared" si="36"/>
        <v>0</v>
      </c>
      <c r="AF100" s="188">
        <f t="shared" si="37"/>
        <v>0</v>
      </c>
      <c r="AG100" s="187">
        <f t="shared" si="38"/>
        <v>0</v>
      </c>
      <c r="AH100" s="188">
        <f t="shared" si="39"/>
        <v>0</v>
      </c>
      <c r="AI100" s="187">
        <f t="shared" si="40"/>
        <v>0</v>
      </c>
      <c r="AJ100" s="188">
        <f t="shared" si="41"/>
        <v>0</v>
      </c>
      <c r="AK100" s="188">
        <f t="shared" si="42"/>
        <v>0</v>
      </c>
      <c r="AL100" s="188">
        <f t="shared" si="43"/>
        <v>0</v>
      </c>
      <c r="AM100" s="62">
        <f t="shared" si="44"/>
        <v>0</v>
      </c>
      <c r="AN100" s="116">
        <f t="shared" si="46"/>
        <v>0</v>
      </c>
    </row>
    <row r="101" spans="1:40" ht="16.5">
      <c r="A101" s="46"/>
      <c r="B101" s="47"/>
      <c r="C101" s="47"/>
      <c r="D101" s="48"/>
      <c r="E101" s="49"/>
      <c r="F101" s="49"/>
      <c r="G101" s="50"/>
      <c r="H101" s="50"/>
      <c r="I101" s="51"/>
      <c r="J101" s="51"/>
      <c r="K101" s="51"/>
      <c r="L101" s="51"/>
      <c r="M101" s="51"/>
      <c r="N101" s="222">
        <f t="shared" si="25"/>
        <v>0</v>
      </c>
      <c r="O101" s="52">
        <f t="shared" si="26"/>
        <v>0</v>
      </c>
      <c r="P101" s="72" t="str">
        <f>IF(O101&gt;0,IF(O101&gt;Q101,"Errore n. giorni! MAX 304",IF(NETWORKDAYS.INTL(G101,H101,11,'MENU TENDINA'!I$30:I$41)=O101,"ok","")),"")</f>
        <v/>
      </c>
      <c r="Q101" s="54" t="str">
        <f>IF(O101&gt;0,NETWORKDAYS.INTL(G101,H101,11,'MENU TENDINA'!$I$30:$I$41),"")</f>
        <v/>
      </c>
      <c r="R101" s="71"/>
      <c r="S101" s="56">
        <f t="shared" si="27"/>
        <v>0</v>
      </c>
      <c r="T101" s="185">
        <f t="shared" si="28"/>
        <v>0</v>
      </c>
      <c r="U101" s="185">
        <f t="shared" si="29"/>
        <v>0</v>
      </c>
      <c r="V101" s="185">
        <f t="shared" si="29"/>
        <v>0</v>
      </c>
      <c r="W101" s="185">
        <f t="shared" si="30"/>
        <v>0</v>
      </c>
      <c r="X101" s="185">
        <f t="shared" si="31"/>
        <v>0</v>
      </c>
      <c r="Y101" s="185">
        <f t="shared" si="32"/>
        <v>0</v>
      </c>
      <c r="Z101" s="186">
        <f t="shared" si="33"/>
        <v>0</v>
      </c>
      <c r="AA101" s="59">
        <f t="shared" si="24"/>
        <v>0</v>
      </c>
      <c r="AB101" s="60">
        <f t="shared" si="45"/>
        <v>0</v>
      </c>
      <c r="AC101" s="187">
        <f t="shared" si="34"/>
        <v>0</v>
      </c>
      <c r="AD101" s="188">
        <f t="shared" si="35"/>
        <v>0</v>
      </c>
      <c r="AE101" s="187">
        <f t="shared" si="36"/>
        <v>0</v>
      </c>
      <c r="AF101" s="188">
        <f t="shared" si="37"/>
        <v>0</v>
      </c>
      <c r="AG101" s="187">
        <f t="shared" si="38"/>
        <v>0</v>
      </c>
      <c r="AH101" s="188">
        <f t="shared" si="39"/>
        <v>0</v>
      </c>
      <c r="AI101" s="187">
        <f t="shared" si="40"/>
        <v>0</v>
      </c>
      <c r="AJ101" s="188">
        <f t="shared" si="41"/>
        <v>0</v>
      </c>
      <c r="AK101" s="188">
        <f t="shared" si="42"/>
        <v>0</v>
      </c>
      <c r="AL101" s="188">
        <f t="shared" si="43"/>
        <v>0</v>
      </c>
      <c r="AM101" s="62">
        <f t="shared" si="44"/>
        <v>0</v>
      </c>
      <c r="AN101" s="116">
        <f t="shared" si="46"/>
        <v>0</v>
      </c>
    </row>
    <row r="102" spans="1:40" ht="16.5">
      <c r="A102" s="46"/>
      <c r="B102" s="47"/>
      <c r="C102" s="47"/>
      <c r="D102" s="48"/>
      <c r="E102" s="49"/>
      <c r="F102" s="49"/>
      <c r="G102" s="50"/>
      <c r="H102" s="50"/>
      <c r="I102" s="51"/>
      <c r="J102" s="51"/>
      <c r="K102" s="51"/>
      <c r="L102" s="51"/>
      <c r="M102" s="51"/>
      <c r="N102" s="222">
        <f t="shared" si="25"/>
        <v>0</v>
      </c>
      <c r="O102" s="52">
        <f t="shared" si="26"/>
        <v>0</v>
      </c>
      <c r="P102" s="72" t="str">
        <f>IF(O102&gt;0,IF(O102&gt;Q102,"Errore n. giorni! MAX 304",IF(NETWORKDAYS.INTL(G102,H102,11,'MENU TENDINA'!I$30:I$41)=O102,"ok","")),"")</f>
        <v/>
      </c>
      <c r="Q102" s="54" t="str">
        <f>IF(O102&gt;0,NETWORKDAYS.INTL(G102,H102,11,'MENU TENDINA'!$I$30:$I$41),"")</f>
        <v/>
      </c>
      <c r="R102" s="71"/>
      <c r="S102" s="56">
        <f t="shared" si="27"/>
        <v>0</v>
      </c>
      <c r="T102" s="185">
        <f t="shared" si="28"/>
        <v>0</v>
      </c>
      <c r="U102" s="185">
        <f t="shared" si="29"/>
        <v>0</v>
      </c>
      <c r="V102" s="185">
        <f t="shared" si="29"/>
        <v>0</v>
      </c>
      <c r="W102" s="185">
        <f t="shared" si="30"/>
        <v>0</v>
      </c>
      <c r="X102" s="185">
        <f t="shared" si="31"/>
        <v>0</v>
      </c>
      <c r="Y102" s="185">
        <f t="shared" si="32"/>
        <v>0</v>
      </c>
      <c r="Z102" s="186">
        <f t="shared" si="33"/>
        <v>0</v>
      </c>
      <c r="AA102" s="59">
        <f t="shared" si="24"/>
        <v>0</v>
      </c>
      <c r="AB102" s="60">
        <f t="shared" si="45"/>
        <v>0</v>
      </c>
      <c r="AC102" s="187">
        <f t="shared" si="34"/>
        <v>0</v>
      </c>
      <c r="AD102" s="188">
        <f t="shared" si="35"/>
        <v>0</v>
      </c>
      <c r="AE102" s="187">
        <f t="shared" si="36"/>
        <v>0</v>
      </c>
      <c r="AF102" s="188">
        <f t="shared" si="37"/>
        <v>0</v>
      </c>
      <c r="AG102" s="187">
        <f t="shared" si="38"/>
        <v>0</v>
      </c>
      <c r="AH102" s="188">
        <f t="shared" si="39"/>
        <v>0</v>
      </c>
      <c r="AI102" s="187">
        <f t="shared" si="40"/>
        <v>0</v>
      </c>
      <c r="AJ102" s="188">
        <f t="shared" si="41"/>
        <v>0</v>
      </c>
      <c r="AK102" s="188">
        <f t="shared" si="42"/>
        <v>0</v>
      </c>
      <c r="AL102" s="188">
        <f t="shared" si="43"/>
        <v>0</v>
      </c>
      <c r="AM102" s="62">
        <f t="shared" si="44"/>
        <v>0</v>
      </c>
      <c r="AN102" s="116">
        <f t="shared" si="46"/>
        <v>0</v>
      </c>
    </row>
    <row r="103" spans="1:40" ht="16.5">
      <c r="A103" s="46"/>
      <c r="B103" s="47"/>
      <c r="C103" s="47"/>
      <c r="D103" s="48"/>
      <c r="E103" s="49"/>
      <c r="F103" s="49"/>
      <c r="G103" s="50"/>
      <c r="H103" s="50"/>
      <c r="I103" s="51"/>
      <c r="J103" s="51"/>
      <c r="K103" s="51"/>
      <c r="L103" s="51"/>
      <c r="M103" s="51"/>
      <c r="N103" s="222">
        <f t="shared" si="25"/>
        <v>0</v>
      </c>
      <c r="O103" s="52">
        <f t="shared" si="26"/>
        <v>0</v>
      </c>
      <c r="P103" s="72" t="str">
        <f>IF(O103&gt;0,IF(O103&gt;Q103,"Errore n. giorni! MAX 304",IF(NETWORKDAYS.INTL(G103,H103,11,'MENU TENDINA'!I$30:I$41)=O103,"ok","")),"")</f>
        <v/>
      </c>
      <c r="Q103" s="54" t="str">
        <f>IF(O103&gt;0,NETWORKDAYS.INTL(G103,H103,11,'MENU TENDINA'!$I$30:$I$41),"")</f>
        <v/>
      </c>
      <c r="R103" s="71"/>
      <c r="S103" s="56">
        <f t="shared" si="27"/>
        <v>0</v>
      </c>
      <c r="T103" s="185">
        <f t="shared" si="28"/>
        <v>0</v>
      </c>
      <c r="U103" s="185">
        <f t="shared" si="29"/>
        <v>0</v>
      </c>
      <c r="V103" s="185">
        <f t="shared" si="29"/>
        <v>0</v>
      </c>
      <c r="W103" s="185">
        <f t="shared" si="30"/>
        <v>0</v>
      </c>
      <c r="X103" s="185">
        <f t="shared" si="31"/>
        <v>0</v>
      </c>
      <c r="Y103" s="185">
        <f t="shared" si="32"/>
        <v>0</v>
      </c>
      <c r="Z103" s="186">
        <f t="shared" si="33"/>
        <v>0</v>
      </c>
      <c r="AA103" s="59">
        <f t="shared" ref="AA103:AA134" si="47">IF(R103=0,0,IF((R103&lt;5000),5000,R103))</f>
        <v>0</v>
      </c>
      <c r="AB103" s="60">
        <f t="shared" si="45"/>
        <v>0</v>
      </c>
      <c r="AC103" s="187">
        <f t="shared" si="34"/>
        <v>0</v>
      </c>
      <c r="AD103" s="188">
        <f t="shared" si="35"/>
        <v>0</v>
      </c>
      <c r="AE103" s="187">
        <f t="shared" si="36"/>
        <v>0</v>
      </c>
      <c r="AF103" s="188">
        <f t="shared" si="37"/>
        <v>0</v>
      </c>
      <c r="AG103" s="187">
        <f t="shared" si="38"/>
        <v>0</v>
      </c>
      <c r="AH103" s="188">
        <f t="shared" si="39"/>
        <v>0</v>
      </c>
      <c r="AI103" s="187">
        <f t="shared" si="40"/>
        <v>0</v>
      </c>
      <c r="AJ103" s="188">
        <f t="shared" si="41"/>
        <v>0</v>
      </c>
      <c r="AK103" s="188">
        <f t="shared" si="42"/>
        <v>0</v>
      </c>
      <c r="AL103" s="188">
        <f t="shared" si="43"/>
        <v>0</v>
      </c>
      <c r="AM103" s="62">
        <f t="shared" si="44"/>
        <v>0</v>
      </c>
      <c r="AN103" s="116">
        <f t="shared" si="46"/>
        <v>0</v>
      </c>
    </row>
    <row r="104" spans="1:40" ht="16.5">
      <c r="A104" s="46"/>
      <c r="B104" s="47"/>
      <c r="C104" s="47"/>
      <c r="D104" s="48"/>
      <c r="E104" s="49"/>
      <c r="F104" s="49"/>
      <c r="G104" s="50"/>
      <c r="H104" s="50"/>
      <c r="I104" s="51"/>
      <c r="J104" s="51"/>
      <c r="K104" s="51"/>
      <c r="L104" s="51"/>
      <c r="M104" s="51"/>
      <c r="N104" s="222">
        <f t="shared" si="25"/>
        <v>0</v>
      </c>
      <c r="O104" s="52">
        <f t="shared" si="26"/>
        <v>0</v>
      </c>
      <c r="P104" s="72" t="str">
        <f>IF(O104&gt;0,IF(O104&gt;Q104,"Errore n. giorni! MAX 304",IF(NETWORKDAYS.INTL(G104,H104,11,'MENU TENDINA'!I$30:I$41)=O104,"ok","")),"")</f>
        <v/>
      </c>
      <c r="Q104" s="54" t="str">
        <f>IF(O104&gt;0,NETWORKDAYS.INTL(G104,H104,11,'MENU TENDINA'!$I$30:$I$41),"")</f>
        <v/>
      </c>
      <c r="R104" s="71"/>
      <c r="S104" s="56">
        <f t="shared" si="27"/>
        <v>0</v>
      </c>
      <c r="T104" s="185">
        <f t="shared" si="28"/>
        <v>0</v>
      </c>
      <c r="U104" s="185">
        <f t="shared" si="29"/>
        <v>0</v>
      </c>
      <c r="V104" s="185">
        <f t="shared" si="29"/>
        <v>0</v>
      </c>
      <c r="W104" s="185">
        <f t="shared" si="30"/>
        <v>0</v>
      </c>
      <c r="X104" s="185">
        <f t="shared" si="31"/>
        <v>0</v>
      </c>
      <c r="Y104" s="185">
        <f t="shared" si="32"/>
        <v>0</v>
      </c>
      <c r="Z104" s="186">
        <f t="shared" si="33"/>
        <v>0</v>
      </c>
      <c r="AA104" s="59">
        <f t="shared" si="47"/>
        <v>0</v>
      </c>
      <c r="AB104" s="60">
        <f t="shared" si="45"/>
        <v>0</v>
      </c>
      <c r="AC104" s="187">
        <f t="shared" si="34"/>
        <v>0</v>
      </c>
      <c r="AD104" s="188">
        <f t="shared" si="35"/>
        <v>0</v>
      </c>
      <c r="AE104" s="187">
        <f t="shared" si="36"/>
        <v>0</v>
      </c>
      <c r="AF104" s="188">
        <f t="shared" si="37"/>
        <v>0</v>
      </c>
      <c r="AG104" s="187">
        <f t="shared" si="38"/>
        <v>0</v>
      </c>
      <c r="AH104" s="188">
        <f t="shared" si="39"/>
        <v>0</v>
      </c>
      <c r="AI104" s="187">
        <f t="shared" si="40"/>
        <v>0</v>
      </c>
      <c r="AJ104" s="188">
        <f t="shared" si="41"/>
        <v>0</v>
      </c>
      <c r="AK104" s="188">
        <f t="shared" si="42"/>
        <v>0</v>
      </c>
      <c r="AL104" s="188">
        <f t="shared" si="43"/>
        <v>0</v>
      </c>
      <c r="AM104" s="62">
        <f t="shared" si="44"/>
        <v>0</v>
      </c>
      <c r="AN104" s="116">
        <f t="shared" si="46"/>
        <v>0</v>
      </c>
    </row>
    <row r="105" spans="1:40" ht="16.5">
      <c r="A105" s="46"/>
      <c r="B105" s="47"/>
      <c r="C105" s="47"/>
      <c r="D105" s="48"/>
      <c r="E105" s="49"/>
      <c r="F105" s="49"/>
      <c r="G105" s="50"/>
      <c r="H105" s="50"/>
      <c r="I105" s="51"/>
      <c r="J105" s="51"/>
      <c r="K105" s="51"/>
      <c r="L105" s="51"/>
      <c r="M105" s="51"/>
      <c r="N105" s="222">
        <f t="shared" si="25"/>
        <v>0</v>
      </c>
      <c r="O105" s="52">
        <f t="shared" si="26"/>
        <v>0</v>
      </c>
      <c r="P105" s="72" t="str">
        <f>IF(O105&gt;0,IF(O105&gt;Q105,"Errore n. giorni! MAX 304",IF(NETWORKDAYS.INTL(G105,H105,11,'MENU TENDINA'!I$30:I$41)=O105,"ok","")),"")</f>
        <v/>
      </c>
      <c r="Q105" s="54" t="str">
        <f>IF(O105&gt;0,NETWORKDAYS.INTL(G105,H105,11,'MENU TENDINA'!$I$30:$I$41),"")</f>
        <v/>
      </c>
      <c r="R105" s="71"/>
      <c r="S105" s="56">
        <f t="shared" si="27"/>
        <v>0</v>
      </c>
      <c r="T105" s="185">
        <f t="shared" si="28"/>
        <v>0</v>
      </c>
      <c r="U105" s="185">
        <f t="shared" si="29"/>
        <v>0</v>
      </c>
      <c r="V105" s="185">
        <f t="shared" si="29"/>
        <v>0</v>
      </c>
      <c r="W105" s="185">
        <f t="shared" si="30"/>
        <v>0</v>
      </c>
      <c r="X105" s="185">
        <f t="shared" si="31"/>
        <v>0</v>
      </c>
      <c r="Y105" s="185">
        <f t="shared" si="32"/>
        <v>0</v>
      </c>
      <c r="Z105" s="186">
        <f t="shared" si="33"/>
        <v>0</v>
      </c>
      <c r="AA105" s="59">
        <f t="shared" si="47"/>
        <v>0</v>
      </c>
      <c r="AB105" s="60">
        <f t="shared" si="45"/>
        <v>0</v>
      </c>
      <c r="AC105" s="187">
        <f t="shared" si="34"/>
        <v>0</v>
      </c>
      <c r="AD105" s="188">
        <f t="shared" si="35"/>
        <v>0</v>
      </c>
      <c r="AE105" s="187">
        <f t="shared" si="36"/>
        <v>0</v>
      </c>
      <c r="AF105" s="188">
        <f t="shared" si="37"/>
        <v>0</v>
      </c>
      <c r="AG105" s="187">
        <f t="shared" si="38"/>
        <v>0</v>
      </c>
      <c r="AH105" s="188">
        <f t="shared" si="39"/>
        <v>0</v>
      </c>
      <c r="AI105" s="187">
        <f t="shared" si="40"/>
        <v>0</v>
      </c>
      <c r="AJ105" s="188">
        <f t="shared" si="41"/>
        <v>0</v>
      </c>
      <c r="AK105" s="188">
        <f t="shared" si="42"/>
        <v>0</v>
      </c>
      <c r="AL105" s="188">
        <f t="shared" si="43"/>
        <v>0</v>
      </c>
      <c r="AM105" s="62">
        <f t="shared" si="44"/>
        <v>0</v>
      </c>
      <c r="AN105" s="116">
        <f t="shared" si="46"/>
        <v>0</v>
      </c>
    </row>
    <row r="106" spans="1:40" ht="16.5">
      <c r="A106" s="46"/>
      <c r="B106" s="47"/>
      <c r="C106" s="47"/>
      <c r="D106" s="48"/>
      <c r="E106" s="49"/>
      <c r="F106" s="49"/>
      <c r="G106" s="50"/>
      <c r="H106" s="50"/>
      <c r="I106" s="51"/>
      <c r="J106" s="51"/>
      <c r="K106" s="51"/>
      <c r="L106" s="51"/>
      <c r="M106" s="51"/>
      <c r="N106" s="222">
        <f t="shared" si="25"/>
        <v>0</v>
      </c>
      <c r="O106" s="52">
        <f t="shared" si="26"/>
        <v>0</v>
      </c>
      <c r="P106" s="72" t="str">
        <f>IF(O106&gt;0,IF(O106&gt;Q106,"Errore n. giorni! MAX 304",IF(NETWORKDAYS.INTL(G106,H106,11,'MENU TENDINA'!I$30:I$41)=O106,"ok","")),"")</f>
        <v/>
      </c>
      <c r="Q106" s="54" t="str">
        <f>IF(O106&gt;0,NETWORKDAYS.INTL(G106,H106,11,'MENU TENDINA'!$I$30:$I$41),"")</f>
        <v/>
      </c>
      <c r="R106" s="71"/>
      <c r="S106" s="56">
        <f t="shared" si="27"/>
        <v>0</v>
      </c>
      <c r="T106" s="185">
        <f t="shared" si="28"/>
        <v>0</v>
      </c>
      <c r="U106" s="185">
        <f t="shared" si="29"/>
        <v>0</v>
      </c>
      <c r="V106" s="185">
        <f t="shared" si="29"/>
        <v>0</v>
      </c>
      <c r="W106" s="185">
        <f t="shared" si="30"/>
        <v>0</v>
      </c>
      <c r="X106" s="185">
        <f t="shared" si="31"/>
        <v>0</v>
      </c>
      <c r="Y106" s="185">
        <f t="shared" si="32"/>
        <v>0</v>
      </c>
      <c r="Z106" s="186">
        <f t="shared" si="33"/>
        <v>0</v>
      </c>
      <c r="AA106" s="59">
        <f t="shared" si="47"/>
        <v>0</v>
      </c>
      <c r="AB106" s="60">
        <f t="shared" si="45"/>
        <v>0</v>
      </c>
      <c r="AC106" s="187">
        <f t="shared" si="34"/>
        <v>0</v>
      </c>
      <c r="AD106" s="188">
        <f t="shared" si="35"/>
        <v>0</v>
      </c>
      <c r="AE106" s="187">
        <f t="shared" si="36"/>
        <v>0</v>
      </c>
      <c r="AF106" s="188">
        <f t="shared" si="37"/>
        <v>0</v>
      </c>
      <c r="AG106" s="187">
        <f t="shared" si="38"/>
        <v>0</v>
      </c>
      <c r="AH106" s="188">
        <f t="shared" si="39"/>
        <v>0</v>
      </c>
      <c r="AI106" s="187">
        <f t="shared" si="40"/>
        <v>0</v>
      </c>
      <c r="AJ106" s="188">
        <f t="shared" si="41"/>
        <v>0</v>
      </c>
      <c r="AK106" s="188">
        <f t="shared" si="42"/>
        <v>0</v>
      </c>
      <c r="AL106" s="188">
        <f t="shared" si="43"/>
        <v>0</v>
      </c>
      <c r="AM106" s="62">
        <f t="shared" si="44"/>
        <v>0</v>
      </c>
      <c r="AN106" s="116">
        <f t="shared" si="46"/>
        <v>0</v>
      </c>
    </row>
    <row r="107" spans="1:40" ht="16.5">
      <c r="A107" s="46"/>
      <c r="B107" s="47"/>
      <c r="C107" s="47"/>
      <c r="D107" s="48"/>
      <c r="E107" s="49"/>
      <c r="F107" s="49"/>
      <c r="G107" s="50"/>
      <c r="H107" s="50"/>
      <c r="I107" s="51"/>
      <c r="J107" s="51"/>
      <c r="K107" s="51"/>
      <c r="L107" s="51"/>
      <c r="M107" s="51"/>
      <c r="N107" s="222">
        <f t="shared" si="25"/>
        <v>0</v>
      </c>
      <c r="O107" s="52">
        <f t="shared" si="26"/>
        <v>0</v>
      </c>
      <c r="P107" s="72" t="str">
        <f>IF(O107&gt;0,IF(O107&gt;Q107,"Errore n. giorni! MAX 304",IF(NETWORKDAYS.INTL(G107,H107,11,'MENU TENDINA'!I$30:I$41)=O107,"ok","")),"")</f>
        <v/>
      </c>
      <c r="Q107" s="54" t="str">
        <f>IF(O107&gt;0,NETWORKDAYS.INTL(G107,H107,11,'MENU TENDINA'!$I$30:$I$41),"")</f>
        <v/>
      </c>
      <c r="R107" s="71"/>
      <c r="S107" s="56">
        <f t="shared" si="27"/>
        <v>0</v>
      </c>
      <c r="T107" s="185">
        <f t="shared" si="28"/>
        <v>0</v>
      </c>
      <c r="U107" s="185">
        <f t="shared" si="29"/>
        <v>0</v>
      </c>
      <c r="V107" s="185">
        <f t="shared" si="29"/>
        <v>0</v>
      </c>
      <c r="W107" s="185">
        <f t="shared" si="30"/>
        <v>0</v>
      </c>
      <c r="X107" s="185">
        <f t="shared" si="31"/>
        <v>0</v>
      </c>
      <c r="Y107" s="185">
        <f t="shared" si="32"/>
        <v>0</v>
      </c>
      <c r="Z107" s="186">
        <f t="shared" si="33"/>
        <v>0</v>
      </c>
      <c r="AA107" s="59">
        <f t="shared" si="47"/>
        <v>0</v>
      </c>
      <c r="AB107" s="60">
        <f t="shared" si="45"/>
        <v>0</v>
      </c>
      <c r="AC107" s="187">
        <f t="shared" si="34"/>
        <v>0</v>
      </c>
      <c r="AD107" s="188">
        <f t="shared" si="35"/>
        <v>0</v>
      </c>
      <c r="AE107" s="187">
        <f t="shared" si="36"/>
        <v>0</v>
      </c>
      <c r="AF107" s="188">
        <f t="shared" si="37"/>
        <v>0</v>
      </c>
      <c r="AG107" s="187">
        <f t="shared" si="38"/>
        <v>0</v>
      </c>
      <c r="AH107" s="188">
        <f t="shared" si="39"/>
        <v>0</v>
      </c>
      <c r="AI107" s="187">
        <f t="shared" si="40"/>
        <v>0</v>
      </c>
      <c r="AJ107" s="188">
        <f t="shared" si="41"/>
        <v>0</v>
      </c>
      <c r="AK107" s="188">
        <f t="shared" si="42"/>
        <v>0</v>
      </c>
      <c r="AL107" s="188">
        <f t="shared" si="43"/>
        <v>0</v>
      </c>
      <c r="AM107" s="62">
        <f t="shared" si="44"/>
        <v>0</v>
      </c>
      <c r="AN107" s="116">
        <f t="shared" si="46"/>
        <v>0</v>
      </c>
    </row>
    <row r="108" spans="1:40" ht="16.5">
      <c r="A108" s="46"/>
      <c r="B108" s="47"/>
      <c r="C108" s="47"/>
      <c r="D108" s="48"/>
      <c r="E108" s="49"/>
      <c r="F108" s="49"/>
      <c r="G108" s="50"/>
      <c r="H108" s="50"/>
      <c r="I108" s="51"/>
      <c r="J108" s="51"/>
      <c r="K108" s="51"/>
      <c r="L108" s="51"/>
      <c r="M108" s="51"/>
      <c r="N108" s="222">
        <f t="shared" si="25"/>
        <v>0</v>
      </c>
      <c r="O108" s="52">
        <f t="shared" si="26"/>
        <v>0</v>
      </c>
      <c r="P108" s="72" t="str">
        <f>IF(O108&gt;0,IF(O108&gt;Q108,"Errore n. giorni! MAX 304",IF(NETWORKDAYS.INTL(G108,H108,11,'MENU TENDINA'!I$30:I$41)=O108,"ok","")),"")</f>
        <v/>
      </c>
      <c r="Q108" s="54" t="str">
        <f>IF(O108&gt;0,NETWORKDAYS.INTL(G108,H108,11,'MENU TENDINA'!$I$30:$I$41),"")</f>
        <v/>
      </c>
      <c r="R108" s="71"/>
      <c r="S108" s="56">
        <f t="shared" si="27"/>
        <v>0</v>
      </c>
      <c r="T108" s="185">
        <f t="shared" si="28"/>
        <v>0</v>
      </c>
      <c r="U108" s="185">
        <f t="shared" si="29"/>
        <v>0</v>
      </c>
      <c r="V108" s="185">
        <f t="shared" si="29"/>
        <v>0</v>
      </c>
      <c r="W108" s="185">
        <f t="shared" si="30"/>
        <v>0</v>
      </c>
      <c r="X108" s="185">
        <f t="shared" si="31"/>
        <v>0</v>
      </c>
      <c r="Y108" s="185">
        <f t="shared" si="32"/>
        <v>0</v>
      </c>
      <c r="Z108" s="186">
        <f t="shared" si="33"/>
        <v>0</v>
      </c>
      <c r="AA108" s="59">
        <f t="shared" si="47"/>
        <v>0</v>
      </c>
      <c r="AB108" s="60">
        <f t="shared" si="45"/>
        <v>0</v>
      </c>
      <c r="AC108" s="187">
        <f t="shared" si="34"/>
        <v>0</v>
      </c>
      <c r="AD108" s="188">
        <f t="shared" si="35"/>
        <v>0</v>
      </c>
      <c r="AE108" s="187">
        <f t="shared" si="36"/>
        <v>0</v>
      </c>
      <c r="AF108" s="188">
        <f t="shared" si="37"/>
        <v>0</v>
      </c>
      <c r="AG108" s="187">
        <f t="shared" si="38"/>
        <v>0</v>
      </c>
      <c r="AH108" s="188">
        <f t="shared" si="39"/>
        <v>0</v>
      </c>
      <c r="AI108" s="187">
        <f t="shared" si="40"/>
        <v>0</v>
      </c>
      <c r="AJ108" s="188">
        <f t="shared" si="41"/>
        <v>0</v>
      </c>
      <c r="AK108" s="188">
        <f t="shared" si="42"/>
        <v>0</v>
      </c>
      <c r="AL108" s="188">
        <f t="shared" si="43"/>
        <v>0</v>
      </c>
      <c r="AM108" s="62">
        <f t="shared" si="44"/>
        <v>0</v>
      </c>
      <c r="AN108" s="116">
        <f t="shared" si="46"/>
        <v>0</v>
      </c>
    </row>
    <row r="109" spans="1:40" ht="16.5">
      <c r="A109" s="46"/>
      <c r="B109" s="47"/>
      <c r="C109" s="47"/>
      <c r="D109" s="48"/>
      <c r="E109" s="49"/>
      <c r="F109" s="49"/>
      <c r="G109" s="50"/>
      <c r="H109" s="50"/>
      <c r="I109" s="51"/>
      <c r="J109" s="51"/>
      <c r="K109" s="51"/>
      <c r="L109" s="51"/>
      <c r="M109" s="51"/>
      <c r="N109" s="222">
        <f t="shared" si="25"/>
        <v>0</v>
      </c>
      <c r="O109" s="52">
        <f t="shared" si="26"/>
        <v>0</v>
      </c>
      <c r="P109" s="72" t="str">
        <f>IF(O109&gt;0,IF(O109&gt;Q109,"Errore n. giorni! MAX 304",IF(NETWORKDAYS.INTL(G109,H109,11,'MENU TENDINA'!I$30:I$41)=O109,"ok","")),"")</f>
        <v/>
      </c>
      <c r="Q109" s="54" t="str">
        <f>IF(O109&gt;0,NETWORKDAYS.INTL(G109,H109,11,'MENU TENDINA'!$I$30:$I$41),"")</f>
        <v/>
      </c>
      <c r="R109" s="71"/>
      <c r="S109" s="56">
        <f t="shared" si="27"/>
        <v>0</v>
      </c>
      <c r="T109" s="185">
        <f t="shared" si="28"/>
        <v>0</v>
      </c>
      <c r="U109" s="185">
        <f t="shared" si="29"/>
        <v>0</v>
      </c>
      <c r="V109" s="185">
        <f t="shared" si="29"/>
        <v>0</v>
      </c>
      <c r="W109" s="185">
        <f t="shared" si="30"/>
        <v>0</v>
      </c>
      <c r="X109" s="185">
        <f t="shared" si="31"/>
        <v>0</v>
      </c>
      <c r="Y109" s="185">
        <f t="shared" si="32"/>
        <v>0</v>
      </c>
      <c r="Z109" s="186">
        <f t="shared" si="33"/>
        <v>0</v>
      </c>
      <c r="AA109" s="59">
        <f t="shared" si="47"/>
        <v>0</v>
      </c>
      <c r="AB109" s="60">
        <f t="shared" si="45"/>
        <v>0</v>
      </c>
      <c r="AC109" s="187">
        <f t="shared" si="34"/>
        <v>0</v>
      </c>
      <c r="AD109" s="188">
        <f t="shared" si="35"/>
        <v>0</v>
      </c>
      <c r="AE109" s="187">
        <f t="shared" si="36"/>
        <v>0</v>
      </c>
      <c r="AF109" s="188">
        <f t="shared" si="37"/>
        <v>0</v>
      </c>
      <c r="AG109" s="187">
        <f t="shared" si="38"/>
        <v>0</v>
      </c>
      <c r="AH109" s="188">
        <f t="shared" si="39"/>
        <v>0</v>
      </c>
      <c r="AI109" s="187">
        <f t="shared" si="40"/>
        <v>0</v>
      </c>
      <c r="AJ109" s="188">
        <f t="shared" si="41"/>
        <v>0</v>
      </c>
      <c r="AK109" s="188">
        <f t="shared" si="42"/>
        <v>0</v>
      </c>
      <c r="AL109" s="188">
        <f t="shared" si="43"/>
        <v>0</v>
      </c>
      <c r="AM109" s="62">
        <f t="shared" si="44"/>
        <v>0</v>
      </c>
      <c r="AN109" s="116">
        <f t="shared" si="46"/>
        <v>0</v>
      </c>
    </row>
    <row r="110" spans="1:40" ht="16.5">
      <c r="A110" s="46"/>
      <c r="B110" s="47"/>
      <c r="C110" s="47"/>
      <c r="D110" s="48"/>
      <c r="E110" s="49"/>
      <c r="F110" s="49"/>
      <c r="G110" s="50"/>
      <c r="H110" s="50"/>
      <c r="I110" s="51"/>
      <c r="J110" s="51"/>
      <c r="K110" s="51"/>
      <c r="L110" s="51"/>
      <c r="M110" s="51"/>
      <c r="N110" s="222">
        <f t="shared" si="25"/>
        <v>0</v>
      </c>
      <c r="O110" s="52">
        <f t="shared" si="26"/>
        <v>0</v>
      </c>
      <c r="P110" s="72" t="str">
        <f>IF(O110&gt;0,IF(O110&gt;Q110,"Errore n. giorni! MAX 304",IF(NETWORKDAYS.INTL(G110,H110,11,'MENU TENDINA'!I$30:I$41)=O110,"ok","")),"")</f>
        <v/>
      </c>
      <c r="Q110" s="54" t="str">
        <f>IF(O110&gt;0,NETWORKDAYS.INTL(G110,H110,11,'MENU TENDINA'!$I$30:$I$41),"")</f>
        <v/>
      </c>
      <c r="R110" s="71"/>
      <c r="S110" s="56">
        <f t="shared" si="27"/>
        <v>0</v>
      </c>
      <c r="T110" s="185">
        <f t="shared" si="28"/>
        <v>0</v>
      </c>
      <c r="U110" s="185">
        <f t="shared" si="29"/>
        <v>0</v>
      </c>
      <c r="V110" s="185">
        <f t="shared" si="29"/>
        <v>0</v>
      </c>
      <c r="W110" s="185">
        <f t="shared" si="30"/>
        <v>0</v>
      </c>
      <c r="X110" s="185">
        <f t="shared" si="31"/>
        <v>0</v>
      </c>
      <c r="Y110" s="185">
        <f t="shared" si="32"/>
        <v>0</v>
      </c>
      <c r="Z110" s="186">
        <f t="shared" si="33"/>
        <v>0</v>
      </c>
      <c r="AA110" s="59">
        <f t="shared" si="47"/>
        <v>0</v>
      </c>
      <c r="AB110" s="60">
        <f t="shared" si="45"/>
        <v>0</v>
      </c>
      <c r="AC110" s="187">
        <f t="shared" si="34"/>
        <v>0</v>
      </c>
      <c r="AD110" s="188">
        <f t="shared" si="35"/>
        <v>0</v>
      </c>
      <c r="AE110" s="187">
        <f t="shared" si="36"/>
        <v>0</v>
      </c>
      <c r="AF110" s="188">
        <f t="shared" si="37"/>
        <v>0</v>
      </c>
      <c r="AG110" s="187">
        <f t="shared" si="38"/>
        <v>0</v>
      </c>
      <c r="AH110" s="188">
        <f t="shared" si="39"/>
        <v>0</v>
      </c>
      <c r="AI110" s="187">
        <f t="shared" si="40"/>
        <v>0</v>
      </c>
      <c r="AJ110" s="188">
        <f t="shared" si="41"/>
        <v>0</v>
      </c>
      <c r="AK110" s="188">
        <f t="shared" si="42"/>
        <v>0</v>
      </c>
      <c r="AL110" s="188">
        <f t="shared" si="43"/>
        <v>0</v>
      </c>
      <c r="AM110" s="62">
        <f t="shared" si="44"/>
        <v>0</v>
      </c>
      <c r="AN110" s="116">
        <f t="shared" si="46"/>
        <v>0</v>
      </c>
    </row>
    <row r="111" spans="1:40" ht="16.5">
      <c r="A111" s="46"/>
      <c r="B111" s="47"/>
      <c r="C111" s="47"/>
      <c r="D111" s="48"/>
      <c r="E111" s="49"/>
      <c r="F111" s="49"/>
      <c r="G111" s="50"/>
      <c r="H111" s="50"/>
      <c r="I111" s="51"/>
      <c r="J111" s="51"/>
      <c r="K111" s="51"/>
      <c r="L111" s="51"/>
      <c r="M111" s="51"/>
      <c r="N111" s="222">
        <f t="shared" si="25"/>
        <v>0</v>
      </c>
      <c r="O111" s="52">
        <f t="shared" si="26"/>
        <v>0</v>
      </c>
      <c r="P111" s="72" t="str">
        <f>IF(O111&gt;0,IF(O111&gt;Q111,"Errore n. giorni! MAX 304",IF(NETWORKDAYS.INTL(G111,H111,11,'MENU TENDINA'!I$30:I$41)=O111,"ok","")),"")</f>
        <v/>
      </c>
      <c r="Q111" s="54" t="str">
        <f>IF(O111&gt;0,NETWORKDAYS.INTL(G111,H111,11,'MENU TENDINA'!$I$30:$I$41),"")</f>
        <v/>
      </c>
      <c r="R111" s="71"/>
      <c r="S111" s="56">
        <f t="shared" si="27"/>
        <v>0</v>
      </c>
      <c r="T111" s="185">
        <f t="shared" si="28"/>
        <v>0</v>
      </c>
      <c r="U111" s="185">
        <f t="shared" si="29"/>
        <v>0</v>
      </c>
      <c r="V111" s="185">
        <f t="shared" si="29"/>
        <v>0</v>
      </c>
      <c r="W111" s="185">
        <f t="shared" si="30"/>
        <v>0</v>
      </c>
      <c r="X111" s="185">
        <f t="shared" si="31"/>
        <v>0</v>
      </c>
      <c r="Y111" s="185">
        <f t="shared" si="32"/>
        <v>0</v>
      </c>
      <c r="Z111" s="186">
        <f t="shared" si="33"/>
        <v>0</v>
      </c>
      <c r="AA111" s="59">
        <f t="shared" si="47"/>
        <v>0</v>
      </c>
      <c r="AB111" s="60">
        <f t="shared" si="45"/>
        <v>0</v>
      </c>
      <c r="AC111" s="187">
        <f t="shared" si="34"/>
        <v>0</v>
      </c>
      <c r="AD111" s="188">
        <f t="shared" si="35"/>
        <v>0</v>
      </c>
      <c r="AE111" s="187">
        <f t="shared" si="36"/>
        <v>0</v>
      </c>
      <c r="AF111" s="188">
        <f t="shared" si="37"/>
        <v>0</v>
      </c>
      <c r="AG111" s="187">
        <f t="shared" si="38"/>
        <v>0</v>
      </c>
      <c r="AH111" s="188">
        <f t="shared" si="39"/>
        <v>0</v>
      </c>
      <c r="AI111" s="187">
        <f t="shared" si="40"/>
        <v>0</v>
      </c>
      <c r="AJ111" s="188">
        <f t="shared" si="41"/>
        <v>0</v>
      </c>
      <c r="AK111" s="188">
        <f t="shared" si="42"/>
        <v>0</v>
      </c>
      <c r="AL111" s="188">
        <f t="shared" si="43"/>
        <v>0</v>
      </c>
      <c r="AM111" s="62">
        <f t="shared" si="44"/>
        <v>0</v>
      </c>
      <c r="AN111" s="116">
        <f t="shared" si="46"/>
        <v>0</v>
      </c>
    </row>
    <row r="112" spans="1:40" ht="16.5">
      <c r="A112" s="46"/>
      <c r="B112" s="47"/>
      <c r="C112" s="47"/>
      <c r="D112" s="48"/>
      <c r="E112" s="49"/>
      <c r="F112" s="49"/>
      <c r="G112" s="50"/>
      <c r="H112" s="50"/>
      <c r="I112" s="51"/>
      <c r="J112" s="51"/>
      <c r="K112" s="51"/>
      <c r="L112" s="51"/>
      <c r="M112" s="51"/>
      <c r="N112" s="222">
        <f t="shared" si="25"/>
        <v>0</v>
      </c>
      <c r="O112" s="52">
        <f t="shared" si="26"/>
        <v>0</v>
      </c>
      <c r="P112" s="72" t="str">
        <f>IF(O112&gt;0,IF(O112&gt;Q112,"Errore n. giorni! MAX 304",IF(NETWORKDAYS.INTL(G112,H112,11,'MENU TENDINA'!I$30:I$41)=O112,"ok","")),"")</f>
        <v/>
      </c>
      <c r="Q112" s="54" t="str">
        <f>IF(O112&gt;0,NETWORKDAYS.INTL(G112,H112,11,'MENU TENDINA'!$I$30:$I$41),"")</f>
        <v/>
      </c>
      <c r="R112" s="71"/>
      <c r="S112" s="56">
        <f t="shared" si="27"/>
        <v>0</v>
      </c>
      <c r="T112" s="185">
        <f t="shared" si="28"/>
        <v>0</v>
      </c>
      <c r="U112" s="185">
        <f t="shared" si="29"/>
        <v>0</v>
      </c>
      <c r="V112" s="185">
        <f t="shared" si="29"/>
        <v>0</v>
      </c>
      <c r="W112" s="185">
        <f t="shared" si="30"/>
        <v>0</v>
      </c>
      <c r="X112" s="185">
        <f t="shared" si="31"/>
        <v>0</v>
      </c>
      <c r="Y112" s="185">
        <f t="shared" si="32"/>
        <v>0</v>
      </c>
      <c r="Z112" s="186">
        <f t="shared" si="33"/>
        <v>0</v>
      </c>
      <c r="AA112" s="59">
        <f t="shared" si="47"/>
        <v>0</v>
      </c>
      <c r="AB112" s="60">
        <f t="shared" si="45"/>
        <v>0</v>
      </c>
      <c r="AC112" s="187">
        <f t="shared" si="34"/>
        <v>0</v>
      </c>
      <c r="AD112" s="188">
        <f t="shared" si="35"/>
        <v>0</v>
      </c>
      <c r="AE112" s="187">
        <f t="shared" si="36"/>
        <v>0</v>
      </c>
      <c r="AF112" s="188">
        <f t="shared" si="37"/>
        <v>0</v>
      </c>
      <c r="AG112" s="187">
        <f t="shared" si="38"/>
        <v>0</v>
      </c>
      <c r="AH112" s="188">
        <f t="shared" si="39"/>
        <v>0</v>
      </c>
      <c r="AI112" s="187">
        <f t="shared" si="40"/>
        <v>0</v>
      </c>
      <c r="AJ112" s="188">
        <f t="shared" si="41"/>
        <v>0</v>
      </c>
      <c r="AK112" s="188">
        <f t="shared" si="42"/>
        <v>0</v>
      </c>
      <c r="AL112" s="188">
        <f t="shared" si="43"/>
        <v>0</v>
      </c>
      <c r="AM112" s="62">
        <f t="shared" si="44"/>
        <v>0</v>
      </c>
      <c r="AN112" s="116">
        <f t="shared" si="46"/>
        <v>0</v>
      </c>
    </row>
    <row r="113" spans="1:40" ht="16.5">
      <c r="A113" s="46"/>
      <c r="B113" s="47"/>
      <c r="C113" s="47"/>
      <c r="D113" s="48"/>
      <c r="E113" s="49"/>
      <c r="F113" s="49"/>
      <c r="G113" s="50"/>
      <c r="H113" s="50"/>
      <c r="I113" s="51"/>
      <c r="J113" s="51"/>
      <c r="K113" s="51"/>
      <c r="L113" s="51"/>
      <c r="M113" s="51"/>
      <c r="N113" s="222">
        <f t="shared" si="25"/>
        <v>0</v>
      </c>
      <c r="O113" s="52">
        <f t="shared" si="26"/>
        <v>0</v>
      </c>
      <c r="P113" s="72" t="str">
        <f>IF(O113&gt;0,IF(O113&gt;Q113,"Errore n. giorni! MAX 304",IF(NETWORKDAYS.INTL(G113,H113,11,'MENU TENDINA'!I$30:I$41)=O113,"ok","")),"")</f>
        <v/>
      </c>
      <c r="Q113" s="54" t="str">
        <f>IF(O113&gt;0,NETWORKDAYS.INTL(G113,H113,11,'MENU TENDINA'!$I$30:$I$41),"")</f>
        <v/>
      </c>
      <c r="R113" s="71"/>
      <c r="S113" s="56">
        <f t="shared" si="27"/>
        <v>0</v>
      </c>
      <c r="T113" s="185">
        <f t="shared" si="28"/>
        <v>0</v>
      </c>
      <c r="U113" s="185">
        <f t="shared" si="29"/>
        <v>0</v>
      </c>
      <c r="V113" s="185">
        <f t="shared" si="29"/>
        <v>0</v>
      </c>
      <c r="W113" s="185">
        <f t="shared" si="30"/>
        <v>0</v>
      </c>
      <c r="X113" s="185">
        <f t="shared" si="31"/>
        <v>0</v>
      </c>
      <c r="Y113" s="185">
        <f t="shared" si="32"/>
        <v>0</v>
      </c>
      <c r="Z113" s="186">
        <f t="shared" si="33"/>
        <v>0</v>
      </c>
      <c r="AA113" s="59">
        <f t="shared" si="47"/>
        <v>0</v>
      </c>
      <c r="AB113" s="60">
        <f t="shared" si="45"/>
        <v>0</v>
      </c>
      <c r="AC113" s="187">
        <f t="shared" si="34"/>
        <v>0</v>
      </c>
      <c r="AD113" s="188">
        <f t="shared" si="35"/>
        <v>0</v>
      </c>
      <c r="AE113" s="187">
        <f t="shared" si="36"/>
        <v>0</v>
      </c>
      <c r="AF113" s="188">
        <f t="shared" si="37"/>
        <v>0</v>
      </c>
      <c r="AG113" s="187">
        <f t="shared" si="38"/>
        <v>0</v>
      </c>
      <c r="AH113" s="188">
        <f t="shared" si="39"/>
        <v>0</v>
      </c>
      <c r="AI113" s="187">
        <f t="shared" si="40"/>
        <v>0</v>
      </c>
      <c r="AJ113" s="188">
        <f t="shared" si="41"/>
        <v>0</v>
      </c>
      <c r="AK113" s="188">
        <f t="shared" si="42"/>
        <v>0</v>
      </c>
      <c r="AL113" s="188">
        <f t="shared" si="43"/>
        <v>0</v>
      </c>
      <c r="AM113" s="62">
        <f t="shared" si="44"/>
        <v>0</v>
      </c>
      <c r="AN113" s="116">
        <f t="shared" si="46"/>
        <v>0</v>
      </c>
    </row>
    <row r="114" spans="1:40" ht="16.5">
      <c r="A114" s="46"/>
      <c r="B114" s="47"/>
      <c r="C114" s="47"/>
      <c r="D114" s="48"/>
      <c r="E114" s="49"/>
      <c r="F114" s="49"/>
      <c r="G114" s="50"/>
      <c r="H114" s="50"/>
      <c r="I114" s="51"/>
      <c r="J114" s="51"/>
      <c r="K114" s="51"/>
      <c r="L114" s="51"/>
      <c r="M114" s="51"/>
      <c r="N114" s="222">
        <f t="shared" si="25"/>
        <v>0</v>
      </c>
      <c r="O114" s="52">
        <f t="shared" si="26"/>
        <v>0</v>
      </c>
      <c r="P114" s="72" t="str">
        <f>IF(O114&gt;0,IF(O114&gt;Q114,"Errore n. giorni! MAX 304",IF(NETWORKDAYS.INTL(G114,H114,11,'MENU TENDINA'!I$30:I$41)=O114,"ok","")),"")</f>
        <v/>
      </c>
      <c r="Q114" s="54" t="str">
        <f>IF(O114&gt;0,NETWORKDAYS.INTL(G114,H114,11,'MENU TENDINA'!$I$30:$I$41),"")</f>
        <v/>
      </c>
      <c r="R114" s="71"/>
      <c r="S114" s="56">
        <f t="shared" si="27"/>
        <v>0</v>
      </c>
      <c r="T114" s="185">
        <f t="shared" si="28"/>
        <v>0</v>
      </c>
      <c r="U114" s="185">
        <f t="shared" si="29"/>
        <v>0</v>
      </c>
      <c r="V114" s="185">
        <f t="shared" si="29"/>
        <v>0</v>
      </c>
      <c r="W114" s="185">
        <f t="shared" si="30"/>
        <v>0</v>
      </c>
      <c r="X114" s="185">
        <f t="shared" si="31"/>
        <v>0</v>
      </c>
      <c r="Y114" s="185">
        <f t="shared" si="32"/>
        <v>0</v>
      </c>
      <c r="Z114" s="186">
        <f t="shared" si="33"/>
        <v>0</v>
      </c>
      <c r="AA114" s="59">
        <f t="shared" si="47"/>
        <v>0</v>
      </c>
      <c r="AB114" s="60">
        <f t="shared" si="45"/>
        <v>0</v>
      </c>
      <c r="AC114" s="187">
        <f t="shared" si="34"/>
        <v>0</v>
      </c>
      <c r="AD114" s="188">
        <f t="shared" si="35"/>
        <v>0</v>
      </c>
      <c r="AE114" s="187">
        <f t="shared" si="36"/>
        <v>0</v>
      </c>
      <c r="AF114" s="188">
        <f t="shared" si="37"/>
        <v>0</v>
      </c>
      <c r="AG114" s="187">
        <f t="shared" si="38"/>
        <v>0</v>
      </c>
      <c r="AH114" s="188">
        <f t="shared" si="39"/>
        <v>0</v>
      </c>
      <c r="AI114" s="187">
        <f t="shared" si="40"/>
        <v>0</v>
      </c>
      <c r="AJ114" s="188">
        <f t="shared" si="41"/>
        <v>0</v>
      </c>
      <c r="AK114" s="188">
        <f t="shared" si="42"/>
        <v>0</v>
      </c>
      <c r="AL114" s="188">
        <f t="shared" si="43"/>
        <v>0</v>
      </c>
      <c r="AM114" s="62">
        <f t="shared" si="44"/>
        <v>0</v>
      </c>
      <c r="AN114" s="116">
        <f t="shared" si="46"/>
        <v>0</v>
      </c>
    </row>
    <row r="115" spans="1:40" ht="16.5">
      <c r="A115" s="46"/>
      <c r="B115" s="47"/>
      <c r="C115" s="47"/>
      <c r="D115" s="48"/>
      <c r="E115" s="49"/>
      <c r="F115" s="49"/>
      <c r="G115" s="50"/>
      <c r="H115" s="50"/>
      <c r="I115" s="51"/>
      <c r="J115" s="51"/>
      <c r="K115" s="51"/>
      <c r="L115" s="51"/>
      <c r="M115" s="51"/>
      <c r="N115" s="222">
        <f t="shared" si="25"/>
        <v>0</v>
      </c>
      <c r="O115" s="52">
        <f t="shared" si="26"/>
        <v>0</v>
      </c>
      <c r="P115" s="72" t="str">
        <f>IF(O115&gt;0,IF(O115&gt;Q115,"Errore n. giorni! MAX 304",IF(NETWORKDAYS.INTL(G115,H115,11,'MENU TENDINA'!I$30:I$41)=O115,"ok","")),"")</f>
        <v/>
      </c>
      <c r="Q115" s="54" t="str">
        <f>IF(O115&gt;0,NETWORKDAYS.INTL(G115,H115,11,'MENU TENDINA'!$I$30:$I$41),"")</f>
        <v/>
      </c>
      <c r="R115" s="71"/>
      <c r="S115" s="56">
        <f t="shared" si="27"/>
        <v>0</v>
      </c>
      <c r="T115" s="185">
        <f t="shared" si="28"/>
        <v>0</v>
      </c>
      <c r="U115" s="185">
        <f t="shared" si="29"/>
        <v>0</v>
      </c>
      <c r="V115" s="185">
        <f t="shared" si="29"/>
        <v>0</v>
      </c>
      <c r="W115" s="185">
        <f t="shared" si="30"/>
        <v>0</v>
      </c>
      <c r="X115" s="185">
        <f t="shared" si="31"/>
        <v>0</v>
      </c>
      <c r="Y115" s="185">
        <f t="shared" si="32"/>
        <v>0</v>
      </c>
      <c r="Z115" s="186">
        <f t="shared" si="33"/>
        <v>0</v>
      </c>
      <c r="AA115" s="59">
        <f t="shared" si="47"/>
        <v>0</v>
      </c>
      <c r="AB115" s="60">
        <f t="shared" si="45"/>
        <v>0</v>
      </c>
      <c r="AC115" s="187">
        <f t="shared" si="34"/>
        <v>0</v>
      </c>
      <c r="AD115" s="188">
        <f t="shared" si="35"/>
        <v>0</v>
      </c>
      <c r="AE115" s="187">
        <f t="shared" si="36"/>
        <v>0</v>
      </c>
      <c r="AF115" s="188">
        <f t="shared" si="37"/>
        <v>0</v>
      </c>
      <c r="AG115" s="187">
        <f t="shared" si="38"/>
        <v>0</v>
      </c>
      <c r="AH115" s="188">
        <f t="shared" si="39"/>
        <v>0</v>
      </c>
      <c r="AI115" s="187">
        <f t="shared" si="40"/>
        <v>0</v>
      </c>
      <c r="AJ115" s="188">
        <f t="shared" si="41"/>
        <v>0</v>
      </c>
      <c r="AK115" s="188">
        <f t="shared" si="42"/>
        <v>0</v>
      </c>
      <c r="AL115" s="188">
        <f t="shared" si="43"/>
        <v>0</v>
      </c>
      <c r="AM115" s="62">
        <f t="shared" si="44"/>
        <v>0</v>
      </c>
      <c r="AN115" s="116">
        <f t="shared" si="46"/>
        <v>0</v>
      </c>
    </row>
    <row r="116" spans="1:40" ht="16.5">
      <c r="A116" s="46"/>
      <c r="B116" s="47"/>
      <c r="C116" s="47"/>
      <c r="D116" s="48"/>
      <c r="E116" s="49"/>
      <c r="F116" s="49"/>
      <c r="G116" s="50"/>
      <c r="H116" s="50"/>
      <c r="I116" s="51"/>
      <c r="J116" s="51"/>
      <c r="K116" s="51"/>
      <c r="L116" s="51"/>
      <c r="M116" s="51"/>
      <c r="N116" s="222">
        <f t="shared" si="25"/>
        <v>0</v>
      </c>
      <c r="O116" s="52">
        <f t="shared" si="26"/>
        <v>0</v>
      </c>
      <c r="P116" s="72" t="str">
        <f>IF(O116&gt;0,IF(O116&gt;Q116,"Errore n. giorni! MAX 304",IF(NETWORKDAYS.INTL(G116,H116,11,'MENU TENDINA'!I$30:I$41)=O116,"ok","")),"")</f>
        <v/>
      </c>
      <c r="Q116" s="54" t="str">
        <f>IF(O116&gt;0,NETWORKDAYS.INTL(G116,H116,11,'MENU TENDINA'!$I$30:$I$41),"")</f>
        <v/>
      </c>
      <c r="R116" s="71"/>
      <c r="S116" s="56">
        <f t="shared" si="27"/>
        <v>0</v>
      </c>
      <c r="T116" s="185">
        <f t="shared" si="28"/>
        <v>0</v>
      </c>
      <c r="U116" s="185">
        <f t="shared" si="29"/>
        <v>0</v>
      </c>
      <c r="V116" s="185">
        <f t="shared" si="29"/>
        <v>0</v>
      </c>
      <c r="W116" s="185">
        <f t="shared" si="30"/>
        <v>0</v>
      </c>
      <c r="X116" s="185">
        <f t="shared" si="31"/>
        <v>0</v>
      </c>
      <c r="Y116" s="185">
        <f t="shared" si="32"/>
        <v>0</v>
      </c>
      <c r="Z116" s="186">
        <f t="shared" si="33"/>
        <v>0</v>
      </c>
      <c r="AA116" s="59">
        <f t="shared" si="47"/>
        <v>0</v>
      </c>
      <c r="AB116" s="60">
        <f t="shared" si="45"/>
        <v>0</v>
      </c>
      <c r="AC116" s="187">
        <f t="shared" si="34"/>
        <v>0</v>
      </c>
      <c r="AD116" s="188">
        <f t="shared" si="35"/>
        <v>0</v>
      </c>
      <c r="AE116" s="187">
        <f t="shared" si="36"/>
        <v>0</v>
      </c>
      <c r="AF116" s="188">
        <f t="shared" si="37"/>
        <v>0</v>
      </c>
      <c r="AG116" s="187">
        <f t="shared" si="38"/>
        <v>0</v>
      </c>
      <c r="AH116" s="188">
        <f t="shared" si="39"/>
        <v>0</v>
      </c>
      <c r="AI116" s="187">
        <f t="shared" si="40"/>
        <v>0</v>
      </c>
      <c r="AJ116" s="188">
        <f t="shared" si="41"/>
        <v>0</v>
      </c>
      <c r="AK116" s="188">
        <f t="shared" si="42"/>
        <v>0</v>
      </c>
      <c r="AL116" s="188">
        <f t="shared" si="43"/>
        <v>0</v>
      </c>
      <c r="AM116" s="62">
        <f t="shared" si="44"/>
        <v>0</v>
      </c>
      <c r="AN116" s="116">
        <f t="shared" si="46"/>
        <v>0</v>
      </c>
    </row>
    <row r="117" spans="1:40" ht="16.5">
      <c r="A117" s="46"/>
      <c r="B117" s="47"/>
      <c r="C117" s="47"/>
      <c r="D117" s="48"/>
      <c r="E117" s="49"/>
      <c r="F117" s="49"/>
      <c r="G117" s="50"/>
      <c r="H117" s="50"/>
      <c r="I117" s="51"/>
      <c r="J117" s="51"/>
      <c r="K117" s="51"/>
      <c r="L117" s="51"/>
      <c r="M117" s="51"/>
      <c r="N117" s="222">
        <f t="shared" si="25"/>
        <v>0</v>
      </c>
      <c r="O117" s="52">
        <f t="shared" si="26"/>
        <v>0</v>
      </c>
      <c r="P117" s="72" t="str">
        <f>IF(O117&gt;0,IF(O117&gt;Q117,"Errore n. giorni! MAX 304",IF(NETWORKDAYS.INTL(G117,H117,11,'MENU TENDINA'!I$30:I$41)=O117,"ok","")),"")</f>
        <v/>
      </c>
      <c r="Q117" s="54" t="str">
        <f>IF(O117&gt;0,NETWORKDAYS.INTL(G117,H117,11,'MENU TENDINA'!$I$30:$I$41),"")</f>
        <v/>
      </c>
      <c r="R117" s="71"/>
      <c r="S117" s="56">
        <f t="shared" si="27"/>
        <v>0</v>
      </c>
      <c r="T117" s="185">
        <f t="shared" si="28"/>
        <v>0</v>
      </c>
      <c r="U117" s="185">
        <f t="shared" si="29"/>
        <v>0</v>
      </c>
      <c r="V117" s="185">
        <f t="shared" si="29"/>
        <v>0</v>
      </c>
      <c r="W117" s="185">
        <f t="shared" si="30"/>
        <v>0</v>
      </c>
      <c r="X117" s="185">
        <f t="shared" si="31"/>
        <v>0</v>
      </c>
      <c r="Y117" s="185">
        <f t="shared" si="32"/>
        <v>0</v>
      </c>
      <c r="Z117" s="186">
        <f t="shared" si="33"/>
        <v>0</v>
      </c>
      <c r="AA117" s="59">
        <f t="shared" si="47"/>
        <v>0</v>
      </c>
      <c r="AB117" s="60">
        <f t="shared" si="45"/>
        <v>0</v>
      </c>
      <c r="AC117" s="187">
        <f t="shared" si="34"/>
        <v>0</v>
      </c>
      <c r="AD117" s="188">
        <f t="shared" si="35"/>
        <v>0</v>
      </c>
      <c r="AE117" s="187">
        <f t="shared" si="36"/>
        <v>0</v>
      </c>
      <c r="AF117" s="188">
        <f t="shared" si="37"/>
        <v>0</v>
      </c>
      <c r="AG117" s="187">
        <f t="shared" si="38"/>
        <v>0</v>
      </c>
      <c r="AH117" s="188">
        <f t="shared" si="39"/>
        <v>0</v>
      </c>
      <c r="AI117" s="187">
        <f t="shared" si="40"/>
        <v>0</v>
      </c>
      <c r="AJ117" s="188">
        <f t="shared" si="41"/>
        <v>0</v>
      </c>
      <c r="AK117" s="188">
        <f t="shared" si="42"/>
        <v>0</v>
      </c>
      <c r="AL117" s="188">
        <f t="shared" si="43"/>
        <v>0</v>
      </c>
      <c r="AM117" s="62">
        <f t="shared" si="44"/>
        <v>0</v>
      </c>
      <c r="AN117" s="116">
        <f t="shared" si="46"/>
        <v>0</v>
      </c>
    </row>
    <row r="118" spans="1:40" ht="16.5">
      <c r="A118" s="46"/>
      <c r="B118" s="47"/>
      <c r="C118" s="47"/>
      <c r="D118" s="48"/>
      <c r="E118" s="49"/>
      <c r="F118" s="49"/>
      <c r="G118" s="50"/>
      <c r="H118" s="50"/>
      <c r="I118" s="51"/>
      <c r="J118" s="51"/>
      <c r="K118" s="51"/>
      <c r="L118" s="51"/>
      <c r="M118" s="51"/>
      <c r="N118" s="222">
        <f t="shared" si="25"/>
        <v>0</v>
      </c>
      <c r="O118" s="52">
        <f t="shared" si="26"/>
        <v>0</v>
      </c>
      <c r="P118" s="72" t="str">
        <f>IF(O118&gt;0,IF(O118&gt;Q118,"Errore n. giorni! MAX 304",IF(NETWORKDAYS.INTL(G118,H118,11,'MENU TENDINA'!I$30:I$41)=O118,"ok","")),"")</f>
        <v/>
      </c>
      <c r="Q118" s="54" t="str">
        <f>IF(O118&gt;0,NETWORKDAYS.INTL(G118,H118,11,'MENU TENDINA'!$I$30:$I$41),"")</f>
        <v/>
      </c>
      <c r="R118" s="71"/>
      <c r="S118" s="56">
        <f t="shared" si="27"/>
        <v>0</v>
      </c>
      <c r="T118" s="185">
        <f t="shared" si="28"/>
        <v>0</v>
      </c>
      <c r="U118" s="185">
        <f t="shared" si="29"/>
        <v>0</v>
      </c>
      <c r="V118" s="185">
        <f t="shared" si="29"/>
        <v>0</v>
      </c>
      <c r="W118" s="185">
        <f t="shared" si="30"/>
        <v>0</v>
      </c>
      <c r="X118" s="185">
        <f t="shared" si="31"/>
        <v>0</v>
      </c>
      <c r="Y118" s="185">
        <f t="shared" si="32"/>
        <v>0</v>
      </c>
      <c r="Z118" s="186">
        <f t="shared" si="33"/>
        <v>0</v>
      </c>
      <c r="AA118" s="59">
        <f t="shared" si="47"/>
        <v>0</v>
      </c>
      <c r="AB118" s="60">
        <f t="shared" si="45"/>
        <v>0</v>
      </c>
      <c r="AC118" s="187">
        <f t="shared" si="34"/>
        <v>0</v>
      </c>
      <c r="AD118" s="188">
        <f t="shared" si="35"/>
        <v>0</v>
      </c>
      <c r="AE118" s="187">
        <f t="shared" si="36"/>
        <v>0</v>
      </c>
      <c r="AF118" s="188">
        <f t="shared" si="37"/>
        <v>0</v>
      </c>
      <c r="AG118" s="187">
        <f t="shared" si="38"/>
        <v>0</v>
      </c>
      <c r="AH118" s="188">
        <f t="shared" si="39"/>
        <v>0</v>
      </c>
      <c r="AI118" s="187">
        <f t="shared" si="40"/>
        <v>0</v>
      </c>
      <c r="AJ118" s="188">
        <f t="shared" si="41"/>
        <v>0</v>
      </c>
      <c r="AK118" s="188">
        <f t="shared" si="42"/>
        <v>0</v>
      </c>
      <c r="AL118" s="188">
        <f t="shared" si="43"/>
        <v>0</v>
      </c>
      <c r="AM118" s="62">
        <f t="shared" si="44"/>
        <v>0</v>
      </c>
      <c r="AN118" s="116">
        <f t="shared" si="46"/>
        <v>0</v>
      </c>
    </row>
    <row r="119" spans="1:40" ht="16.5">
      <c r="A119" s="46"/>
      <c r="B119" s="47"/>
      <c r="C119" s="47"/>
      <c r="D119" s="48"/>
      <c r="E119" s="49"/>
      <c r="F119" s="49"/>
      <c r="G119" s="50"/>
      <c r="H119" s="50"/>
      <c r="I119" s="51"/>
      <c r="J119" s="51"/>
      <c r="K119" s="51"/>
      <c r="L119" s="51"/>
      <c r="M119" s="51"/>
      <c r="N119" s="222">
        <f t="shared" si="25"/>
        <v>0</v>
      </c>
      <c r="O119" s="52">
        <f t="shared" si="26"/>
        <v>0</v>
      </c>
      <c r="P119" s="72" t="str">
        <f>IF(O119&gt;0,IF(O119&gt;Q119,"Errore n. giorni! MAX 304",IF(NETWORKDAYS.INTL(G119,H119,11,'MENU TENDINA'!I$30:I$41)=O119,"ok","")),"")</f>
        <v/>
      </c>
      <c r="Q119" s="54" t="str">
        <f>IF(O119&gt;0,NETWORKDAYS.INTL(G119,H119,11,'MENU TENDINA'!$I$30:$I$41),"")</f>
        <v/>
      </c>
      <c r="R119" s="71"/>
      <c r="S119" s="56">
        <f t="shared" si="27"/>
        <v>0</v>
      </c>
      <c r="T119" s="185">
        <f t="shared" si="28"/>
        <v>0</v>
      </c>
      <c r="U119" s="185">
        <f t="shared" si="29"/>
        <v>0</v>
      </c>
      <c r="V119" s="185">
        <f t="shared" si="29"/>
        <v>0</v>
      </c>
      <c r="W119" s="185">
        <f t="shared" si="30"/>
        <v>0</v>
      </c>
      <c r="X119" s="185">
        <f t="shared" si="31"/>
        <v>0</v>
      </c>
      <c r="Y119" s="185">
        <f t="shared" si="32"/>
        <v>0</v>
      </c>
      <c r="Z119" s="186">
        <f t="shared" si="33"/>
        <v>0</v>
      </c>
      <c r="AA119" s="59">
        <f t="shared" si="47"/>
        <v>0</v>
      </c>
      <c r="AB119" s="60">
        <f t="shared" si="45"/>
        <v>0</v>
      </c>
      <c r="AC119" s="187">
        <f t="shared" si="34"/>
        <v>0</v>
      </c>
      <c r="AD119" s="188">
        <f t="shared" si="35"/>
        <v>0</v>
      </c>
      <c r="AE119" s="187">
        <f t="shared" si="36"/>
        <v>0</v>
      </c>
      <c r="AF119" s="188">
        <f t="shared" si="37"/>
        <v>0</v>
      </c>
      <c r="AG119" s="187">
        <f t="shared" si="38"/>
        <v>0</v>
      </c>
      <c r="AH119" s="188">
        <f t="shared" si="39"/>
        <v>0</v>
      </c>
      <c r="AI119" s="187">
        <f t="shared" si="40"/>
        <v>0</v>
      </c>
      <c r="AJ119" s="188">
        <f t="shared" si="41"/>
        <v>0</v>
      </c>
      <c r="AK119" s="188">
        <f t="shared" si="42"/>
        <v>0</v>
      </c>
      <c r="AL119" s="188">
        <f t="shared" si="43"/>
        <v>0</v>
      </c>
      <c r="AM119" s="62">
        <f t="shared" si="44"/>
        <v>0</v>
      </c>
      <c r="AN119" s="116">
        <f t="shared" si="46"/>
        <v>0</v>
      </c>
    </row>
    <row r="120" spans="1:40" ht="16.5">
      <c r="A120" s="46"/>
      <c r="B120" s="47"/>
      <c r="C120" s="47"/>
      <c r="D120" s="48"/>
      <c r="E120" s="49"/>
      <c r="F120" s="49"/>
      <c r="G120" s="50"/>
      <c r="H120" s="50"/>
      <c r="I120" s="51"/>
      <c r="J120" s="51"/>
      <c r="K120" s="51"/>
      <c r="L120" s="51"/>
      <c r="M120" s="51"/>
      <c r="N120" s="222">
        <f t="shared" si="25"/>
        <v>0</v>
      </c>
      <c r="O120" s="52">
        <f t="shared" si="26"/>
        <v>0</v>
      </c>
      <c r="P120" s="72" t="str">
        <f>IF(O120&gt;0,IF(O120&gt;Q120,"Errore n. giorni! MAX 304",IF(NETWORKDAYS.INTL(G120,H120,11,'MENU TENDINA'!I$30:I$41)=O120,"ok","")),"")</f>
        <v/>
      </c>
      <c r="Q120" s="54" t="str">
        <f>IF(O120&gt;0,NETWORKDAYS.INTL(G120,H120,11,'MENU TENDINA'!$I$30:$I$41),"")</f>
        <v/>
      </c>
      <c r="R120" s="71"/>
      <c r="S120" s="56">
        <f t="shared" si="27"/>
        <v>0</v>
      </c>
      <c r="T120" s="185">
        <f t="shared" si="28"/>
        <v>0</v>
      </c>
      <c r="U120" s="185">
        <f t="shared" si="29"/>
        <v>0</v>
      </c>
      <c r="V120" s="185">
        <f t="shared" si="29"/>
        <v>0</v>
      </c>
      <c r="W120" s="185">
        <f t="shared" si="30"/>
        <v>0</v>
      </c>
      <c r="X120" s="185">
        <f t="shared" si="31"/>
        <v>0</v>
      </c>
      <c r="Y120" s="185">
        <f t="shared" si="32"/>
        <v>0</v>
      </c>
      <c r="Z120" s="186">
        <f t="shared" si="33"/>
        <v>0</v>
      </c>
      <c r="AA120" s="59">
        <f t="shared" si="47"/>
        <v>0</v>
      </c>
      <c r="AB120" s="60">
        <f t="shared" si="45"/>
        <v>0</v>
      </c>
      <c r="AC120" s="187">
        <f t="shared" si="34"/>
        <v>0</v>
      </c>
      <c r="AD120" s="188">
        <f t="shared" si="35"/>
        <v>0</v>
      </c>
      <c r="AE120" s="187">
        <f t="shared" si="36"/>
        <v>0</v>
      </c>
      <c r="AF120" s="188">
        <f t="shared" si="37"/>
        <v>0</v>
      </c>
      <c r="AG120" s="187">
        <f t="shared" si="38"/>
        <v>0</v>
      </c>
      <c r="AH120" s="188">
        <f t="shared" si="39"/>
        <v>0</v>
      </c>
      <c r="AI120" s="187">
        <f t="shared" si="40"/>
        <v>0</v>
      </c>
      <c r="AJ120" s="188">
        <f t="shared" si="41"/>
        <v>0</v>
      </c>
      <c r="AK120" s="188">
        <f t="shared" si="42"/>
        <v>0</v>
      </c>
      <c r="AL120" s="188">
        <f t="shared" si="43"/>
        <v>0</v>
      </c>
      <c r="AM120" s="62">
        <f t="shared" si="44"/>
        <v>0</v>
      </c>
      <c r="AN120" s="116">
        <f t="shared" si="46"/>
        <v>0</v>
      </c>
    </row>
    <row r="121" spans="1:40" ht="16.5">
      <c r="A121" s="46"/>
      <c r="B121" s="47"/>
      <c r="C121" s="47"/>
      <c r="D121" s="48"/>
      <c r="E121" s="49"/>
      <c r="F121" s="49"/>
      <c r="G121" s="50"/>
      <c r="H121" s="50"/>
      <c r="I121" s="51"/>
      <c r="J121" s="51"/>
      <c r="K121" s="51"/>
      <c r="L121" s="51"/>
      <c r="M121" s="51"/>
      <c r="N121" s="222">
        <f t="shared" si="25"/>
        <v>0</v>
      </c>
      <c r="O121" s="52">
        <f t="shared" si="26"/>
        <v>0</v>
      </c>
      <c r="P121" s="72" t="str">
        <f>IF(O121&gt;0,IF(O121&gt;Q121,"Errore n. giorni! MAX 304",IF(NETWORKDAYS.INTL(G121,H121,11,'MENU TENDINA'!I$30:I$41)=O121,"ok","")),"")</f>
        <v/>
      </c>
      <c r="Q121" s="54" t="str">
        <f>IF(O121&gt;0,NETWORKDAYS.INTL(G121,H121,11,'MENU TENDINA'!$I$30:$I$41),"")</f>
        <v/>
      </c>
      <c r="R121" s="71"/>
      <c r="S121" s="56">
        <f t="shared" si="27"/>
        <v>0</v>
      </c>
      <c r="T121" s="185">
        <f t="shared" si="28"/>
        <v>0</v>
      </c>
      <c r="U121" s="185">
        <f t="shared" si="29"/>
        <v>0</v>
      </c>
      <c r="V121" s="185">
        <f t="shared" si="29"/>
        <v>0</v>
      </c>
      <c r="W121" s="185">
        <f t="shared" si="30"/>
        <v>0</v>
      </c>
      <c r="X121" s="185">
        <f t="shared" si="31"/>
        <v>0</v>
      </c>
      <c r="Y121" s="185">
        <f t="shared" si="32"/>
        <v>0</v>
      </c>
      <c r="Z121" s="186">
        <f t="shared" si="33"/>
        <v>0</v>
      </c>
      <c r="AA121" s="59">
        <f t="shared" si="47"/>
        <v>0</v>
      </c>
      <c r="AB121" s="60">
        <f t="shared" si="45"/>
        <v>0</v>
      </c>
      <c r="AC121" s="187">
        <f t="shared" si="34"/>
        <v>0</v>
      </c>
      <c r="AD121" s="188">
        <f t="shared" si="35"/>
        <v>0</v>
      </c>
      <c r="AE121" s="187">
        <f t="shared" si="36"/>
        <v>0</v>
      </c>
      <c r="AF121" s="188">
        <f t="shared" si="37"/>
        <v>0</v>
      </c>
      <c r="AG121" s="187">
        <f t="shared" si="38"/>
        <v>0</v>
      </c>
      <c r="AH121" s="188">
        <f t="shared" si="39"/>
        <v>0</v>
      </c>
      <c r="AI121" s="187">
        <f t="shared" si="40"/>
        <v>0</v>
      </c>
      <c r="AJ121" s="188">
        <f t="shared" si="41"/>
        <v>0</v>
      </c>
      <c r="AK121" s="188">
        <f t="shared" si="42"/>
        <v>0</v>
      </c>
      <c r="AL121" s="188">
        <f t="shared" si="43"/>
        <v>0</v>
      </c>
      <c r="AM121" s="62">
        <f t="shared" si="44"/>
        <v>0</v>
      </c>
      <c r="AN121" s="116">
        <f t="shared" si="46"/>
        <v>0</v>
      </c>
    </row>
    <row r="122" spans="1:40" ht="16.5">
      <c r="A122" s="46"/>
      <c r="B122" s="47"/>
      <c r="C122" s="47"/>
      <c r="D122" s="48"/>
      <c r="E122" s="49"/>
      <c r="F122" s="49"/>
      <c r="G122" s="50"/>
      <c r="H122" s="50"/>
      <c r="I122" s="51"/>
      <c r="J122" s="51"/>
      <c r="K122" s="51"/>
      <c r="L122" s="51"/>
      <c r="M122" s="51"/>
      <c r="N122" s="222">
        <f t="shared" si="25"/>
        <v>0</v>
      </c>
      <c r="O122" s="52">
        <f t="shared" si="26"/>
        <v>0</v>
      </c>
      <c r="P122" s="72" t="str">
        <f>IF(O122&gt;0,IF(O122&gt;Q122,"Errore n. giorni! MAX 304",IF(NETWORKDAYS.INTL(G122,H122,11,'MENU TENDINA'!I$30:I$41)=O122,"ok","")),"")</f>
        <v/>
      </c>
      <c r="Q122" s="54" t="str">
        <f>IF(O122&gt;0,NETWORKDAYS.INTL(G122,H122,11,'MENU TENDINA'!$I$30:$I$41),"")</f>
        <v/>
      </c>
      <c r="R122" s="71"/>
      <c r="S122" s="56">
        <f t="shared" si="27"/>
        <v>0</v>
      </c>
      <c r="T122" s="185">
        <f t="shared" si="28"/>
        <v>0</v>
      </c>
      <c r="U122" s="185">
        <f t="shared" si="29"/>
        <v>0</v>
      </c>
      <c r="V122" s="185">
        <f t="shared" si="29"/>
        <v>0</v>
      </c>
      <c r="W122" s="185">
        <f t="shared" si="30"/>
        <v>0</v>
      </c>
      <c r="X122" s="185">
        <f t="shared" si="31"/>
        <v>0</v>
      </c>
      <c r="Y122" s="185">
        <f t="shared" si="32"/>
        <v>0</v>
      </c>
      <c r="Z122" s="186">
        <f t="shared" si="33"/>
        <v>0</v>
      </c>
      <c r="AA122" s="59">
        <f t="shared" si="47"/>
        <v>0</v>
      </c>
      <c r="AB122" s="60">
        <f t="shared" si="45"/>
        <v>0</v>
      </c>
      <c r="AC122" s="187">
        <f t="shared" si="34"/>
        <v>0</v>
      </c>
      <c r="AD122" s="188">
        <f t="shared" si="35"/>
        <v>0</v>
      </c>
      <c r="AE122" s="187">
        <f t="shared" si="36"/>
        <v>0</v>
      </c>
      <c r="AF122" s="188">
        <f t="shared" si="37"/>
        <v>0</v>
      </c>
      <c r="AG122" s="187">
        <f t="shared" si="38"/>
        <v>0</v>
      </c>
      <c r="AH122" s="188">
        <f t="shared" si="39"/>
        <v>0</v>
      </c>
      <c r="AI122" s="187">
        <f t="shared" si="40"/>
        <v>0</v>
      </c>
      <c r="AJ122" s="188">
        <f t="shared" si="41"/>
        <v>0</v>
      </c>
      <c r="AK122" s="188">
        <f t="shared" si="42"/>
        <v>0</v>
      </c>
      <c r="AL122" s="188">
        <f t="shared" si="43"/>
        <v>0</v>
      </c>
      <c r="AM122" s="62">
        <f t="shared" si="44"/>
        <v>0</v>
      </c>
      <c r="AN122" s="116">
        <f t="shared" si="46"/>
        <v>0</v>
      </c>
    </row>
    <row r="123" spans="1:40" ht="16.5">
      <c r="A123" s="46"/>
      <c r="B123" s="47"/>
      <c r="C123" s="47"/>
      <c r="D123" s="48"/>
      <c r="E123" s="49"/>
      <c r="F123" s="49"/>
      <c r="G123" s="50"/>
      <c r="H123" s="50"/>
      <c r="I123" s="51"/>
      <c r="J123" s="51"/>
      <c r="K123" s="51"/>
      <c r="L123" s="51"/>
      <c r="M123" s="51"/>
      <c r="N123" s="222">
        <f t="shared" si="25"/>
        <v>0</v>
      </c>
      <c r="O123" s="52">
        <f t="shared" si="26"/>
        <v>0</v>
      </c>
      <c r="P123" s="72" t="str">
        <f>IF(O123&gt;0,IF(O123&gt;Q123,"Errore n. giorni! MAX 304",IF(NETWORKDAYS.INTL(G123,H123,11,'MENU TENDINA'!I$30:I$41)=O123,"ok","")),"")</f>
        <v/>
      </c>
      <c r="Q123" s="54" t="str">
        <f>IF(O123&gt;0,NETWORKDAYS.INTL(G123,H123,11,'MENU TENDINA'!$I$30:$I$41),"")</f>
        <v/>
      </c>
      <c r="R123" s="71"/>
      <c r="S123" s="56">
        <f t="shared" si="27"/>
        <v>0</v>
      </c>
      <c r="T123" s="185">
        <f t="shared" si="28"/>
        <v>0</v>
      </c>
      <c r="U123" s="185">
        <f t="shared" si="29"/>
        <v>0</v>
      </c>
      <c r="V123" s="185">
        <f t="shared" si="29"/>
        <v>0</v>
      </c>
      <c r="W123" s="185">
        <f t="shared" si="30"/>
        <v>0</v>
      </c>
      <c r="X123" s="185">
        <f t="shared" si="31"/>
        <v>0</v>
      </c>
      <c r="Y123" s="185">
        <f t="shared" si="32"/>
        <v>0</v>
      </c>
      <c r="Z123" s="186">
        <f t="shared" si="33"/>
        <v>0</v>
      </c>
      <c r="AA123" s="59">
        <f t="shared" si="47"/>
        <v>0</v>
      </c>
      <c r="AB123" s="60">
        <f t="shared" si="45"/>
        <v>0</v>
      </c>
      <c r="AC123" s="187">
        <f t="shared" si="34"/>
        <v>0</v>
      </c>
      <c r="AD123" s="188">
        <f t="shared" si="35"/>
        <v>0</v>
      </c>
      <c r="AE123" s="187">
        <f t="shared" si="36"/>
        <v>0</v>
      </c>
      <c r="AF123" s="188">
        <f t="shared" si="37"/>
        <v>0</v>
      </c>
      <c r="AG123" s="187">
        <f t="shared" si="38"/>
        <v>0</v>
      </c>
      <c r="AH123" s="188">
        <f t="shared" si="39"/>
        <v>0</v>
      </c>
      <c r="AI123" s="187">
        <f t="shared" si="40"/>
        <v>0</v>
      </c>
      <c r="AJ123" s="188">
        <f t="shared" si="41"/>
        <v>0</v>
      </c>
      <c r="AK123" s="188">
        <f t="shared" si="42"/>
        <v>0</v>
      </c>
      <c r="AL123" s="188">
        <f t="shared" si="43"/>
        <v>0</v>
      </c>
      <c r="AM123" s="62">
        <f t="shared" si="44"/>
        <v>0</v>
      </c>
      <c r="AN123" s="116">
        <f t="shared" si="46"/>
        <v>0</v>
      </c>
    </row>
    <row r="124" spans="1:40" ht="16.5">
      <c r="A124" s="46"/>
      <c r="B124" s="47"/>
      <c r="C124" s="47"/>
      <c r="D124" s="48"/>
      <c r="E124" s="49"/>
      <c r="F124" s="49"/>
      <c r="G124" s="50"/>
      <c r="H124" s="50"/>
      <c r="I124" s="51"/>
      <c r="J124" s="51"/>
      <c r="K124" s="51"/>
      <c r="L124" s="51"/>
      <c r="M124" s="51"/>
      <c r="N124" s="222">
        <f t="shared" si="25"/>
        <v>0</v>
      </c>
      <c r="O124" s="52">
        <f t="shared" si="26"/>
        <v>0</v>
      </c>
      <c r="P124" s="72" t="str">
        <f>IF(O124&gt;0,IF(O124&gt;Q124,"Errore n. giorni! MAX 304",IF(NETWORKDAYS.INTL(G124,H124,11,'MENU TENDINA'!I$30:I$41)=O124,"ok","")),"")</f>
        <v/>
      </c>
      <c r="Q124" s="54" t="str">
        <f>IF(O124&gt;0,NETWORKDAYS.INTL(G124,H124,11,'MENU TENDINA'!$I$30:$I$41),"")</f>
        <v/>
      </c>
      <c r="R124" s="71"/>
      <c r="S124" s="56">
        <f t="shared" si="27"/>
        <v>0</v>
      </c>
      <c r="T124" s="185">
        <f t="shared" si="28"/>
        <v>0</v>
      </c>
      <c r="U124" s="185">
        <f t="shared" si="29"/>
        <v>0</v>
      </c>
      <c r="V124" s="185">
        <f t="shared" si="29"/>
        <v>0</v>
      </c>
      <c r="W124" s="185">
        <f t="shared" si="30"/>
        <v>0</v>
      </c>
      <c r="X124" s="185">
        <f t="shared" si="31"/>
        <v>0</v>
      </c>
      <c r="Y124" s="185">
        <f t="shared" si="32"/>
        <v>0</v>
      </c>
      <c r="Z124" s="186">
        <f t="shared" si="33"/>
        <v>0</v>
      </c>
      <c r="AA124" s="59">
        <f t="shared" si="47"/>
        <v>0</v>
      </c>
      <c r="AB124" s="60">
        <f t="shared" si="45"/>
        <v>0</v>
      </c>
      <c r="AC124" s="187">
        <f t="shared" si="34"/>
        <v>0</v>
      </c>
      <c r="AD124" s="188">
        <f t="shared" si="35"/>
        <v>0</v>
      </c>
      <c r="AE124" s="187">
        <f t="shared" si="36"/>
        <v>0</v>
      </c>
      <c r="AF124" s="188">
        <f t="shared" si="37"/>
        <v>0</v>
      </c>
      <c r="AG124" s="187">
        <f t="shared" si="38"/>
        <v>0</v>
      </c>
      <c r="AH124" s="188">
        <f t="shared" si="39"/>
        <v>0</v>
      </c>
      <c r="AI124" s="187">
        <f t="shared" si="40"/>
        <v>0</v>
      </c>
      <c r="AJ124" s="188">
        <f t="shared" si="41"/>
        <v>0</v>
      </c>
      <c r="AK124" s="188">
        <f t="shared" si="42"/>
        <v>0</v>
      </c>
      <c r="AL124" s="188">
        <f t="shared" si="43"/>
        <v>0</v>
      </c>
      <c r="AM124" s="62">
        <f t="shared" si="44"/>
        <v>0</v>
      </c>
      <c r="AN124" s="116">
        <f t="shared" si="46"/>
        <v>0</v>
      </c>
    </row>
    <row r="125" spans="1:40" ht="16.5">
      <c r="A125" s="46"/>
      <c r="B125" s="47"/>
      <c r="C125" s="47"/>
      <c r="D125" s="48"/>
      <c r="E125" s="49"/>
      <c r="F125" s="49"/>
      <c r="G125" s="50"/>
      <c r="H125" s="50"/>
      <c r="I125" s="51"/>
      <c r="J125" s="51"/>
      <c r="K125" s="51"/>
      <c r="L125" s="51"/>
      <c r="M125" s="51"/>
      <c r="N125" s="222">
        <f t="shared" si="25"/>
        <v>0</v>
      </c>
      <c r="O125" s="52">
        <f t="shared" si="26"/>
        <v>0</v>
      </c>
      <c r="P125" s="72" t="str">
        <f>IF(O125&gt;0,IF(O125&gt;Q125,"Errore n. giorni! MAX 304",IF(NETWORKDAYS.INTL(G125,H125,11,'MENU TENDINA'!I$30:I$41)=O125,"ok","")),"")</f>
        <v/>
      </c>
      <c r="Q125" s="54" t="str">
        <f>IF(O125&gt;0,NETWORKDAYS.INTL(G125,H125,11,'MENU TENDINA'!$I$30:$I$41),"")</f>
        <v/>
      </c>
      <c r="R125" s="71"/>
      <c r="S125" s="56">
        <f t="shared" si="27"/>
        <v>0</v>
      </c>
      <c r="T125" s="185">
        <f t="shared" si="28"/>
        <v>0</v>
      </c>
      <c r="U125" s="185">
        <f t="shared" si="29"/>
        <v>0</v>
      </c>
      <c r="V125" s="185">
        <f t="shared" si="29"/>
        <v>0</v>
      </c>
      <c r="W125" s="185">
        <f t="shared" si="30"/>
        <v>0</v>
      </c>
      <c r="X125" s="185">
        <f t="shared" si="31"/>
        <v>0</v>
      </c>
      <c r="Y125" s="185">
        <f t="shared" si="32"/>
        <v>0</v>
      </c>
      <c r="Z125" s="186">
        <f t="shared" si="33"/>
        <v>0</v>
      </c>
      <c r="AA125" s="59">
        <f t="shared" si="47"/>
        <v>0</v>
      </c>
      <c r="AB125" s="60">
        <f t="shared" si="45"/>
        <v>0</v>
      </c>
      <c r="AC125" s="187">
        <f t="shared" si="34"/>
        <v>0</v>
      </c>
      <c r="AD125" s="188">
        <f t="shared" si="35"/>
        <v>0</v>
      </c>
      <c r="AE125" s="187">
        <f t="shared" si="36"/>
        <v>0</v>
      </c>
      <c r="AF125" s="188">
        <f t="shared" si="37"/>
        <v>0</v>
      </c>
      <c r="AG125" s="187">
        <f t="shared" si="38"/>
        <v>0</v>
      </c>
      <c r="AH125" s="188">
        <f t="shared" si="39"/>
        <v>0</v>
      </c>
      <c r="AI125" s="187">
        <f t="shared" si="40"/>
        <v>0</v>
      </c>
      <c r="AJ125" s="188">
        <f t="shared" si="41"/>
        <v>0</v>
      </c>
      <c r="AK125" s="188">
        <f t="shared" si="42"/>
        <v>0</v>
      </c>
      <c r="AL125" s="188">
        <f t="shared" si="43"/>
        <v>0</v>
      </c>
      <c r="AM125" s="62">
        <f t="shared" si="44"/>
        <v>0</v>
      </c>
      <c r="AN125" s="116">
        <f t="shared" si="46"/>
        <v>0</v>
      </c>
    </row>
    <row r="126" spans="1:40" ht="16.5">
      <c r="A126" s="46"/>
      <c r="B126" s="47"/>
      <c r="C126" s="47"/>
      <c r="D126" s="48"/>
      <c r="E126" s="49"/>
      <c r="F126" s="49"/>
      <c r="G126" s="50"/>
      <c r="H126" s="50"/>
      <c r="I126" s="51"/>
      <c r="J126" s="51"/>
      <c r="K126" s="51"/>
      <c r="L126" s="51"/>
      <c r="M126" s="51"/>
      <c r="N126" s="222">
        <f t="shared" si="25"/>
        <v>0</v>
      </c>
      <c r="O126" s="52">
        <f t="shared" si="26"/>
        <v>0</v>
      </c>
      <c r="P126" s="72" t="str">
        <f>IF(O126&gt;0,IF(O126&gt;Q126,"Errore n. giorni! MAX 304",IF(NETWORKDAYS.INTL(G126,H126,11,'MENU TENDINA'!I$30:I$41)=O126,"ok","")),"")</f>
        <v/>
      </c>
      <c r="Q126" s="54" t="str">
        <f>IF(O126&gt;0,NETWORKDAYS.INTL(G126,H126,11,'MENU TENDINA'!$I$30:$I$41),"")</f>
        <v/>
      </c>
      <c r="R126" s="71"/>
      <c r="S126" s="56">
        <f t="shared" si="27"/>
        <v>0</v>
      </c>
      <c r="T126" s="185">
        <f t="shared" si="28"/>
        <v>0</v>
      </c>
      <c r="U126" s="185">
        <f t="shared" si="29"/>
        <v>0</v>
      </c>
      <c r="V126" s="185">
        <f t="shared" si="29"/>
        <v>0</v>
      </c>
      <c r="W126" s="185">
        <f t="shared" si="30"/>
        <v>0</v>
      </c>
      <c r="X126" s="185">
        <f t="shared" si="31"/>
        <v>0</v>
      </c>
      <c r="Y126" s="185">
        <f t="shared" si="32"/>
        <v>0</v>
      </c>
      <c r="Z126" s="186">
        <f t="shared" si="33"/>
        <v>0</v>
      </c>
      <c r="AA126" s="59">
        <f t="shared" si="47"/>
        <v>0</v>
      </c>
      <c r="AB126" s="60">
        <f t="shared" si="45"/>
        <v>0</v>
      </c>
      <c r="AC126" s="187">
        <f t="shared" si="34"/>
        <v>0</v>
      </c>
      <c r="AD126" s="188">
        <f t="shared" si="35"/>
        <v>0</v>
      </c>
      <c r="AE126" s="187">
        <f t="shared" si="36"/>
        <v>0</v>
      </c>
      <c r="AF126" s="188">
        <f t="shared" si="37"/>
        <v>0</v>
      </c>
      <c r="AG126" s="187">
        <f t="shared" si="38"/>
        <v>0</v>
      </c>
      <c r="AH126" s="188">
        <f t="shared" si="39"/>
        <v>0</v>
      </c>
      <c r="AI126" s="187">
        <f t="shared" si="40"/>
        <v>0</v>
      </c>
      <c r="AJ126" s="188">
        <f t="shared" si="41"/>
        <v>0</v>
      </c>
      <c r="AK126" s="188">
        <f t="shared" si="42"/>
        <v>0</v>
      </c>
      <c r="AL126" s="188">
        <f t="shared" si="43"/>
        <v>0</v>
      </c>
      <c r="AM126" s="62">
        <f t="shared" si="44"/>
        <v>0</v>
      </c>
      <c r="AN126" s="116">
        <f t="shared" si="46"/>
        <v>0</v>
      </c>
    </row>
    <row r="127" spans="1:40" ht="16.5">
      <c r="A127" s="46"/>
      <c r="B127" s="47"/>
      <c r="C127" s="47"/>
      <c r="D127" s="48"/>
      <c r="E127" s="49"/>
      <c r="F127" s="49"/>
      <c r="G127" s="50"/>
      <c r="H127" s="50"/>
      <c r="I127" s="51"/>
      <c r="J127" s="51"/>
      <c r="K127" s="51"/>
      <c r="L127" s="51"/>
      <c r="M127" s="51"/>
      <c r="N127" s="222">
        <f t="shared" si="25"/>
        <v>0</v>
      </c>
      <c r="O127" s="52">
        <f t="shared" si="26"/>
        <v>0</v>
      </c>
      <c r="P127" s="72" t="str">
        <f>IF(O127&gt;0,IF(O127&gt;Q127,"Errore n. giorni! MAX 304",IF(NETWORKDAYS.INTL(G127,H127,11,'MENU TENDINA'!I$30:I$41)=O127,"ok","")),"")</f>
        <v/>
      </c>
      <c r="Q127" s="54" t="str">
        <f>IF(O127&gt;0,NETWORKDAYS.INTL(G127,H127,11,'MENU TENDINA'!$I$30:$I$41),"")</f>
        <v/>
      </c>
      <c r="R127" s="71"/>
      <c r="S127" s="56">
        <f t="shared" si="27"/>
        <v>0</v>
      </c>
      <c r="T127" s="185">
        <f t="shared" si="28"/>
        <v>0</v>
      </c>
      <c r="U127" s="185">
        <f t="shared" si="29"/>
        <v>0</v>
      </c>
      <c r="V127" s="185">
        <f t="shared" si="29"/>
        <v>0</v>
      </c>
      <c r="W127" s="185">
        <f t="shared" si="30"/>
        <v>0</v>
      </c>
      <c r="X127" s="185">
        <f t="shared" si="31"/>
        <v>0</v>
      </c>
      <c r="Y127" s="185">
        <f t="shared" si="32"/>
        <v>0</v>
      </c>
      <c r="Z127" s="186">
        <f t="shared" si="33"/>
        <v>0</v>
      </c>
      <c r="AA127" s="59">
        <f t="shared" si="47"/>
        <v>0</v>
      </c>
      <c r="AB127" s="60">
        <f t="shared" si="45"/>
        <v>0</v>
      </c>
      <c r="AC127" s="187">
        <f t="shared" si="34"/>
        <v>0</v>
      </c>
      <c r="AD127" s="188">
        <f t="shared" si="35"/>
        <v>0</v>
      </c>
      <c r="AE127" s="187">
        <f t="shared" si="36"/>
        <v>0</v>
      </c>
      <c r="AF127" s="188">
        <f t="shared" si="37"/>
        <v>0</v>
      </c>
      <c r="AG127" s="187">
        <f t="shared" si="38"/>
        <v>0</v>
      </c>
      <c r="AH127" s="188">
        <f t="shared" si="39"/>
        <v>0</v>
      </c>
      <c r="AI127" s="187">
        <f t="shared" si="40"/>
        <v>0</v>
      </c>
      <c r="AJ127" s="188">
        <f t="shared" si="41"/>
        <v>0</v>
      </c>
      <c r="AK127" s="188">
        <f t="shared" si="42"/>
        <v>0</v>
      </c>
      <c r="AL127" s="188">
        <f t="shared" si="43"/>
        <v>0</v>
      </c>
      <c r="AM127" s="62">
        <f t="shared" si="44"/>
        <v>0</v>
      </c>
      <c r="AN127" s="116">
        <f t="shared" si="46"/>
        <v>0</v>
      </c>
    </row>
    <row r="128" spans="1:40" ht="16.5">
      <c r="A128" s="46"/>
      <c r="B128" s="47"/>
      <c r="C128" s="47"/>
      <c r="D128" s="48"/>
      <c r="E128" s="49"/>
      <c r="F128" s="49"/>
      <c r="G128" s="50"/>
      <c r="H128" s="50"/>
      <c r="I128" s="51"/>
      <c r="J128" s="51"/>
      <c r="K128" s="51"/>
      <c r="L128" s="51"/>
      <c r="M128" s="51"/>
      <c r="N128" s="222">
        <f t="shared" si="25"/>
        <v>0</v>
      </c>
      <c r="O128" s="52">
        <f t="shared" si="26"/>
        <v>0</v>
      </c>
      <c r="P128" s="72" t="str">
        <f>IF(O128&gt;0,IF(O128&gt;Q128,"Errore n. giorni! MAX 304",IF(NETWORKDAYS.INTL(G128,H128,11,'MENU TENDINA'!I$30:I$41)=O128,"ok","")),"")</f>
        <v/>
      </c>
      <c r="Q128" s="54" t="str">
        <f>IF(O128&gt;0,NETWORKDAYS.INTL(G128,H128,11,'MENU TENDINA'!$I$30:$I$41),"")</f>
        <v/>
      </c>
      <c r="R128" s="71"/>
      <c r="S128" s="56">
        <f t="shared" si="27"/>
        <v>0</v>
      </c>
      <c r="T128" s="185">
        <f t="shared" si="28"/>
        <v>0</v>
      </c>
      <c r="U128" s="185">
        <f t="shared" si="29"/>
        <v>0</v>
      </c>
      <c r="V128" s="185">
        <f t="shared" si="29"/>
        <v>0</v>
      </c>
      <c r="W128" s="185">
        <f t="shared" si="30"/>
        <v>0</v>
      </c>
      <c r="X128" s="185">
        <f t="shared" si="31"/>
        <v>0</v>
      </c>
      <c r="Y128" s="185">
        <f t="shared" si="32"/>
        <v>0</v>
      </c>
      <c r="Z128" s="186">
        <f t="shared" si="33"/>
        <v>0</v>
      </c>
      <c r="AA128" s="59">
        <f t="shared" si="47"/>
        <v>0</v>
      </c>
      <c r="AB128" s="60">
        <f t="shared" si="45"/>
        <v>0</v>
      </c>
      <c r="AC128" s="187">
        <f t="shared" si="34"/>
        <v>0</v>
      </c>
      <c r="AD128" s="188">
        <f t="shared" si="35"/>
        <v>0</v>
      </c>
      <c r="AE128" s="187">
        <f t="shared" si="36"/>
        <v>0</v>
      </c>
      <c r="AF128" s="188">
        <f t="shared" si="37"/>
        <v>0</v>
      </c>
      <c r="AG128" s="187">
        <f t="shared" si="38"/>
        <v>0</v>
      </c>
      <c r="AH128" s="188">
        <f t="shared" si="39"/>
        <v>0</v>
      </c>
      <c r="AI128" s="187">
        <f t="shared" si="40"/>
        <v>0</v>
      </c>
      <c r="AJ128" s="188">
        <f t="shared" si="41"/>
        <v>0</v>
      </c>
      <c r="AK128" s="188">
        <f t="shared" si="42"/>
        <v>0</v>
      </c>
      <c r="AL128" s="188">
        <f t="shared" si="43"/>
        <v>0</v>
      </c>
      <c r="AM128" s="62">
        <f t="shared" si="44"/>
        <v>0</v>
      </c>
      <c r="AN128" s="116">
        <f t="shared" si="46"/>
        <v>0</v>
      </c>
    </row>
    <row r="129" spans="1:40" ht="16.5">
      <c r="A129" s="46"/>
      <c r="B129" s="47"/>
      <c r="C129" s="47"/>
      <c r="D129" s="48"/>
      <c r="E129" s="49"/>
      <c r="F129" s="49"/>
      <c r="G129" s="50"/>
      <c r="H129" s="50"/>
      <c r="I129" s="51"/>
      <c r="J129" s="51"/>
      <c r="K129" s="51"/>
      <c r="L129" s="51"/>
      <c r="M129" s="51"/>
      <c r="N129" s="222">
        <f t="shared" si="25"/>
        <v>0</v>
      </c>
      <c r="O129" s="52">
        <f t="shared" si="26"/>
        <v>0</v>
      </c>
      <c r="P129" s="72" t="str">
        <f>IF(O129&gt;0,IF(O129&gt;Q129,"Errore n. giorni! MAX 304",IF(NETWORKDAYS.INTL(G129,H129,11,'MENU TENDINA'!I$30:I$41)=O129,"ok","")),"")</f>
        <v/>
      </c>
      <c r="Q129" s="54" t="str">
        <f>IF(O129&gt;0,NETWORKDAYS.INTL(G129,H129,11,'MENU TENDINA'!$I$30:$I$41),"")</f>
        <v/>
      </c>
      <c r="R129" s="71"/>
      <c r="S129" s="56">
        <f t="shared" si="27"/>
        <v>0</v>
      </c>
      <c r="T129" s="185">
        <f t="shared" si="28"/>
        <v>0</v>
      </c>
      <c r="U129" s="185">
        <f t="shared" si="29"/>
        <v>0</v>
      </c>
      <c r="V129" s="185">
        <f t="shared" si="29"/>
        <v>0</v>
      </c>
      <c r="W129" s="185">
        <f t="shared" si="30"/>
        <v>0</v>
      </c>
      <c r="X129" s="185">
        <f t="shared" si="31"/>
        <v>0</v>
      </c>
      <c r="Y129" s="185">
        <f t="shared" si="32"/>
        <v>0</v>
      </c>
      <c r="Z129" s="186">
        <f t="shared" si="33"/>
        <v>0</v>
      </c>
      <c r="AA129" s="59">
        <f t="shared" si="47"/>
        <v>0</v>
      </c>
      <c r="AB129" s="60">
        <f t="shared" si="45"/>
        <v>0</v>
      </c>
      <c r="AC129" s="187">
        <f t="shared" si="34"/>
        <v>0</v>
      </c>
      <c r="AD129" s="188">
        <f t="shared" si="35"/>
        <v>0</v>
      </c>
      <c r="AE129" s="187">
        <f t="shared" si="36"/>
        <v>0</v>
      </c>
      <c r="AF129" s="188">
        <f t="shared" si="37"/>
        <v>0</v>
      </c>
      <c r="AG129" s="187">
        <f t="shared" si="38"/>
        <v>0</v>
      </c>
      <c r="AH129" s="188">
        <f t="shared" si="39"/>
        <v>0</v>
      </c>
      <c r="AI129" s="187">
        <f t="shared" si="40"/>
        <v>0</v>
      </c>
      <c r="AJ129" s="188">
        <f t="shared" si="41"/>
        <v>0</v>
      </c>
      <c r="AK129" s="188">
        <f t="shared" si="42"/>
        <v>0</v>
      </c>
      <c r="AL129" s="188">
        <f t="shared" si="43"/>
        <v>0</v>
      </c>
      <c r="AM129" s="62">
        <f t="shared" si="44"/>
        <v>0</v>
      </c>
      <c r="AN129" s="116">
        <f t="shared" si="46"/>
        <v>0</v>
      </c>
    </row>
    <row r="130" spans="1:40" ht="16.5">
      <c r="A130" s="46"/>
      <c r="B130" s="47"/>
      <c r="C130" s="47"/>
      <c r="D130" s="48"/>
      <c r="E130" s="49"/>
      <c r="F130" s="49"/>
      <c r="G130" s="50"/>
      <c r="H130" s="50"/>
      <c r="I130" s="51"/>
      <c r="J130" s="51"/>
      <c r="K130" s="51"/>
      <c r="L130" s="51"/>
      <c r="M130" s="51"/>
      <c r="N130" s="222">
        <f t="shared" si="25"/>
        <v>0</v>
      </c>
      <c r="O130" s="52">
        <f t="shared" si="26"/>
        <v>0</v>
      </c>
      <c r="P130" s="72" t="str">
        <f>IF(O130&gt;0,IF(O130&gt;Q130,"Errore n. giorni! MAX 304",IF(NETWORKDAYS.INTL(G130,H130,11,'MENU TENDINA'!I$30:I$41)=O130,"ok","")),"")</f>
        <v/>
      </c>
      <c r="Q130" s="54" t="str">
        <f>IF(O130&gt;0,NETWORKDAYS.INTL(G130,H130,11,'MENU TENDINA'!$I$30:$I$41),"")</f>
        <v/>
      </c>
      <c r="R130" s="71"/>
      <c r="S130" s="56">
        <f t="shared" si="27"/>
        <v>0</v>
      </c>
      <c r="T130" s="185">
        <f t="shared" si="28"/>
        <v>0</v>
      </c>
      <c r="U130" s="185">
        <f t="shared" si="29"/>
        <v>0</v>
      </c>
      <c r="V130" s="185">
        <f t="shared" si="29"/>
        <v>0</v>
      </c>
      <c r="W130" s="185">
        <f t="shared" si="30"/>
        <v>0</v>
      </c>
      <c r="X130" s="185">
        <f t="shared" si="31"/>
        <v>0</v>
      </c>
      <c r="Y130" s="185">
        <f t="shared" si="32"/>
        <v>0</v>
      </c>
      <c r="Z130" s="186">
        <f t="shared" si="33"/>
        <v>0</v>
      </c>
      <c r="AA130" s="59">
        <f t="shared" si="47"/>
        <v>0</v>
      </c>
      <c r="AB130" s="60">
        <f t="shared" si="45"/>
        <v>0</v>
      </c>
      <c r="AC130" s="187">
        <f t="shared" si="34"/>
        <v>0</v>
      </c>
      <c r="AD130" s="188">
        <f t="shared" si="35"/>
        <v>0</v>
      </c>
      <c r="AE130" s="187">
        <f t="shared" si="36"/>
        <v>0</v>
      </c>
      <c r="AF130" s="188">
        <f t="shared" si="37"/>
        <v>0</v>
      </c>
      <c r="AG130" s="187">
        <f t="shared" si="38"/>
        <v>0</v>
      </c>
      <c r="AH130" s="188">
        <f t="shared" si="39"/>
        <v>0</v>
      </c>
      <c r="AI130" s="187">
        <f t="shared" si="40"/>
        <v>0</v>
      </c>
      <c r="AJ130" s="188">
        <f t="shared" si="41"/>
        <v>0</v>
      </c>
      <c r="AK130" s="188">
        <f t="shared" si="42"/>
        <v>0</v>
      </c>
      <c r="AL130" s="188">
        <f t="shared" si="43"/>
        <v>0</v>
      </c>
      <c r="AM130" s="62">
        <f t="shared" si="44"/>
        <v>0</v>
      </c>
      <c r="AN130" s="116">
        <f t="shared" si="46"/>
        <v>0</v>
      </c>
    </row>
    <row r="131" spans="1:40" ht="16.5">
      <c r="A131" s="46"/>
      <c r="B131" s="47"/>
      <c r="C131" s="47"/>
      <c r="D131" s="48"/>
      <c r="E131" s="49"/>
      <c r="F131" s="49"/>
      <c r="G131" s="50"/>
      <c r="H131" s="50"/>
      <c r="I131" s="51"/>
      <c r="J131" s="51"/>
      <c r="K131" s="51"/>
      <c r="L131" s="51"/>
      <c r="M131" s="51"/>
      <c r="N131" s="222">
        <f t="shared" si="25"/>
        <v>0</v>
      </c>
      <c r="O131" s="52">
        <f t="shared" si="26"/>
        <v>0</v>
      </c>
      <c r="P131" s="72" t="str">
        <f>IF(O131&gt;0,IF(O131&gt;Q131,"Errore n. giorni! MAX 304",IF(NETWORKDAYS.INTL(G131,H131,11,'MENU TENDINA'!I$30:I$41)=O131,"ok","")),"")</f>
        <v/>
      </c>
      <c r="Q131" s="54" t="str">
        <f>IF(O131&gt;0,NETWORKDAYS.INTL(G131,H131,11,'MENU TENDINA'!$I$30:$I$41),"")</f>
        <v/>
      </c>
      <c r="R131" s="71"/>
      <c r="S131" s="56">
        <f t="shared" si="27"/>
        <v>0</v>
      </c>
      <c r="T131" s="185">
        <f t="shared" si="28"/>
        <v>0</v>
      </c>
      <c r="U131" s="185">
        <f t="shared" si="29"/>
        <v>0</v>
      </c>
      <c r="V131" s="185">
        <f t="shared" si="29"/>
        <v>0</v>
      </c>
      <c r="W131" s="185">
        <f t="shared" si="30"/>
        <v>0</v>
      </c>
      <c r="X131" s="185">
        <f t="shared" si="31"/>
        <v>0</v>
      </c>
      <c r="Y131" s="185">
        <f t="shared" si="32"/>
        <v>0</v>
      </c>
      <c r="Z131" s="186">
        <f t="shared" si="33"/>
        <v>0</v>
      </c>
      <c r="AA131" s="59">
        <f t="shared" si="47"/>
        <v>0</v>
      </c>
      <c r="AB131" s="60">
        <f t="shared" si="45"/>
        <v>0</v>
      </c>
      <c r="AC131" s="187">
        <f t="shared" si="34"/>
        <v>0</v>
      </c>
      <c r="AD131" s="188">
        <f t="shared" si="35"/>
        <v>0</v>
      </c>
      <c r="AE131" s="187">
        <f t="shared" si="36"/>
        <v>0</v>
      </c>
      <c r="AF131" s="188">
        <f t="shared" si="37"/>
        <v>0</v>
      </c>
      <c r="AG131" s="187">
        <f t="shared" si="38"/>
        <v>0</v>
      </c>
      <c r="AH131" s="188">
        <f t="shared" si="39"/>
        <v>0</v>
      </c>
      <c r="AI131" s="187">
        <f t="shared" si="40"/>
        <v>0</v>
      </c>
      <c r="AJ131" s="188">
        <f t="shared" si="41"/>
        <v>0</v>
      </c>
      <c r="AK131" s="188">
        <f t="shared" si="42"/>
        <v>0</v>
      </c>
      <c r="AL131" s="188">
        <f t="shared" si="43"/>
        <v>0</v>
      </c>
      <c r="AM131" s="62">
        <f t="shared" si="44"/>
        <v>0</v>
      </c>
      <c r="AN131" s="116">
        <f t="shared" si="46"/>
        <v>0</v>
      </c>
    </row>
    <row r="132" spans="1:40" ht="16.5">
      <c r="A132" s="46"/>
      <c r="B132" s="47"/>
      <c r="C132" s="47"/>
      <c r="D132" s="48"/>
      <c r="E132" s="49"/>
      <c r="F132" s="49"/>
      <c r="G132" s="50"/>
      <c r="H132" s="50"/>
      <c r="I132" s="51"/>
      <c r="J132" s="51"/>
      <c r="K132" s="51"/>
      <c r="L132" s="51"/>
      <c r="M132" s="51"/>
      <c r="N132" s="222">
        <f t="shared" si="25"/>
        <v>0</v>
      </c>
      <c r="O132" s="52">
        <f t="shared" si="26"/>
        <v>0</v>
      </c>
      <c r="P132" s="72" t="str">
        <f>IF(O132&gt;0,IF(O132&gt;Q132,"Errore n. giorni! MAX 304",IF(NETWORKDAYS.INTL(G132,H132,11,'MENU TENDINA'!I$30:I$41)=O132,"ok","")),"")</f>
        <v/>
      </c>
      <c r="Q132" s="54" t="str">
        <f>IF(O132&gt;0,NETWORKDAYS.INTL(G132,H132,11,'MENU TENDINA'!$I$30:$I$41),"")</f>
        <v/>
      </c>
      <c r="R132" s="71"/>
      <c r="S132" s="56">
        <f t="shared" si="27"/>
        <v>0</v>
      </c>
      <c r="T132" s="185">
        <f t="shared" si="28"/>
        <v>0</v>
      </c>
      <c r="U132" s="185">
        <f t="shared" si="29"/>
        <v>0</v>
      </c>
      <c r="V132" s="185">
        <f t="shared" si="29"/>
        <v>0</v>
      </c>
      <c r="W132" s="185">
        <f t="shared" si="30"/>
        <v>0</v>
      </c>
      <c r="X132" s="185">
        <f t="shared" si="31"/>
        <v>0</v>
      </c>
      <c r="Y132" s="185">
        <f t="shared" si="32"/>
        <v>0</v>
      </c>
      <c r="Z132" s="186">
        <f t="shared" si="33"/>
        <v>0</v>
      </c>
      <c r="AA132" s="59">
        <f t="shared" si="47"/>
        <v>0</v>
      </c>
      <c r="AB132" s="60">
        <f t="shared" si="45"/>
        <v>0</v>
      </c>
      <c r="AC132" s="187">
        <f t="shared" si="34"/>
        <v>0</v>
      </c>
      <c r="AD132" s="188">
        <f t="shared" si="35"/>
        <v>0</v>
      </c>
      <c r="AE132" s="187">
        <f t="shared" si="36"/>
        <v>0</v>
      </c>
      <c r="AF132" s="188">
        <f t="shared" si="37"/>
        <v>0</v>
      </c>
      <c r="AG132" s="187">
        <f t="shared" si="38"/>
        <v>0</v>
      </c>
      <c r="AH132" s="188">
        <f t="shared" si="39"/>
        <v>0</v>
      </c>
      <c r="AI132" s="187">
        <f t="shared" si="40"/>
        <v>0</v>
      </c>
      <c r="AJ132" s="188">
        <f t="shared" si="41"/>
        <v>0</v>
      </c>
      <c r="AK132" s="188">
        <f t="shared" si="42"/>
        <v>0</v>
      </c>
      <c r="AL132" s="188">
        <f t="shared" si="43"/>
        <v>0</v>
      </c>
      <c r="AM132" s="62">
        <f t="shared" si="44"/>
        <v>0</v>
      </c>
      <c r="AN132" s="116">
        <f t="shared" si="46"/>
        <v>0</v>
      </c>
    </row>
    <row r="133" spans="1:40" ht="16.5">
      <c r="A133" s="46"/>
      <c r="B133" s="47"/>
      <c r="C133" s="47"/>
      <c r="D133" s="48"/>
      <c r="E133" s="49"/>
      <c r="F133" s="49"/>
      <c r="G133" s="50"/>
      <c r="H133" s="50"/>
      <c r="I133" s="51"/>
      <c r="J133" s="51"/>
      <c r="K133" s="51"/>
      <c r="L133" s="51"/>
      <c r="M133" s="51"/>
      <c r="N133" s="222">
        <f t="shared" si="25"/>
        <v>0</v>
      </c>
      <c r="O133" s="52">
        <f t="shared" si="26"/>
        <v>0</v>
      </c>
      <c r="P133" s="72" t="str">
        <f>IF(O133&gt;0,IF(O133&gt;Q133,"Errore n. giorni! MAX 304",IF(NETWORKDAYS.INTL(G133,H133,11,'MENU TENDINA'!I$30:I$41)=O133,"ok","")),"")</f>
        <v/>
      </c>
      <c r="Q133" s="54" t="str">
        <f>IF(O133&gt;0,NETWORKDAYS.INTL(G133,H133,11,'MENU TENDINA'!$I$30:$I$41),"")</f>
        <v/>
      </c>
      <c r="R133" s="71"/>
      <c r="S133" s="56">
        <f t="shared" si="27"/>
        <v>0</v>
      </c>
      <c r="T133" s="185">
        <f t="shared" si="28"/>
        <v>0</v>
      </c>
      <c r="U133" s="185">
        <f t="shared" si="29"/>
        <v>0</v>
      </c>
      <c r="V133" s="185">
        <f t="shared" si="29"/>
        <v>0</v>
      </c>
      <c r="W133" s="185">
        <f t="shared" si="30"/>
        <v>0</v>
      </c>
      <c r="X133" s="185">
        <f t="shared" si="31"/>
        <v>0</v>
      </c>
      <c r="Y133" s="185">
        <f t="shared" si="32"/>
        <v>0</v>
      </c>
      <c r="Z133" s="186">
        <f t="shared" si="33"/>
        <v>0</v>
      </c>
      <c r="AA133" s="59">
        <f t="shared" si="47"/>
        <v>0</v>
      </c>
      <c r="AB133" s="60">
        <f t="shared" si="45"/>
        <v>0</v>
      </c>
      <c r="AC133" s="187">
        <f t="shared" si="34"/>
        <v>0</v>
      </c>
      <c r="AD133" s="188">
        <f t="shared" si="35"/>
        <v>0</v>
      </c>
      <c r="AE133" s="187">
        <f t="shared" si="36"/>
        <v>0</v>
      </c>
      <c r="AF133" s="188">
        <f t="shared" si="37"/>
        <v>0</v>
      </c>
      <c r="AG133" s="187">
        <f t="shared" si="38"/>
        <v>0</v>
      </c>
      <c r="AH133" s="188">
        <f t="shared" si="39"/>
        <v>0</v>
      </c>
      <c r="AI133" s="187">
        <f t="shared" si="40"/>
        <v>0</v>
      </c>
      <c r="AJ133" s="188">
        <f t="shared" si="41"/>
        <v>0</v>
      </c>
      <c r="AK133" s="188">
        <f t="shared" si="42"/>
        <v>0</v>
      </c>
      <c r="AL133" s="188">
        <f t="shared" si="43"/>
        <v>0</v>
      </c>
      <c r="AM133" s="62">
        <f t="shared" si="44"/>
        <v>0</v>
      </c>
      <c r="AN133" s="116">
        <f t="shared" si="46"/>
        <v>0</v>
      </c>
    </row>
    <row r="134" spans="1:40" ht="16.5">
      <c r="A134" s="46"/>
      <c r="B134" s="47"/>
      <c r="C134" s="47"/>
      <c r="D134" s="48"/>
      <c r="E134" s="49"/>
      <c r="F134" s="49"/>
      <c r="G134" s="50"/>
      <c r="H134" s="50"/>
      <c r="I134" s="51"/>
      <c r="J134" s="51"/>
      <c r="K134" s="51"/>
      <c r="L134" s="51"/>
      <c r="M134" s="51"/>
      <c r="N134" s="222">
        <f t="shared" si="25"/>
        <v>0</v>
      </c>
      <c r="O134" s="52">
        <f t="shared" si="26"/>
        <v>0</v>
      </c>
      <c r="P134" s="72" t="str">
        <f>IF(O134&gt;0,IF(O134&gt;Q134,"Errore n. giorni! MAX 304",IF(NETWORKDAYS.INTL(G134,H134,11,'MENU TENDINA'!I$30:I$41)=O134,"ok","")),"")</f>
        <v/>
      </c>
      <c r="Q134" s="54" t="str">
        <f>IF(O134&gt;0,NETWORKDAYS.INTL(G134,H134,11,'MENU TENDINA'!$I$30:$I$41),"")</f>
        <v/>
      </c>
      <c r="R134" s="71"/>
      <c r="S134" s="56">
        <f t="shared" si="27"/>
        <v>0</v>
      </c>
      <c r="T134" s="185">
        <f t="shared" si="28"/>
        <v>0</v>
      </c>
      <c r="U134" s="185">
        <f t="shared" si="29"/>
        <v>0</v>
      </c>
      <c r="V134" s="185">
        <f t="shared" si="29"/>
        <v>0</v>
      </c>
      <c r="W134" s="185">
        <f t="shared" si="30"/>
        <v>0</v>
      </c>
      <c r="X134" s="185">
        <f t="shared" si="31"/>
        <v>0</v>
      </c>
      <c r="Y134" s="185">
        <f t="shared" si="32"/>
        <v>0</v>
      </c>
      <c r="Z134" s="186">
        <f t="shared" si="33"/>
        <v>0</v>
      </c>
      <c r="AA134" s="59">
        <f t="shared" si="47"/>
        <v>0</v>
      </c>
      <c r="AB134" s="60">
        <f t="shared" si="45"/>
        <v>0</v>
      </c>
      <c r="AC134" s="187">
        <f t="shared" si="34"/>
        <v>0</v>
      </c>
      <c r="AD134" s="188">
        <f t="shared" si="35"/>
        <v>0</v>
      </c>
      <c r="AE134" s="187">
        <f t="shared" si="36"/>
        <v>0</v>
      </c>
      <c r="AF134" s="188">
        <f t="shared" si="37"/>
        <v>0</v>
      </c>
      <c r="AG134" s="187">
        <f t="shared" si="38"/>
        <v>0</v>
      </c>
      <c r="AH134" s="188">
        <f t="shared" si="39"/>
        <v>0</v>
      </c>
      <c r="AI134" s="187">
        <f t="shared" si="40"/>
        <v>0</v>
      </c>
      <c r="AJ134" s="188">
        <f t="shared" si="41"/>
        <v>0</v>
      </c>
      <c r="AK134" s="188">
        <f t="shared" si="42"/>
        <v>0</v>
      </c>
      <c r="AL134" s="188">
        <f t="shared" si="43"/>
        <v>0</v>
      </c>
      <c r="AM134" s="62">
        <f t="shared" si="44"/>
        <v>0</v>
      </c>
      <c r="AN134" s="116">
        <f t="shared" si="46"/>
        <v>0</v>
      </c>
    </row>
    <row r="135" spans="1:40" ht="16.5">
      <c r="A135" s="46"/>
      <c r="B135" s="47"/>
      <c r="C135" s="47"/>
      <c r="D135" s="48"/>
      <c r="E135" s="49"/>
      <c r="F135" s="49"/>
      <c r="G135" s="50"/>
      <c r="H135" s="50"/>
      <c r="I135" s="51"/>
      <c r="J135" s="51"/>
      <c r="K135" s="51"/>
      <c r="L135" s="51"/>
      <c r="M135" s="51"/>
      <c r="N135" s="222">
        <f t="shared" si="25"/>
        <v>0</v>
      </c>
      <c r="O135" s="52">
        <f t="shared" si="26"/>
        <v>0</v>
      </c>
      <c r="P135" s="72" t="str">
        <f>IF(O135&gt;0,IF(O135&gt;Q135,"Errore n. giorni! MAX 304",IF(NETWORKDAYS.INTL(G135,H135,11,'MENU TENDINA'!I$30:I$41)=O135,"ok","")),"")</f>
        <v/>
      </c>
      <c r="Q135" s="54" t="str">
        <f>IF(O135&gt;0,NETWORKDAYS.INTL(G135,H135,11,'MENU TENDINA'!$I$30:$I$41),"")</f>
        <v/>
      </c>
      <c r="R135" s="71"/>
      <c r="S135" s="56">
        <f t="shared" si="27"/>
        <v>0</v>
      </c>
      <c r="T135" s="185">
        <f t="shared" si="28"/>
        <v>0</v>
      </c>
      <c r="U135" s="185">
        <f t="shared" si="29"/>
        <v>0</v>
      </c>
      <c r="V135" s="185">
        <f t="shared" si="29"/>
        <v>0</v>
      </c>
      <c r="W135" s="185">
        <f t="shared" si="30"/>
        <v>0</v>
      </c>
      <c r="X135" s="185">
        <f t="shared" si="31"/>
        <v>0</v>
      </c>
      <c r="Y135" s="185">
        <f t="shared" si="32"/>
        <v>0</v>
      </c>
      <c r="Z135" s="186">
        <f t="shared" si="33"/>
        <v>0</v>
      </c>
      <c r="AA135" s="59">
        <f t="shared" ref="AA135:AA149" si="48">IF(R135=0,0,IF((R135&lt;5000),5000,R135))</f>
        <v>0</v>
      </c>
      <c r="AB135" s="60">
        <f t="shared" si="45"/>
        <v>0</v>
      </c>
      <c r="AC135" s="187">
        <f t="shared" si="34"/>
        <v>0</v>
      </c>
      <c r="AD135" s="188">
        <f t="shared" si="35"/>
        <v>0</v>
      </c>
      <c r="AE135" s="187">
        <f t="shared" si="36"/>
        <v>0</v>
      </c>
      <c r="AF135" s="188">
        <f t="shared" si="37"/>
        <v>0</v>
      </c>
      <c r="AG135" s="187">
        <f t="shared" si="38"/>
        <v>0</v>
      </c>
      <c r="AH135" s="188">
        <f t="shared" si="39"/>
        <v>0</v>
      </c>
      <c r="AI135" s="187">
        <f t="shared" si="40"/>
        <v>0</v>
      </c>
      <c r="AJ135" s="188">
        <f t="shared" si="41"/>
        <v>0</v>
      </c>
      <c r="AK135" s="188">
        <f t="shared" si="42"/>
        <v>0</v>
      </c>
      <c r="AL135" s="188">
        <f t="shared" si="43"/>
        <v>0</v>
      </c>
      <c r="AM135" s="62">
        <f t="shared" si="44"/>
        <v>0</v>
      </c>
      <c r="AN135" s="116">
        <f t="shared" si="46"/>
        <v>0</v>
      </c>
    </row>
    <row r="136" spans="1:40" ht="16.5">
      <c r="A136" s="46"/>
      <c r="B136" s="47"/>
      <c r="C136" s="47"/>
      <c r="D136" s="48"/>
      <c r="E136" s="49"/>
      <c r="F136" s="49"/>
      <c r="G136" s="50"/>
      <c r="H136" s="50"/>
      <c r="I136" s="51"/>
      <c r="J136" s="51"/>
      <c r="K136" s="51"/>
      <c r="L136" s="51"/>
      <c r="M136" s="51"/>
      <c r="N136" s="222">
        <f t="shared" ref="N136:N149" si="49">J136+K136+L136+M136</f>
        <v>0</v>
      </c>
      <c r="O136" s="52">
        <f t="shared" ref="O136:O149" si="50">I136+J136+K136+L136+M136</f>
        <v>0</v>
      </c>
      <c r="P136" s="72" t="str">
        <f>IF(O136&gt;0,IF(O136&gt;Q136,"Errore n. giorni! MAX 304",IF(NETWORKDAYS.INTL(G136,H136,11,'MENU TENDINA'!I$30:I$41)=O136,"ok","")),"")</f>
        <v/>
      </c>
      <c r="Q136" s="54" t="str">
        <f>IF(O136&gt;0,NETWORKDAYS.INTL(G136,H136,11,'MENU TENDINA'!$I$30:$I$41),"")</f>
        <v/>
      </c>
      <c r="R136" s="71"/>
      <c r="S136" s="56">
        <f t="shared" ref="S136:S149" si="51">IF(I136&gt;0,14.98,0)</f>
        <v>0</v>
      </c>
      <c r="T136" s="185">
        <f t="shared" ref="T136:T149" si="52">IF(J136&gt;0,4.49,IF(K136&gt;0,4.49,IF(L136&gt;0,4.49,IF(M136&gt;0,4.49,0))))</f>
        <v>0</v>
      </c>
      <c r="U136" s="185">
        <f t="shared" ref="U136:V149" si="53">ROUND(I136*S136,2)</f>
        <v>0</v>
      </c>
      <c r="V136" s="185">
        <f t="shared" si="53"/>
        <v>0</v>
      </c>
      <c r="W136" s="185">
        <f t="shared" ref="W136:W149" si="54">ROUND((K136*T136)-(K136*AG136),2)</f>
        <v>0</v>
      </c>
      <c r="X136" s="185">
        <f t="shared" ref="X136:X149" si="55">ROUND(L136*T136,2)</f>
        <v>0</v>
      </c>
      <c r="Y136" s="185">
        <f t="shared" ref="Y136:Y149" si="56">ROUND(M136*T136,2)</f>
        <v>0</v>
      </c>
      <c r="Z136" s="186">
        <f t="shared" ref="Z136:Z149" si="57">ROUND(U136+V136+W136+X136+Y136,2)</f>
        <v>0</v>
      </c>
      <c r="AA136" s="59">
        <f t="shared" si="48"/>
        <v>0</v>
      </c>
      <c r="AB136" s="60">
        <f t="shared" si="45"/>
        <v>0</v>
      </c>
      <c r="AC136" s="187">
        <f t="shared" ref="AC136:AC149" si="58">IF(I136&gt;0,ROUND((AB136*S136),2),0)</f>
        <v>0</v>
      </c>
      <c r="AD136" s="188">
        <f t="shared" ref="AD136:AD149" si="59">IF(I136&gt;0,ROUND(S136-AC136,2),0)</f>
        <v>0</v>
      </c>
      <c r="AE136" s="187">
        <f t="shared" ref="AE136:AE149" si="60">IF(J136&gt;0,(ROUND((AB136*T136),2)),0)</f>
        <v>0</v>
      </c>
      <c r="AF136" s="188">
        <f t="shared" ref="AF136:AF149" si="61">IF(J136&gt;0,ROUND(T136-AE136,2),0)</f>
        <v>0</v>
      </c>
      <c r="AG136" s="187">
        <f t="shared" ref="AG136:AG149" si="62">IF(K136&gt;0,(ROUND((AB136*T136),2)),0)</f>
        <v>0</v>
      </c>
      <c r="AH136" s="188">
        <f t="shared" ref="AH136:AH149" si="63">IF(K136&gt;0,ROUND(T136-AG136,2),0)</f>
        <v>0</v>
      </c>
      <c r="AI136" s="187">
        <f t="shared" ref="AI136:AI149" si="64">IF(L136&gt;0,(ROUND((AB136*T136),2)),0)</f>
        <v>0</v>
      </c>
      <c r="AJ136" s="188">
        <f t="shared" ref="AJ136:AJ149" si="65">IF(L136&gt;0,ROUND(T136-AI136,2),0)</f>
        <v>0</v>
      </c>
      <c r="AK136" s="188">
        <f t="shared" ref="AK136:AK149" si="66">IF(M136&gt;0,T136,0)</f>
        <v>0</v>
      </c>
      <c r="AL136" s="188">
        <f t="shared" ref="AL136:AL149" si="67">ROUND((AG136*K136),2)</f>
        <v>0</v>
      </c>
      <c r="AM136" s="62">
        <f t="shared" ref="AM136:AM149" si="68">ROUND((AC136*I136)+(AE136*J136)+(AI136*L136),2)</f>
        <v>0</v>
      </c>
      <c r="AN136" s="116">
        <f t="shared" si="46"/>
        <v>0</v>
      </c>
    </row>
    <row r="137" spans="1:40" ht="16.5">
      <c r="A137" s="46"/>
      <c r="B137" s="47"/>
      <c r="C137" s="47"/>
      <c r="D137" s="48"/>
      <c r="E137" s="49"/>
      <c r="F137" s="49"/>
      <c r="G137" s="50"/>
      <c r="H137" s="50"/>
      <c r="I137" s="51"/>
      <c r="J137" s="51"/>
      <c r="K137" s="51"/>
      <c r="L137" s="51"/>
      <c r="M137" s="51"/>
      <c r="N137" s="222">
        <f t="shared" si="49"/>
        <v>0</v>
      </c>
      <c r="O137" s="52">
        <f t="shared" si="50"/>
        <v>0</v>
      </c>
      <c r="P137" s="72" t="str">
        <f>IF(O137&gt;0,IF(O137&gt;Q137,"Errore n. giorni! MAX 304",IF(NETWORKDAYS.INTL(G137,H137,11,'MENU TENDINA'!I$30:I$41)=O137,"ok","")),"")</f>
        <v/>
      </c>
      <c r="Q137" s="54" t="str">
        <f>IF(O137&gt;0,NETWORKDAYS.INTL(G137,H137,11,'MENU TENDINA'!$I$30:$I$41),"")</f>
        <v/>
      </c>
      <c r="R137" s="71"/>
      <c r="S137" s="56">
        <f t="shared" si="51"/>
        <v>0</v>
      </c>
      <c r="T137" s="185">
        <f t="shared" si="52"/>
        <v>0</v>
      </c>
      <c r="U137" s="185">
        <f t="shared" si="53"/>
        <v>0</v>
      </c>
      <c r="V137" s="185">
        <f t="shared" si="53"/>
        <v>0</v>
      </c>
      <c r="W137" s="185">
        <f t="shared" si="54"/>
        <v>0</v>
      </c>
      <c r="X137" s="185">
        <f t="shared" si="55"/>
        <v>0</v>
      </c>
      <c r="Y137" s="185">
        <f t="shared" si="56"/>
        <v>0</v>
      </c>
      <c r="Z137" s="186">
        <f t="shared" si="57"/>
        <v>0</v>
      </c>
      <c r="AA137" s="59">
        <f t="shared" si="48"/>
        <v>0</v>
      </c>
      <c r="AB137" s="60">
        <f t="shared" ref="AB137:AB149" si="69">IF(AA137=0,0,ROUND((AA137-5000)/(20000-5000),2))</f>
        <v>0</v>
      </c>
      <c r="AC137" s="187">
        <f t="shared" si="58"/>
        <v>0</v>
      </c>
      <c r="AD137" s="188">
        <f t="shared" si="59"/>
        <v>0</v>
      </c>
      <c r="AE137" s="187">
        <f t="shared" si="60"/>
        <v>0</v>
      </c>
      <c r="AF137" s="188">
        <f t="shared" si="61"/>
        <v>0</v>
      </c>
      <c r="AG137" s="187">
        <f t="shared" si="62"/>
        <v>0</v>
      </c>
      <c r="AH137" s="188">
        <f t="shared" si="63"/>
        <v>0</v>
      </c>
      <c r="AI137" s="187">
        <f t="shared" si="64"/>
        <v>0</v>
      </c>
      <c r="AJ137" s="188">
        <f t="shared" si="65"/>
        <v>0</v>
      </c>
      <c r="AK137" s="188">
        <f t="shared" si="66"/>
        <v>0</v>
      </c>
      <c r="AL137" s="188">
        <f t="shared" si="67"/>
        <v>0</v>
      </c>
      <c r="AM137" s="62">
        <f t="shared" si="68"/>
        <v>0</v>
      </c>
      <c r="AN137" s="116">
        <f t="shared" ref="AN137:AN149" si="70">IF(O137&gt;0,IF(R137="","inserire Isee in colonna R",ROUND((AD137*I137)+(AF137*J137)+(AH137*K137)+(AJ137*L137)+(AK137*M137),2)),0)</f>
        <v>0</v>
      </c>
    </row>
    <row r="138" spans="1:40" ht="16.5">
      <c r="A138" s="46"/>
      <c r="B138" s="47"/>
      <c r="C138" s="47"/>
      <c r="D138" s="48"/>
      <c r="E138" s="49"/>
      <c r="F138" s="49"/>
      <c r="G138" s="50"/>
      <c r="H138" s="50"/>
      <c r="I138" s="51"/>
      <c r="J138" s="51"/>
      <c r="K138" s="51"/>
      <c r="L138" s="51"/>
      <c r="M138" s="51"/>
      <c r="N138" s="222">
        <f t="shared" si="49"/>
        <v>0</v>
      </c>
      <c r="O138" s="52">
        <f t="shared" si="50"/>
        <v>0</v>
      </c>
      <c r="P138" s="72" t="str">
        <f>IF(O138&gt;0,IF(O138&gt;Q138,"Errore n. giorni! MAX 304",IF(NETWORKDAYS.INTL(G138,H138,11,'MENU TENDINA'!I$30:I$41)=O138,"ok","")),"")</f>
        <v/>
      </c>
      <c r="Q138" s="54" t="str">
        <f>IF(O138&gt;0,NETWORKDAYS.INTL(G138,H138,11,'MENU TENDINA'!$I$30:$I$41),"")</f>
        <v/>
      </c>
      <c r="R138" s="71"/>
      <c r="S138" s="56">
        <f t="shared" si="51"/>
        <v>0</v>
      </c>
      <c r="T138" s="185">
        <f t="shared" si="52"/>
        <v>0</v>
      </c>
      <c r="U138" s="185">
        <f t="shared" si="53"/>
        <v>0</v>
      </c>
      <c r="V138" s="185">
        <f t="shared" si="53"/>
        <v>0</v>
      </c>
      <c r="W138" s="185">
        <f t="shared" si="54"/>
        <v>0</v>
      </c>
      <c r="X138" s="185">
        <f t="shared" si="55"/>
        <v>0</v>
      </c>
      <c r="Y138" s="185">
        <f t="shared" si="56"/>
        <v>0</v>
      </c>
      <c r="Z138" s="186">
        <f t="shared" si="57"/>
        <v>0</v>
      </c>
      <c r="AA138" s="59">
        <f t="shared" si="48"/>
        <v>0</v>
      </c>
      <c r="AB138" s="60">
        <f t="shared" si="69"/>
        <v>0</v>
      </c>
      <c r="AC138" s="187">
        <f t="shared" si="58"/>
        <v>0</v>
      </c>
      <c r="AD138" s="188">
        <f t="shared" si="59"/>
        <v>0</v>
      </c>
      <c r="AE138" s="187">
        <f t="shared" si="60"/>
        <v>0</v>
      </c>
      <c r="AF138" s="188">
        <f t="shared" si="61"/>
        <v>0</v>
      </c>
      <c r="AG138" s="187">
        <f t="shared" si="62"/>
        <v>0</v>
      </c>
      <c r="AH138" s="188">
        <f t="shared" si="63"/>
        <v>0</v>
      </c>
      <c r="AI138" s="187">
        <f t="shared" si="64"/>
        <v>0</v>
      </c>
      <c r="AJ138" s="188">
        <f t="shared" si="65"/>
        <v>0</v>
      </c>
      <c r="AK138" s="188">
        <f t="shared" si="66"/>
        <v>0</v>
      </c>
      <c r="AL138" s="188">
        <f t="shared" si="67"/>
        <v>0</v>
      </c>
      <c r="AM138" s="62">
        <f t="shared" si="68"/>
        <v>0</v>
      </c>
      <c r="AN138" s="116">
        <f t="shared" si="70"/>
        <v>0</v>
      </c>
    </row>
    <row r="139" spans="1:40" ht="16.5">
      <c r="A139" s="46"/>
      <c r="B139" s="47"/>
      <c r="C139" s="47"/>
      <c r="D139" s="48"/>
      <c r="E139" s="49"/>
      <c r="F139" s="49"/>
      <c r="G139" s="50"/>
      <c r="H139" s="50"/>
      <c r="I139" s="51"/>
      <c r="J139" s="51"/>
      <c r="K139" s="51"/>
      <c r="L139" s="51"/>
      <c r="M139" s="51"/>
      <c r="N139" s="222">
        <f t="shared" si="49"/>
        <v>0</v>
      </c>
      <c r="O139" s="52">
        <f t="shared" si="50"/>
        <v>0</v>
      </c>
      <c r="P139" s="72" t="str">
        <f>IF(O139&gt;0,IF(O139&gt;Q139,"Errore n. giorni! MAX 304",IF(NETWORKDAYS.INTL(G139,H139,11,'MENU TENDINA'!I$30:I$41)=O139,"ok","")),"")</f>
        <v/>
      </c>
      <c r="Q139" s="54" t="str">
        <f>IF(O139&gt;0,NETWORKDAYS.INTL(G139,H139,11,'MENU TENDINA'!$I$30:$I$41),"")</f>
        <v/>
      </c>
      <c r="R139" s="71"/>
      <c r="S139" s="56">
        <f t="shared" si="51"/>
        <v>0</v>
      </c>
      <c r="T139" s="185">
        <f t="shared" si="52"/>
        <v>0</v>
      </c>
      <c r="U139" s="185">
        <f t="shared" si="53"/>
        <v>0</v>
      </c>
      <c r="V139" s="185">
        <f t="shared" si="53"/>
        <v>0</v>
      </c>
      <c r="W139" s="185">
        <f t="shared" si="54"/>
        <v>0</v>
      </c>
      <c r="X139" s="185">
        <f t="shared" si="55"/>
        <v>0</v>
      </c>
      <c r="Y139" s="185">
        <f t="shared" si="56"/>
        <v>0</v>
      </c>
      <c r="Z139" s="186">
        <f t="shared" si="57"/>
        <v>0</v>
      </c>
      <c r="AA139" s="59">
        <f t="shared" si="48"/>
        <v>0</v>
      </c>
      <c r="AB139" s="60">
        <f t="shared" si="69"/>
        <v>0</v>
      </c>
      <c r="AC139" s="187">
        <f t="shared" si="58"/>
        <v>0</v>
      </c>
      <c r="AD139" s="188">
        <f t="shared" si="59"/>
        <v>0</v>
      </c>
      <c r="AE139" s="187">
        <f t="shared" si="60"/>
        <v>0</v>
      </c>
      <c r="AF139" s="188">
        <f t="shared" si="61"/>
        <v>0</v>
      </c>
      <c r="AG139" s="187">
        <f t="shared" si="62"/>
        <v>0</v>
      </c>
      <c r="AH139" s="188">
        <f t="shared" si="63"/>
        <v>0</v>
      </c>
      <c r="AI139" s="187">
        <f t="shared" si="64"/>
        <v>0</v>
      </c>
      <c r="AJ139" s="188">
        <f t="shared" si="65"/>
        <v>0</v>
      </c>
      <c r="AK139" s="188">
        <f t="shared" si="66"/>
        <v>0</v>
      </c>
      <c r="AL139" s="188">
        <f t="shared" si="67"/>
        <v>0</v>
      </c>
      <c r="AM139" s="62">
        <f t="shared" si="68"/>
        <v>0</v>
      </c>
      <c r="AN139" s="116">
        <f t="shared" si="70"/>
        <v>0</v>
      </c>
    </row>
    <row r="140" spans="1:40" ht="16.5">
      <c r="A140" s="46"/>
      <c r="B140" s="47"/>
      <c r="C140" s="47"/>
      <c r="D140" s="48"/>
      <c r="E140" s="49"/>
      <c r="F140" s="49"/>
      <c r="G140" s="50"/>
      <c r="H140" s="50"/>
      <c r="I140" s="51"/>
      <c r="J140" s="51"/>
      <c r="K140" s="51"/>
      <c r="L140" s="51"/>
      <c r="M140" s="51"/>
      <c r="N140" s="222">
        <f t="shared" si="49"/>
        <v>0</v>
      </c>
      <c r="O140" s="52">
        <f t="shared" si="50"/>
        <v>0</v>
      </c>
      <c r="P140" s="72" t="str">
        <f>IF(O140&gt;0,IF(O140&gt;Q140,"Errore n. giorni! MAX 304",IF(NETWORKDAYS.INTL(G140,H140,11,'MENU TENDINA'!I$30:I$41)=O140,"ok","")),"")</f>
        <v/>
      </c>
      <c r="Q140" s="54" t="str">
        <f>IF(O140&gt;0,NETWORKDAYS.INTL(G140,H140,11,'MENU TENDINA'!$I$30:$I$41),"")</f>
        <v/>
      </c>
      <c r="R140" s="71"/>
      <c r="S140" s="56">
        <f t="shared" si="51"/>
        <v>0</v>
      </c>
      <c r="T140" s="185">
        <f t="shared" si="52"/>
        <v>0</v>
      </c>
      <c r="U140" s="185">
        <f t="shared" si="53"/>
        <v>0</v>
      </c>
      <c r="V140" s="185">
        <f t="shared" si="53"/>
        <v>0</v>
      </c>
      <c r="W140" s="185">
        <f t="shared" si="54"/>
        <v>0</v>
      </c>
      <c r="X140" s="185">
        <f t="shared" si="55"/>
        <v>0</v>
      </c>
      <c r="Y140" s="185">
        <f t="shared" si="56"/>
        <v>0</v>
      </c>
      <c r="Z140" s="186">
        <f t="shared" si="57"/>
        <v>0</v>
      </c>
      <c r="AA140" s="59">
        <f t="shared" si="48"/>
        <v>0</v>
      </c>
      <c r="AB140" s="60">
        <f t="shared" si="69"/>
        <v>0</v>
      </c>
      <c r="AC140" s="187">
        <f t="shared" si="58"/>
        <v>0</v>
      </c>
      <c r="AD140" s="188">
        <f t="shared" si="59"/>
        <v>0</v>
      </c>
      <c r="AE140" s="187">
        <f t="shared" si="60"/>
        <v>0</v>
      </c>
      <c r="AF140" s="188">
        <f t="shared" si="61"/>
        <v>0</v>
      </c>
      <c r="AG140" s="187">
        <f t="shared" si="62"/>
        <v>0</v>
      </c>
      <c r="AH140" s="188">
        <f t="shared" si="63"/>
        <v>0</v>
      </c>
      <c r="AI140" s="187">
        <f t="shared" si="64"/>
        <v>0</v>
      </c>
      <c r="AJ140" s="188">
        <f t="shared" si="65"/>
        <v>0</v>
      </c>
      <c r="AK140" s="188">
        <f t="shared" si="66"/>
        <v>0</v>
      </c>
      <c r="AL140" s="188">
        <f t="shared" si="67"/>
        <v>0</v>
      </c>
      <c r="AM140" s="62">
        <f t="shared" si="68"/>
        <v>0</v>
      </c>
      <c r="AN140" s="116">
        <f t="shared" si="70"/>
        <v>0</v>
      </c>
    </row>
    <row r="141" spans="1:40" ht="16.5">
      <c r="A141" s="46"/>
      <c r="B141" s="47"/>
      <c r="C141" s="47"/>
      <c r="D141" s="48"/>
      <c r="E141" s="49"/>
      <c r="F141" s="49"/>
      <c r="G141" s="50"/>
      <c r="H141" s="50"/>
      <c r="I141" s="51"/>
      <c r="J141" s="51"/>
      <c r="K141" s="51"/>
      <c r="L141" s="51"/>
      <c r="M141" s="51"/>
      <c r="N141" s="222">
        <f t="shared" si="49"/>
        <v>0</v>
      </c>
      <c r="O141" s="52">
        <f t="shared" si="50"/>
        <v>0</v>
      </c>
      <c r="P141" s="72" t="str">
        <f>IF(O141&gt;0,IF(O141&gt;Q141,"Errore n. giorni! MAX 304",IF(NETWORKDAYS.INTL(G141,H141,11,'MENU TENDINA'!I$30:I$41)=O141,"ok","")),"")</f>
        <v/>
      </c>
      <c r="Q141" s="54" t="str">
        <f>IF(O141&gt;0,NETWORKDAYS.INTL(G141,H141,11,'MENU TENDINA'!$I$30:$I$41),"")</f>
        <v/>
      </c>
      <c r="R141" s="71"/>
      <c r="S141" s="56">
        <f t="shared" si="51"/>
        <v>0</v>
      </c>
      <c r="T141" s="185">
        <f t="shared" si="52"/>
        <v>0</v>
      </c>
      <c r="U141" s="185">
        <f t="shared" si="53"/>
        <v>0</v>
      </c>
      <c r="V141" s="185">
        <f t="shared" si="53"/>
        <v>0</v>
      </c>
      <c r="W141" s="185">
        <f t="shared" si="54"/>
        <v>0</v>
      </c>
      <c r="X141" s="185">
        <f t="shared" si="55"/>
        <v>0</v>
      </c>
      <c r="Y141" s="185">
        <f t="shared" si="56"/>
        <v>0</v>
      </c>
      <c r="Z141" s="186">
        <f t="shared" si="57"/>
        <v>0</v>
      </c>
      <c r="AA141" s="59">
        <f t="shared" si="48"/>
        <v>0</v>
      </c>
      <c r="AB141" s="60">
        <f t="shared" si="69"/>
        <v>0</v>
      </c>
      <c r="AC141" s="187">
        <f t="shared" si="58"/>
        <v>0</v>
      </c>
      <c r="AD141" s="188">
        <f t="shared" si="59"/>
        <v>0</v>
      </c>
      <c r="AE141" s="187">
        <f t="shared" si="60"/>
        <v>0</v>
      </c>
      <c r="AF141" s="188">
        <f t="shared" si="61"/>
        <v>0</v>
      </c>
      <c r="AG141" s="187">
        <f t="shared" si="62"/>
        <v>0</v>
      </c>
      <c r="AH141" s="188">
        <f t="shared" si="63"/>
        <v>0</v>
      </c>
      <c r="AI141" s="187">
        <f t="shared" si="64"/>
        <v>0</v>
      </c>
      <c r="AJ141" s="188">
        <f t="shared" si="65"/>
        <v>0</v>
      </c>
      <c r="AK141" s="188">
        <f t="shared" si="66"/>
        <v>0</v>
      </c>
      <c r="AL141" s="188">
        <f t="shared" si="67"/>
        <v>0</v>
      </c>
      <c r="AM141" s="62">
        <f t="shared" si="68"/>
        <v>0</v>
      </c>
      <c r="AN141" s="116">
        <f t="shared" si="70"/>
        <v>0</v>
      </c>
    </row>
    <row r="142" spans="1:40" ht="16.5">
      <c r="A142" s="46"/>
      <c r="B142" s="47"/>
      <c r="C142" s="47"/>
      <c r="D142" s="48"/>
      <c r="E142" s="49"/>
      <c r="F142" s="49"/>
      <c r="G142" s="50"/>
      <c r="H142" s="50"/>
      <c r="I142" s="51"/>
      <c r="J142" s="51"/>
      <c r="K142" s="51"/>
      <c r="L142" s="51"/>
      <c r="M142" s="51"/>
      <c r="N142" s="222">
        <f t="shared" si="49"/>
        <v>0</v>
      </c>
      <c r="O142" s="52">
        <f t="shared" si="50"/>
        <v>0</v>
      </c>
      <c r="P142" s="72" t="str">
        <f>IF(O142&gt;0,IF(O142&gt;Q142,"Errore n. giorni! MAX 304",IF(NETWORKDAYS.INTL(G142,H142,11,'MENU TENDINA'!I$30:I$41)=O142,"ok","")),"")</f>
        <v/>
      </c>
      <c r="Q142" s="54" t="str">
        <f>IF(O142&gt;0,NETWORKDAYS.INTL(G142,H142,11,'MENU TENDINA'!$I$30:$I$41),"")</f>
        <v/>
      </c>
      <c r="R142" s="71"/>
      <c r="S142" s="56">
        <f t="shared" si="51"/>
        <v>0</v>
      </c>
      <c r="T142" s="185">
        <f t="shared" si="52"/>
        <v>0</v>
      </c>
      <c r="U142" s="185">
        <f t="shared" si="53"/>
        <v>0</v>
      </c>
      <c r="V142" s="185">
        <f t="shared" si="53"/>
        <v>0</v>
      </c>
      <c r="W142" s="185">
        <f t="shared" si="54"/>
        <v>0</v>
      </c>
      <c r="X142" s="185">
        <f t="shared" si="55"/>
        <v>0</v>
      </c>
      <c r="Y142" s="185">
        <f t="shared" si="56"/>
        <v>0</v>
      </c>
      <c r="Z142" s="186">
        <f t="shared" si="57"/>
        <v>0</v>
      </c>
      <c r="AA142" s="59">
        <f t="shared" si="48"/>
        <v>0</v>
      </c>
      <c r="AB142" s="60">
        <f t="shared" si="69"/>
        <v>0</v>
      </c>
      <c r="AC142" s="187">
        <f t="shared" si="58"/>
        <v>0</v>
      </c>
      <c r="AD142" s="188">
        <f t="shared" si="59"/>
        <v>0</v>
      </c>
      <c r="AE142" s="187">
        <f t="shared" si="60"/>
        <v>0</v>
      </c>
      <c r="AF142" s="188">
        <f t="shared" si="61"/>
        <v>0</v>
      </c>
      <c r="AG142" s="187">
        <f t="shared" si="62"/>
        <v>0</v>
      </c>
      <c r="AH142" s="188">
        <f t="shared" si="63"/>
        <v>0</v>
      </c>
      <c r="AI142" s="187">
        <f t="shared" si="64"/>
        <v>0</v>
      </c>
      <c r="AJ142" s="188">
        <f t="shared" si="65"/>
        <v>0</v>
      </c>
      <c r="AK142" s="188">
        <f t="shared" si="66"/>
        <v>0</v>
      </c>
      <c r="AL142" s="188">
        <f t="shared" si="67"/>
        <v>0</v>
      </c>
      <c r="AM142" s="62">
        <f t="shared" si="68"/>
        <v>0</v>
      </c>
      <c r="AN142" s="116">
        <f t="shared" si="70"/>
        <v>0</v>
      </c>
    </row>
    <row r="143" spans="1:40" ht="16.5">
      <c r="A143" s="46"/>
      <c r="B143" s="47"/>
      <c r="C143" s="47"/>
      <c r="D143" s="48"/>
      <c r="E143" s="49"/>
      <c r="F143" s="49"/>
      <c r="G143" s="50"/>
      <c r="H143" s="50"/>
      <c r="I143" s="51"/>
      <c r="J143" s="51"/>
      <c r="K143" s="51"/>
      <c r="L143" s="51"/>
      <c r="M143" s="51"/>
      <c r="N143" s="222">
        <f t="shared" si="49"/>
        <v>0</v>
      </c>
      <c r="O143" s="52">
        <f t="shared" si="50"/>
        <v>0</v>
      </c>
      <c r="P143" s="72" t="str">
        <f>IF(O143&gt;0,IF(O143&gt;Q143,"Errore n. giorni! MAX 304",IF(NETWORKDAYS.INTL(G143,H143,11,'MENU TENDINA'!I$30:I$41)=O143,"ok","")),"")</f>
        <v/>
      </c>
      <c r="Q143" s="54" t="str">
        <f>IF(O143&gt;0,NETWORKDAYS.INTL(G143,H143,11,'MENU TENDINA'!$I$30:$I$41),"")</f>
        <v/>
      </c>
      <c r="R143" s="71"/>
      <c r="S143" s="56">
        <f t="shared" si="51"/>
        <v>0</v>
      </c>
      <c r="T143" s="185">
        <f t="shared" si="52"/>
        <v>0</v>
      </c>
      <c r="U143" s="185">
        <f t="shared" si="53"/>
        <v>0</v>
      </c>
      <c r="V143" s="185">
        <f t="shared" si="53"/>
        <v>0</v>
      </c>
      <c r="W143" s="185">
        <f t="shared" si="54"/>
        <v>0</v>
      </c>
      <c r="X143" s="185">
        <f t="shared" si="55"/>
        <v>0</v>
      </c>
      <c r="Y143" s="185">
        <f t="shared" si="56"/>
        <v>0</v>
      </c>
      <c r="Z143" s="186">
        <f t="shared" si="57"/>
        <v>0</v>
      </c>
      <c r="AA143" s="59">
        <f t="shared" si="48"/>
        <v>0</v>
      </c>
      <c r="AB143" s="60">
        <f t="shared" si="69"/>
        <v>0</v>
      </c>
      <c r="AC143" s="187">
        <f t="shared" si="58"/>
        <v>0</v>
      </c>
      <c r="AD143" s="188">
        <f t="shared" si="59"/>
        <v>0</v>
      </c>
      <c r="AE143" s="187">
        <f t="shared" si="60"/>
        <v>0</v>
      </c>
      <c r="AF143" s="188">
        <f t="shared" si="61"/>
        <v>0</v>
      </c>
      <c r="AG143" s="187">
        <f t="shared" si="62"/>
        <v>0</v>
      </c>
      <c r="AH143" s="188">
        <f t="shared" si="63"/>
        <v>0</v>
      </c>
      <c r="AI143" s="187">
        <f t="shared" si="64"/>
        <v>0</v>
      </c>
      <c r="AJ143" s="188">
        <f t="shared" si="65"/>
        <v>0</v>
      </c>
      <c r="AK143" s="188">
        <f t="shared" si="66"/>
        <v>0</v>
      </c>
      <c r="AL143" s="188">
        <f t="shared" si="67"/>
        <v>0</v>
      </c>
      <c r="AM143" s="62">
        <f t="shared" si="68"/>
        <v>0</v>
      </c>
      <c r="AN143" s="116">
        <f t="shared" si="70"/>
        <v>0</v>
      </c>
    </row>
    <row r="144" spans="1:40" ht="16.5">
      <c r="A144" s="46"/>
      <c r="B144" s="47"/>
      <c r="C144" s="47"/>
      <c r="D144" s="48"/>
      <c r="E144" s="49"/>
      <c r="F144" s="49"/>
      <c r="G144" s="50"/>
      <c r="H144" s="50"/>
      <c r="I144" s="51"/>
      <c r="J144" s="51"/>
      <c r="K144" s="51"/>
      <c r="L144" s="51"/>
      <c r="M144" s="51"/>
      <c r="N144" s="222">
        <f t="shared" si="49"/>
        <v>0</v>
      </c>
      <c r="O144" s="52">
        <f t="shared" si="50"/>
        <v>0</v>
      </c>
      <c r="P144" s="72" t="str">
        <f>IF(O144&gt;0,IF(O144&gt;Q144,"Errore n. giorni! MAX 304",IF(NETWORKDAYS.INTL(G144,H144,11,'MENU TENDINA'!I$30:I$41)=O144,"ok","")),"")</f>
        <v/>
      </c>
      <c r="Q144" s="54" t="str">
        <f>IF(O144&gt;0,NETWORKDAYS.INTL(G144,H144,11,'MENU TENDINA'!$I$30:$I$41),"")</f>
        <v/>
      </c>
      <c r="R144" s="71"/>
      <c r="S144" s="56">
        <f t="shared" si="51"/>
        <v>0</v>
      </c>
      <c r="T144" s="185">
        <f t="shared" si="52"/>
        <v>0</v>
      </c>
      <c r="U144" s="185">
        <f t="shared" si="53"/>
        <v>0</v>
      </c>
      <c r="V144" s="185">
        <f t="shared" si="53"/>
        <v>0</v>
      </c>
      <c r="W144" s="185">
        <f t="shared" si="54"/>
        <v>0</v>
      </c>
      <c r="X144" s="185">
        <f t="shared" si="55"/>
        <v>0</v>
      </c>
      <c r="Y144" s="185">
        <f t="shared" si="56"/>
        <v>0</v>
      </c>
      <c r="Z144" s="186">
        <f t="shared" si="57"/>
        <v>0</v>
      </c>
      <c r="AA144" s="59">
        <f t="shared" si="48"/>
        <v>0</v>
      </c>
      <c r="AB144" s="60">
        <f t="shared" si="69"/>
        <v>0</v>
      </c>
      <c r="AC144" s="187">
        <f t="shared" si="58"/>
        <v>0</v>
      </c>
      <c r="AD144" s="188">
        <f t="shared" si="59"/>
        <v>0</v>
      </c>
      <c r="AE144" s="187">
        <f t="shared" si="60"/>
        <v>0</v>
      </c>
      <c r="AF144" s="188">
        <f t="shared" si="61"/>
        <v>0</v>
      </c>
      <c r="AG144" s="187">
        <f t="shared" si="62"/>
        <v>0</v>
      </c>
      <c r="AH144" s="188">
        <f t="shared" si="63"/>
        <v>0</v>
      </c>
      <c r="AI144" s="187">
        <f t="shared" si="64"/>
        <v>0</v>
      </c>
      <c r="AJ144" s="188">
        <f t="shared" si="65"/>
        <v>0</v>
      </c>
      <c r="AK144" s="188">
        <f t="shared" si="66"/>
        <v>0</v>
      </c>
      <c r="AL144" s="188">
        <f t="shared" si="67"/>
        <v>0</v>
      </c>
      <c r="AM144" s="62">
        <f t="shared" si="68"/>
        <v>0</v>
      </c>
      <c r="AN144" s="116">
        <f t="shared" si="70"/>
        <v>0</v>
      </c>
    </row>
    <row r="145" spans="1:40" ht="16.5">
      <c r="A145" s="46"/>
      <c r="B145" s="47"/>
      <c r="C145" s="47"/>
      <c r="D145" s="48"/>
      <c r="E145" s="49"/>
      <c r="F145" s="49"/>
      <c r="G145" s="50"/>
      <c r="H145" s="50"/>
      <c r="I145" s="51"/>
      <c r="J145" s="51"/>
      <c r="K145" s="51"/>
      <c r="L145" s="51"/>
      <c r="M145" s="51"/>
      <c r="N145" s="222">
        <f t="shared" si="49"/>
        <v>0</v>
      </c>
      <c r="O145" s="52">
        <f t="shared" si="50"/>
        <v>0</v>
      </c>
      <c r="P145" s="72" t="str">
        <f>IF(O145&gt;0,IF(O145&gt;Q145,"Errore n. giorni! MAX 304",IF(NETWORKDAYS.INTL(G145,H145,11,'MENU TENDINA'!I$30:I$41)=O145,"ok","")),"")</f>
        <v/>
      </c>
      <c r="Q145" s="54" t="str">
        <f>IF(O145&gt;0,NETWORKDAYS.INTL(G145,H145,11,'MENU TENDINA'!$I$30:$I$41),"")</f>
        <v/>
      </c>
      <c r="R145" s="71"/>
      <c r="S145" s="56">
        <f t="shared" si="51"/>
        <v>0</v>
      </c>
      <c r="T145" s="185">
        <f t="shared" si="52"/>
        <v>0</v>
      </c>
      <c r="U145" s="185">
        <f t="shared" si="53"/>
        <v>0</v>
      </c>
      <c r="V145" s="185">
        <f t="shared" si="53"/>
        <v>0</v>
      </c>
      <c r="W145" s="185">
        <f t="shared" si="54"/>
        <v>0</v>
      </c>
      <c r="X145" s="185">
        <f t="shared" si="55"/>
        <v>0</v>
      </c>
      <c r="Y145" s="185">
        <f t="shared" si="56"/>
        <v>0</v>
      </c>
      <c r="Z145" s="186">
        <f t="shared" si="57"/>
        <v>0</v>
      </c>
      <c r="AA145" s="59">
        <f t="shared" si="48"/>
        <v>0</v>
      </c>
      <c r="AB145" s="60">
        <f t="shared" si="69"/>
        <v>0</v>
      </c>
      <c r="AC145" s="187">
        <f t="shared" si="58"/>
        <v>0</v>
      </c>
      <c r="AD145" s="188">
        <f t="shared" si="59"/>
        <v>0</v>
      </c>
      <c r="AE145" s="187">
        <f t="shared" si="60"/>
        <v>0</v>
      </c>
      <c r="AF145" s="188">
        <f t="shared" si="61"/>
        <v>0</v>
      </c>
      <c r="AG145" s="187">
        <f t="shared" si="62"/>
        <v>0</v>
      </c>
      <c r="AH145" s="188">
        <f t="shared" si="63"/>
        <v>0</v>
      </c>
      <c r="AI145" s="187">
        <f t="shared" si="64"/>
        <v>0</v>
      </c>
      <c r="AJ145" s="188">
        <f t="shared" si="65"/>
        <v>0</v>
      </c>
      <c r="AK145" s="188">
        <f t="shared" si="66"/>
        <v>0</v>
      </c>
      <c r="AL145" s="188">
        <f t="shared" si="67"/>
        <v>0</v>
      </c>
      <c r="AM145" s="62">
        <f t="shared" si="68"/>
        <v>0</v>
      </c>
      <c r="AN145" s="116">
        <f t="shared" si="70"/>
        <v>0</v>
      </c>
    </row>
    <row r="146" spans="1:40" ht="16.5">
      <c r="A146" s="46"/>
      <c r="B146" s="47"/>
      <c r="C146" s="47"/>
      <c r="D146" s="48"/>
      <c r="E146" s="49"/>
      <c r="F146" s="49"/>
      <c r="G146" s="50"/>
      <c r="H146" s="50"/>
      <c r="I146" s="51"/>
      <c r="J146" s="51"/>
      <c r="K146" s="51"/>
      <c r="L146" s="51"/>
      <c r="M146" s="51"/>
      <c r="N146" s="222">
        <f t="shared" si="49"/>
        <v>0</v>
      </c>
      <c r="O146" s="52">
        <f t="shared" si="50"/>
        <v>0</v>
      </c>
      <c r="P146" s="72" t="str">
        <f>IF(O146&gt;0,IF(O146&gt;Q146,"Errore n. giorni! MAX 304",IF(NETWORKDAYS.INTL(G146,H146,11,'MENU TENDINA'!I$30:I$41)=O146,"ok","")),"")</f>
        <v/>
      </c>
      <c r="Q146" s="54" t="str">
        <f>IF(O146&gt;0,NETWORKDAYS.INTL(G146,H146,11,'MENU TENDINA'!$I$30:$I$41),"")</f>
        <v/>
      </c>
      <c r="R146" s="71"/>
      <c r="S146" s="56">
        <f t="shared" si="51"/>
        <v>0</v>
      </c>
      <c r="T146" s="185">
        <f t="shared" si="52"/>
        <v>0</v>
      </c>
      <c r="U146" s="185">
        <f t="shared" si="53"/>
        <v>0</v>
      </c>
      <c r="V146" s="185">
        <f t="shared" si="53"/>
        <v>0</v>
      </c>
      <c r="W146" s="185">
        <f t="shared" si="54"/>
        <v>0</v>
      </c>
      <c r="X146" s="185">
        <f t="shared" si="55"/>
        <v>0</v>
      </c>
      <c r="Y146" s="185">
        <f t="shared" si="56"/>
        <v>0</v>
      </c>
      <c r="Z146" s="186">
        <f t="shared" si="57"/>
        <v>0</v>
      </c>
      <c r="AA146" s="59">
        <f t="shared" si="48"/>
        <v>0</v>
      </c>
      <c r="AB146" s="60">
        <f t="shared" si="69"/>
        <v>0</v>
      </c>
      <c r="AC146" s="187">
        <f t="shared" si="58"/>
        <v>0</v>
      </c>
      <c r="AD146" s="188">
        <f t="shared" si="59"/>
        <v>0</v>
      </c>
      <c r="AE146" s="187">
        <f t="shared" si="60"/>
        <v>0</v>
      </c>
      <c r="AF146" s="188">
        <f t="shared" si="61"/>
        <v>0</v>
      </c>
      <c r="AG146" s="187">
        <f t="shared" si="62"/>
        <v>0</v>
      </c>
      <c r="AH146" s="188">
        <f t="shared" si="63"/>
        <v>0</v>
      </c>
      <c r="AI146" s="187">
        <f t="shared" si="64"/>
        <v>0</v>
      </c>
      <c r="AJ146" s="188">
        <f t="shared" si="65"/>
        <v>0</v>
      </c>
      <c r="AK146" s="188">
        <f t="shared" si="66"/>
        <v>0</v>
      </c>
      <c r="AL146" s="188">
        <f t="shared" si="67"/>
        <v>0</v>
      </c>
      <c r="AM146" s="62">
        <f t="shared" si="68"/>
        <v>0</v>
      </c>
      <c r="AN146" s="116">
        <f t="shared" si="70"/>
        <v>0</v>
      </c>
    </row>
    <row r="147" spans="1:40" ht="16.5">
      <c r="A147" s="46"/>
      <c r="B147" s="47"/>
      <c r="C147" s="47"/>
      <c r="D147" s="48"/>
      <c r="E147" s="49"/>
      <c r="F147" s="49"/>
      <c r="G147" s="50"/>
      <c r="H147" s="50"/>
      <c r="I147" s="51"/>
      <c r="J147" s="51"/>
      <c r="K147" s="51"/>
      <c r="L147" s="51"/>
      <c r="M147" s="51"/>
      <c r="N147" s="222">
        <f t="shared" si="49"/>
        <v>0</v>
      </c>
      <c r="O147" s="52">
        <f t="shared" si="50"/>
        <v>0</v>
      </c>
      <c r="P147" s="72" t="str">
        <f>IF(O147&gt;0,IF(O147&gt;Q147,"Errore n. giorni! MAX 304",IF(NETWORKDAYS.INTL(G147,H147,11,'MENU TENDINA'!I$30:I$41)=O147,"ok","")),"")</f>
        <v/>
      </c>
      <c r="Q147" s="54" t="str">
        <f>IF(O147&gt;0,NETWORKDAYS.INTL(G147,H147,11,'MENU TENDINA'!$I$30:$I$41),"")</f>
        <v/>
      </c>
      <c r="R147" s="71"/>
      <c r="S147" s="56">
        <f t="shared" si="51"/>
        <v>0</v>
      </c>
      <c r="T147" s="185">
        <f t="shared" si="52"/>
        <v>0</v>
      </c>
      <c r="U147" s="185">
        <f t="shared" si="53"/>
        <v>0</v>
      </c>
      <c r="V147" s="185">
        <f t="shared" si="53"/>
        <v>0</v>
      </c>
      <c r="W147" s="185">
        <f t="shared" si="54"/>
        <v>0</v>
      </c>
      <c r="X147" s="185">
        <f t="shared" si="55"/>
        <v>0</v>
      </c>
      <c r="Y147" s="185">
        <f t="shared" si="56"/>
        <v>0</v>
      </c>
      <c r="Z147" s="186">
        <f t="shared" si="57"/>
        <v>0</v>
      </c>
      <c r="AA147" s="59">
        <f t="shared" si="48"/>
        <v>0</v>
      </c>
      <c r="AB147" s="60">
        <f t="shared" si="69"/>
        <v>0</v>
      </c>
      <c r="AC147" s="187">
        <f t="shared" si="58"/>
        <v>0</v>
      </c>
      <c r="AD147" s="188">
        <f t="shared" si="59"/>
        <v>0</v>
      </c>
      <c r="AE147" s="187">
        <f t="shared" si="60"/>
        <v>0</v>
      </c>
      <c r="AF147" s="188">
        <f t="shared" si="61"/>
        <v>0</v>
      </c>
      <c r="AG147" s="187">
        <f t="shared" si="62"/>
        <v>0</v>
      </c>
      <c r="AH147" s="188">
        <f t="shared" si="63"/>
        <v>0</v>
      </c>
      <c r="AI147" s="187">
        <f t="shared" si="64"/>
        <v>0</v>
      </c>
      <c r="AJ147" s="188">
        <f t="shared" si="65"/>
        <v>0</v>
      </c>
      <c r="AK147" s="188">
        <f t="shared" si="66"/>
        <v>0</v>
      </c>
      <c r="AL147" s="188">
        <f t="shared" si="67"/>
        <v>0</v>
      </c>
      <c r="AM147" s="62">
        <f t="shared" si="68"/>
        <v>0</v>
      </c>
      <c r="AN147" s="116">
        <f t="shared" si="70"/>
        <v>0</v>
      </c>
    </row>
    <row r="148" spans="1:40" ht="16.5">
      <c r="A148" s="46"/>
      <c r="B148" s="47"/>
      <c r="C148" s="47"/>
      <c r="D148" s="48"/>
      <c r="E148" s="49"/>
      <c r="F148" s="49"/>
      <c r="G148" s="50"/>
      <c r="H148" s="50"/>
      <c r="I148" s="51"/>
      <c r="J148" s="51"/>
      <c r="K148" s="51"/>
      <c r="L148" s="51"/>
      <c r="M148" s="51"/>
      <c r="N148" s="222">
        <f t="shared" si="49"/>
        <v>0</v>
      </c>
      <c r="O148" s="52">
        <f t="shared" si="50"/>
        <v>0</v>
      </c>
      <c r="P148" s="72" t="str">
        <f>IF(O148&gt;0,IF(O148&gt;Q148,"Errore n. giorni! MAX 304",IF(NETWORKDAYS.INTL(G148,H148,11,'MENU TENDINA'!I$30:I$41)=O148,"ok","")),"")</f>
        <v/>
      </c>
      <c r="Q148" s="54" t="str">
        <f>IF(O148&gt;0,NETWORKDAYS.INTL(G148,H148,11,'MENU TENDINA'!$I$30:$I$41),"")</f>
        <v/>
      </c>
      <c r="R148" s="71"/>
      <c r="S148" s="56">
        <f t="shared" si="51"/>
        <v>0</v>
      </c>
      <c r="T148" s="185">
        <f t="shared" si="52"/>
        <v>0</v>
      </c>
      <c r="U148" s="185">
        <f t="shared" si="53"/>
        <v>0</v>
      </c>
      <c r="V148" s="185">
        <f t="shared" si="53"/>
        <v>0</v>
      </c>
      <c r="W148" s="185">
        <f t="shared" si="54"/>
        <v>0</v>
      </c>
      <c r="X148" s="185">
        <f t="shared" si="55"/>
        <v>0</v>
      </c>
      <c r="Y148" s="185">
        <f t="shared" si="56"/>
        <v>0</v>
      </c>
      <c r="Z148" s="186">
        <f t="shared" si="57"/>
        <v>0</v>
      </c>
      <c r="AA148" s="59">
        <f t="shared" si="48"/>
        <v>0</v>
      </c>
      <c r="AB148" s="60">
        <f t="shared" si="69"/>
        <v>0</v>
      </c>
      <c r="AC148" s="187">
        <f t="shared" si="58"/>
        <v>0</v>
      </c>
      <c r="AD148" s="188">
        <f t="shared" si="59"/>
        <v>0</v>
      </c>
      <c r="AE148" s="187">
        <f t="shared" si="60"/>
        <v>0</v>
      </c>
      <c r="AF148" s="188">
        <f t="shared" si="61"/>
        <v>0</v>
      </c>
      <c r="AG148" s="187">
        <f t="shared" si="62"/>
        <v>0</v>
      </c>
      <c r="AH148" s="188">
        <f t="shared" si="63"/>
        <v>0</v>
      </c>
      <c r="AI148" s="187">
        <f t="shared" si="64"/>
        <v>0</v>
      </c>
      <c r="AJ148" s="188">
        <f t="shared" si="65"/>
        <v>0</v>
      </c>
      <c r="AK148" s="188">
        <f t="shared" si="66"/>
        <v>0</v>
      </c>
      <c r="AL148" s="188">
        <f t="shared" si="67"/>
        <v>0</v>
      </c>
      <c r="AM148" s="62">
        <f t="shared" si="68"/>
        <v>0</v>
      </c>
      <c r="AN148" s="116">
        <v>0</v>
      </c>
    </row>
    <row r="149" spans="1:40" ht="17.25" thickBot="1">
      <c r="A149" s="138"/>
      <c r="B149" s="119"/>
      <c r="C149" s="119"/>
      <c r="D149" s="120"/>
      <c r="E149" s="121"/>
      <c r="F149" s="121"/>
      <c r="G149" s="122"/>
      <c r="H149" s="122"/>
      <c r="I149" s="123"/>
      <c r="J149" s="123"/>
      <c r="K149" s="123"/>
      <c r="L149" s="123"/>
      <c r="M149" s="123"/>
      <c r="N149" s="223">
        <f t="shared" si="49"/>
        <v>0</v>
      </c>
      <c r="O149" s="124">
        <f t="shared" si="50"/>
        <v>0</v>
      </c>
      <c r="P149" s="192" t="str">
        <f>IF(O149&gt;0,IF(O149&gt;Q149,"Errore n. giorni! MAX 304",IF(NETWORKDAYS.INTL(G149,H149,11,'MENU TENDINA'!I$30:I$41)=O149,"ok","")),"")</f>
        <v/>
      </c>
      <c r="Q149" s="168" t="str">
        <f>IF(O149&gt;0,NETWORKDAYS.INTL(G149,H149,11,'MENU TENDINA'!$I$30:$I$41),"")</f>
        <v/>
      </c>
      <c r="R149" s="193"/>
      <c r="S149" s="129">
        <f t="shared" si="51"/>
        <v>0</v>
      </c>
      <c r="T149" s="194">
        <f t="shared" si="52"/>
        <v>0</v>
      </c>
      <c r="U149" s="194">
        <f t="shared" si="53"/>
        <v>0</v>
      </c>
      <c r="V149" s="194">
        <f t="shared" si="53"/>
        <v>0</v>
      </c>
      <c r="W149" s="194">
        <f t="shared" si="54"/>
        <v>0</v>
      </c>
      <c r="X149" s="194">
        <f t="shared" si="55"/>
        <v>0</v>
      </c>
      <c r="Y149" s="194">
        <f t="shared" si="56"/>
        <v>0</v>
      </c>
      <c r="Z149" s="195">
        <f t="shared" si="57"/>
        <v>0</v>
      </c>
      <c r="AA149" s="132">
        <f t="shared" si="48"/>
        <v>0</v>
      </c>
      <c r="AB149" s="133">
        <f t="shared" si="69"/>
        <v>0</v>
      </c>
      <c r="AC149" s="196">
        <f t="shared" si="58"/>
        <v>0</v>
      </c>
      <c r="AD149" s="197">
        <f t="shared" si="59"/>
        <v>0</v>
      </c>
      <c r="AE149" s="196">
        <f t="shared" si="60"/>
        <v>0</v>
      </c>
      <c r="AF149" s="197">
        <f t="shared" si="61"/>
        <v>0</v>
      </c>
      <c r="AG149" s="196">
        <f t="shared" si="62"/>
        <v>0</v>
      </c>
      <c r="AH149" s="197">
        <f t="shared" si="63"/>
        <v>0</v>
      </c>
      <c r="AI149" s="196">
        <f t="shared" si="64"/>
        <v>0</v>
      </c>
      <c r="AJ149" s="197">
        <f t="shared" si="65"/>
        <v>0</v>
      </c>
      <c r="AK149" s="197">
        <f t="shared" si="66"/>
        <v>0</v>
      </c>
      <c r="AL149" s="188">
        <f t="shared" si="67"/>
        <v>0</v>
      </c>
      <c r="AM149" s="136">
        <f t="shared" si="68"/>
        <v>0</v>
      </c>
      <c r="AN149" s="169">
        <f t="shared" si="70"/>
        <v>0</v>
      </c>
    </row>
    <row r="150" spans="1:40" ht="28.15" customHeight="1" thickBot="1">
      <c r="A150" s="170">
        <f>IF(SUM(A7:A149)&gt;0,LARGE($A$7:$A$149,1),0)</f>
        <v>0</v>
      </c>
      <c r="B150" s="118"/>
      <c r="C150" s="118"/>
      <c r="D150" s="118"/>
      <c r="E150" s="118"/>
      <c r="F150" s="118"/>
      <c r="G150" s="118"/>
      <c r="H150" s="118"/>
      <c r="I150" s="208">
        <f>ROUND(SUM(I7:I149),2)</f>
        <v>0</v>
      </c>
      <c r="J150" s="118"/>
      <c r="K150" s="118"/>
      <c r="L150" s="118"/>
      <c r="M150" s="118"/>
      <c r="N150" s="208">
        <f>ROUND(SUM(N7:N149),2)</f>
        <v>0</v>
      </c>
      <c r="O150" s="157"/>
      <c r="P150" s="159"/>
      <c r="Q150" s="157"/>
      <c r="R150" s="198"/>
      <c r="S150" s="163"/>
      <c r="T150" s="163"/>
      <c r="U150" s="189"/>
      <c r="V150" s="189"/>
      <c r="W150" s="189"/>
      <c r="X150" s="189"/>
      <c r="Y150" s="189"/>
      <c r="Z150" s="118">
        <f>ROUND(SUM(Z7:Z149),2)</f>
        <v>0</v>
      </c>
      <c r="AA150" s="164"/>
      <c r="AB150" s="165"/>
      <c r="AC150" s="190"/>
      <c r="AD150" s="191"/>
      <c r="AE150" s="190"/>
      <c r="AF150" s="191"/>
      <c r="AG150" s="216">
        <f>ROUND(SUM(AG7:AG149),2)</f>
        <v>0</v>
      </c>
      <c r="AH150" s="191"/>
      <c r="AI150" s="190"/>
      <c r="AJ150" s="191"/>
      <c r="AK150" s="191"/>
      <c r="AL150" s="216">
        <f>ROUND(SUM(AL7:AL149),2)</f>
        <v>0</v>
      </c>
      <c r="AM150" s="216">
        <f>ROUND(SUM(AM7:AM149),2)</f>
        <v>0</v>
      </c>
      <c r="AN150" s="217">
        <f>ROUND(SUM(AN7:AN149),2)</f>
        <v>0</v>
      </c>
    </row>
  </sheetData>
  <sheetProtection sheet="1" objects="1" scenarios="1"/>
  <mergeCells count="11">
    <mergeCell ref="U5:Z5"/>
    <mergeCell ref="AA5:AB5"/>
    <mergeCell ref="AC5:AN5"/>
    <mergeCell ref="A4:AN4"/>
    <mergeCell ref="B5:C5"/>
    <mergeCell ref="D5:E5"/>
    <mergeCell ref="G5:H5"/>
    <mergeCell ref="I5:J5"/>
    <mergeCell ref="L5:M5"/>
    <mergeCell ref="N5:P5"/>
    <mergeCell ref="S5:T5"/>
  </mergeCells>
  <conditionalFormatting sqref="P7:P150">
    <cfRule type="cellIs" dxfId="0" priority="1" operator="equal">
      <formula>"Errore! Verificare Giorni"</formula>
    </cfRule>
  </conditionalFormatting>
  <dataValidations count="12">
    <dataValidation type="date" allowBlank="1" showInputMessage="1" showErrorMessage="1" error="inserire anno 2019" sqref="G8:H149">
      <formula1>43831</formula1>
      <formula2>44196</formula2>
    </dataValidation>
    <dataValidation type="date" allowBlank="1" showInputMessage="1" showErrorMessage="1" sqref="WVY982838:WVZ983179 WMC982838:WMD983179 G130870:H131211 JM65334:JN65675 TI65334:TJ65675 ADE65334:ADF65675 ANA65334:ANB65675 AWW65334:AWX65675 BGS65334:BGT65675 BQO65334:BQP65675 CAK65334:CAL65675 CKG65334:CKH65675 CUC65334:CUD65675 DDY65334:DDZ65675 DNU65334:DNV65675 DXQ65334:DXR65675 EHM65334:EHN65675 ERI65334:ERJ65675 FBE65334:FBF65675 FLA65334:FLB65675 FUW65334:FUX65675 GES65334:GET65675 GOO65334:GOP65675 GYK65334:GYL65675 HIG65334:HIH65675 HSC65334:HSD65675 IBY65334:IBZ65675 ILU65334:ILV65675 IVQ65334:IVR65675 JFM65334:JFN65675 JPI65334:JPJ65675 JZE65334:JZF65675 KJA65334:KJB65675 KSW65334:KSX65675 LCS65334:LCT65675 LMO65334:LMP65675 LWK65334:LWL65675 MGG65334:MGH65675 MQC65334:MQD65675 MZY65334:MZZ65675 NJU65334:NJV65675 NTQ65334:NTR65675 ODM65334:ODN65675 ONI65334:ONJ65675 OXE65334:OXF65675 PHA65334:PHB65675 PQW65334:PQX65675 QAS65334:QAT65675 QKO65334:QKP65675 QUK65334:QUL65675 REG65334:REH65675 ROC65334:ROD65675 RXY65334:RXZ65675 SHU65334:SHV65675 SRQ65334:SRR65675 TBM65334:TBN65675 TLI65334:TLJ65675 TVE65334:TVF65675 UFA65334:UFB65675 UOW65334:UOX65675 UYS65334:UYT65675 VIO65334:VIP65675 VSK65334:VSL65675 WCG65334:WCH65675 WMC65334:WMD65675 WVY65334:WVZ65675 G196406:H196747 JM130870:JN131211 TI130870:TJ131211 ADE130870:ADF131211 ANA130870:ANB131211 AWW130870:AWX131211 BGS130870:BGT131211 BQO130870:BQP131211 CAK130870:CAL131211 CKG130870:CKH131211 CUC130870:CUD131211 DDY130870:DDZ131211 DNU130870:DNV131211 DXQ130870:DXR131211 EHM130870:EHN131211 ERI130870:ERJ131211 FBE130870:FBF131211 FLA130870:FLB131211 FUW130870:FUX131211 GES130870:GET131211 GOO130870:GOP131211 GYK130870:GYL131211 HIG130870:HIH131211 HSC130870:HSD131211 IBY130870:IBZ131211 ILU130870:ILV131211 IVQ130870:IVR131211 JFM130870:JFN131211 JPI130870:JPJ131211 JZE130870:JZF131211 KJA130870:KJB131211 KSW130870:KSX131211 LCS130870:LCT131211 LMO130870:LMP131211 LWK130870:LWL131211 MGG130870:MGH131211 MQC130870:MQD131211 MZY130870:MZZ131211 NJU130870:NJV131211 NTQ130870:NTR131211 ODM130870:ODN131211 ONI130870:ONJ131211 OXE130870:OXF131211 PHA130870:PHB131211 PQW130870:PQX131211 QAS130870:QAT131211 QKO130870:QKP131211 QUK130870:QUL131211 REG130870:REH131211 ROC130870:ROD131211 RXY130870:RXZ131211 SHU130870:SHV131211 SRQ130870:SRR131211 TBM130870:TBN131211 TLI130870:TLJ131211 TVE130870:TVF131211 UFA130870:UFB131211 UOW130870:UOX131211 UYS130870:UYT131211 VIO130870:VIP131211 VSK130870:VSL131211 WCG130870:WCH131211 WMC130870:WMD131211 WVY130870:WVZ131211 G261942:H262283 JM196406:JN196747 TI196406:TJ196747 ADE196406:ADF196747 ANA196406:ANB196747 AWW196406:AWX196747 BGS196406:BGT196747 BQO196406:BQP196747 CAK196406:CAL196747 CKG196406:CKH196747 CUC196406:CUD196747 DDY196406:DDZ196747 DNU196406:DNV196747 DXQ196406:DXR196747 EHM196406:EHN196747 ERI196406:ERJ196747 FBE196406:FBF196747 FLA196406:FLB196747 FUW196406:FUX196747 GES196406:GET196747 GOO196406:GOP196747 GYK196406:GYL196747 HIG196406:HIH196747 HSC196406:HSD196747 IBY196406:IBZ196747 ILU196406:ILV196747 IVQ196406:IVR196747 JFM196406:JFN196747 JPI196406:JPJ196747 JZE196406:JZF196747 KJA196406:KJB196747 KSW196406:KSX196747 LCS196406:LCT196747 LMO196406:LMP196747 LWK196406:LWL196747 MGG196406:MGH196747 MQC196406:MQD196747 MZY196406:MZZ196747 NJU196406:NJV196747 NTQ196406:NTR196747 ODM196406:ODN196747 ONI196406:ONJ196747 OXE196406:OXF196747 PHA196406:PHB196747 PQW196406:PQX196747 QAS196406:QAT196747 QKO196406:QKP196747 QUK196406:QUL196747 REG196406:REH196747 ROC196406:ROD196747 RXY196406:RXZ196747 SHU196406:SHV196747 SRQ196406:SRR196747 TBM196406:TBN196747 TLI196406:TLJ196747 TVE196406:TVF196747 UFA196406:UFB196747 UOW196406:UOX196747 UYS196406:UYT196747 VIO196406:VIP196747 VSK196406:VSL196747 WCG196406:WCH196747 WMC196406:WMD196747 WVY196406:WVZ196747 G327478:H327819 JM261942:JN262283 TI261942:TJ262283 ADE261942:ADF262283 ANA261942:ANB262283 AWW261942:AWX262283 BGS261942:BGT262283 BQO261942:BQP262283 CAK261942:CAL262283 CKG261942:CKH262283 CUC261942:CUD262283 DDY261942:DDZ262283 DNU261942:DNV262283 DXQ261942:DXR262283 EHM261942:EHN262283 ERI261942:ERJ262283 FBE261942:FBF262283 FLA261942:FLB262283 FUW261942:FUX262283 GES261942:GET262283 GOO261942:GOP262283 GYK261942:GYL262283 HIG261942:HIH262283 HSC261942:HSD262283 IBY261942:IBZ262283 ILU261942:ILV262283 IVQ261942:IVR262283 JFM261942:JFN262283 JPI261942:JPJ262283 JZE261942:JZF262283 KJA261942:KJB262283 KSW261942:KSX262283 LCS261942:LCT262283 LMO261942:LMP262283 LWK261942:LWL262283 MGG261942:MGH262283 MQC261942:MQD262283 MZY261942:MZZ262283 NJU261942:NJV262283 NTQ261942:NTR262283 ODM261942:ODN262283 ONI261942:ONJ262283 OXE261942:OXF262283 PHA261942:PHB262283 PQW261942:PQX262283 QAS261942:QAT262283 QKO261942:QKP262283 QUK261942:QUL262283 REG261942:REH262283 ROC261942:ROD262283 RXY261942:RXZ262283 SHU261942:SHV262283 SRQ261942:SRR262283 TBM261942:TBN262283 TLI261942:TLJ262283 TVE261942:TVF262283 UFA261942:UFB262283 UOW261942:UOX262283 UYS261942:UYT262283 VIO261942:VIP262283 VSK261942:VSL262283 WCG261942:WCH262283 WMC261942:WMD262283 WVY261942:WVZ262283 G393014:H393355 JM327478:JN327819 TI327478:TJ327819 ADE327478:ADF327819 ANA327478:ANB327819 AWW327478:AWX327819 BGS327478:BGT327819 BQO327478:BQP327819 CAK327478:CAL327819 CKG327478:CKH327819 CUC327478:CUD327819 DDY327478:DDZ327819 DNU327478:DNV327819 DXQ327478:DXR327819 EHM327478:EHN327819 ERI327478:ERJ327819 FBE327478:FBF327819 FLA327478:FLB327819 FUW327478:FUX327819 GES327478:GET327819 GOO327478:GOP327819 GYK327478:GYL327819 HIG327478:HIH327819 HSC327478:HSD327819 IBY327478:IBZ327819 ILU327478:ILV327819 IVQ327478:IVR327819 JFM327478:JFN327819 JPI327478:JPJ327819 JZE327478:JZF327819 KJA327478:KJB327819 KSW327478:KSX327819 LCS327478:LCT327819 LMO327478:LMP327819 LWK327478:LWL327819 MGG327478:MGH327819 MQC327478:MQD327819 MZY327478:MZZ327819 NJU327478:NJV327819 NTQ327478:NTR327819 ODM327478:ODN327819 ONI327478:ONJ327819 OXE327478:OXF327819 PHA327478:PHB327819 PQW327478:PQX327819 QAS327478:QAT327819 QKO327478:QKP327819 QUK327478:QUL327819 REG327478:REH327819 ROC327478:ROD327819 RXY327478:RXZ327819 SHU327478:SHV327819 SRQ327478:SRR327819 TBM327478:TBN327819 TLI327478:TLJ327819 TVE327478:TVF327819 UFA327478:UFB327819 UOW327478:UOX327819 UYS327478:UYT327819 VIO327478:VIP327819 VSK327478:VSL327819 WCG327478:WCH327819 WMC327478:WMD327819 WVY327478:WVZ327819 G458550:H458891 JM393014:JN393355 TI393014:TJ393355 ADE393014:ADF393355 ANA393014:ANB393355 AWW393014:AWX393355 BGS393014:BGT393355 BQO393014:BQP393355 CAK393014:CAL393355 CKG393014:CKH393355 CUC393014:CUD393355 DDY393014:DDZ393355 DNU393014:DNV393355 DXQ393014:DXR393355 EHM393014:EHN393355 ERI393014:ERJ393355 FBE393014:FBF393355 FLA393014:FLB393355 FUW393014:FUX393355 GES393014:GET393355 GOO393014:GOP393355 GYK393014:GYL393355 HIG393014:HIH393355 HSC393014:HSD393355 IBY393014:IBZ393355 ILU393014:ILV393355 IVQ393014:IVR393355 JFM393014:JFN393355 JPI393014:JPJ393355 JZE393014:JZF393355 KJA393014:KJB393355 KSW393014:KSX393355 LCS393014:LCT393355 LMO393014:LMP393355 LWK393014:LWL393355 MGG393014:MGH393355 MQC393014:MQD393355 MZY393014:MZZ393355 NJU393014:NJV393355 NTQ393014:NTR393355 ODM393014:ODN393355 ONI393014:ONJ393355 OXE393014:OXF393355 PHA393014:PHB393355 PQW393014:PQX393355 QAS393014:QAT393355 QKO393014:QKP393355 QUK393014:QUL393355 REG393014:REH393355 ROC393014:ROD393355 RXY393014:RXZ393355 SHU393014:SHV393355 SRQ393014:SRR393355 TBM393014:TBN393355 TLI393014:TLJ393355 TVE393014:TVF393355 UFA393014:UFB393355 UOW393014:UOX393355 UYS393014:UYT393355 VIO393014:VIP393355 VSK393014:VSL393355 WCG393014:WCH393355 WMC393014:WMD393355 WVY393014:WVZ393355 G524086:H524427 JM458550:JN458891 TI458550:TJ458891 ADE458550:ADF458891 ANA458550:ANB458891 AWW458550:AWX458891 BGS458550:BGT458891 BQO458550:BQP458891 CAK458550:CAL458891 CKG458550:CKH458891 CUC458550:CUD458891 DDY458550:DDZ458891 DNU458550:DNV458891 DXQ458550:DXR458891 EHM458550:EHN458891 ERI458550:ERJ458891 FBE458550:FBF458891 FLA458550:FLB458891 FUW458550:FUX458891 GES458550:GET458891 GOO458550:GOP458891 GYK458550:GYL458891 HIG458550:HIH458891 HSC458550:HSD458891 IBY458550:IBZ458891 ILU458550:ILV458891 IVQ458550:IVR458891 JFM458550:JFN458891 JPI458550:JPJ458891 JZE458550:JZF458891 KJA458550:KJB458891 KSW458550:KSX458891 LCS458550:LCT458891 LMO458550:LMP458891 LWK458550:LWL458891 MGG458550:MGH458891 MQC458550:MQD458891 MZY458550:MZZ458891 NJU458550:NJV458891 NTQ458550:NTR458891 ODM458550:ODN458891 ONI458550:ONJ458891 OXE458550:OXF458891 PHA458550:PHB458891 PQW458550:PQX458891 QAS458550:QAT458891 QKO458550:QKP458891 QUK458550:QUL458891 REG458550:REH458891 ROC458550:ROD458891 RXY458550:RXZ458891 SHU458550:SHV458891 SRQ458550:SRR458891 TBM458550:TBN458891 TLI458550:TLJ458891 TVE458550:TVF458891 UFA458550:UFB458891 UOW458550:UOX458891 UYS458550:UYT458891 VIO458550:VIP458891 VSK458550:VSL458891 WCG458550:WCH458891 WMC458550:WMD458891 WVY458550:WVZ458891 G589622:H589963 JM524086:JN524427 TI524086:TJ524427 ADE524086:ADF524427 ANA524086:ANB524427 AWW524086:AWX524427 BGS524086:BGT524427 BQO524086:BQP524427 CAK524086:CAL524427 CKG524086:CKH524427 CUC524086:CUD524427 DDY524086:DDZ524427 DNU524086:DNV524427 DXQ524086:DXR524427 EHM524086:EHN524427 ERI524086:ERJ524427 FBE524086:FBF524427 FLA524086:FLB524427 FUW524086:FUX524427 GES524086:GET524427 GOO524086:GOP524427 GYK524086:GYL524427 HIG524086:HIH524427 HSC524086:HSD524427 IBY524086:IBZ524427 ILU524086:ILV524427 IVQ524086:IVR524427 JFM524086:JFN524427 JPI524086:JPJ524427 JZE524086:JZF524427 KJA524086:KJB524427 KSW524086:KSX524427 LCS524086:LCT524427 LMO524086:LMP524427 LWK524086:LWL524427 MGG524086:MGH524427 MQC524086:MQD524427 MZY524086:MZZ524427 NJU524086:NJV524427 NTQ524086:NTR524427 ODM524086:ODN524427 ONI524086:ONJ524427 OXE524086:OXF524427 PHA524086:PHB524427 PQW524086:PQX524427 QAS524086:QAT524427 QKO524086:QKP524427 QUK524086:QUL524427 REG524086:REH524427 ROC524086:ROD524427 RXY524086:RXZ524427 SHU524086:SHV524427 SRQ524086:SRR524427 TBM524086:TBN524427 TLI524086:TLJ524427 TVE524086:TVF524427 UFA524086:UFB524427 UOW524086:UOX524427 UYS524086:UYT524427 VIO524086:VIP524427 VSK524086:VSL524427 WCG524086:WCH524427 WMC524086:WMD524427 WVY524086:WVZ524427 G655158:H655499 JM589622:JN589963 TI589622:TJ589963 ADE589622:ADF589963 ANA589622:ANB589963 AWW589622:AWX589963 BGS589622:BGT589963 BQO589622:BQP589963 CAK589622:CAL589963 CKG589622:CKH589963 CUC589622:CUD589963 DDY589622:DDZ589963 DNU589622:DNV589963 DXQ589622:DXR589963 EHM589622:EHN589963 ERI589622:ERJ589963 FBE589622:FBF589963 FLA589622:FLB589963 FUW589622:FUX589963 GES589622:GET589963 GOO589622:GOP589963 GYK589622:GYL589963 HIG589622:HIH589963 HSC589622:HSD589963 IBY589622:IBZ589963 ILU589622:ILV589963 IVQ589622:IVR589963 JFM589622:JFN589963 JPI589622:JPJ589963 JZE589622:JZF589963 KJA589622:KJB589963 KSW589622:KSX589963 LCS589622:LCT589963 LMO589622:LMP589963 LWK589622:LWL589963 MGG589622:MGH589963 MQC589622:MQD589963 MZY589622:MZZ589963 NJU589622:NJV589963 NTQ589622:NTR589963 ODM589622:ODN589963 ONI589622:ONJ589963 OXE589622:OXF589963 PHA589622:PHB589963 PQW589622:PQX589963 QAS589622:QAT589963 QKO589622:QKP589963 QUK589622:QUL589963 REG589622:REH589963 ROC589622:ROD589963 RXY589622:RXZ589963 SHU589622:SHV589963 SRQ589622:SRR589963 TBM589622:TBN589963 TLI589622:TLJ589963 TVE589622:TVF589963 UFA589622:UFB589963 UOW589622:UOX589963 UYS589622:UYT589963 VIO589622:VIP589963 VSK589622:VSL589963 WCG589622:WCH589963 WMC589622:WMD589963 WVY589622:WVZ589963 G720694:H721035 JM655158:JN655499 TI655158:TJ655499 ADE655158:ADF655499 ANA655158:ANB655499 AWW655158:AWX655499 BGS655158:BGT655499 BQO655158:BQP655499 CAK655158:CAL655499 CKG655158:CKH655499 CUC655158:CUD655499 DDY655158:DDZ655499 DNU655158:DNV655499 DXQ655158:DXR655499 EHM655158:EHN655499 ERI655158:ERJ655499 FBE655158:FBF655499 FLA655158:FLB655499 FUW655158:FUX655499 GES655158:GET655499 GOO655158:GOP655499 GYK655158:GYL655499 HIG655158:HIH655499 HSC655158:HSD655499 IBY655158:IBZ655499 ILU655158:ILV655499 IVQ655158:IVR655499 JFM655158:JFN655499 JPI655158:JPJ655499 JZE655158:JZF655499 KJA655158:KJB655499 KSW655158:KSX655499 LCS655158:LCT655499 LMO655158:LMP655499 LWK655158:LWL655499 MGG655158:MGH655499 MQC655158:MQD655499 MZY655158:MZZ655499 NJU655158:NJV655499 NTQ655158:NTR655499 ODM655158:ODN655499 ONI655158:ONJ655499 OXE655158:OXF655499 PHA655158:PHB655499 PQW655158:PQX655499 QAS655158:QAT655499 QKO655158:QKP655499 QUK655158:QUL655499 REG655158:REH655499 ROC655158:ROD655499 RXY655158:RXZ655499 SHU655158:SHV655499 SRQ655158:SRR655499 TBM655158:TBN655499 TLI655158:TLJ655499 TVE655158:TVF655499 UFA655158:UFB655499 UOW655158:UOX655499 UYS655158:UYT655499 VIO655158:VIP655499 VSK655158:VSL655499 WCG655158:WCH655499 WMC655158:WMD655499 WVY655158:WVZ655499 G786230:H786571 JM720694:JN721035 TI720694:TJ721035 ADE720694:ADF721035 ANA720694:ANB721035 AWW720694:AWX721035 BGS720694:BGT721035 BQO720694:BQP721035 CAK720694:CAL721035 CKG720694:CKH721035 CUC720694:CUD721035 DDY720694:DDZ721035 DNU720694:DNV721035 DXQ720694:DXR721035 EHM720694:EHN721035 ERI720694:ERJ721035 FBE720694:FBF721035 FLA720694:FLB721035 FUW720694:FUX721035 GES720694:GET721035 GOO720694:GOP721035 GYK720694:GYL721035 HIG720694:HIH721035 HSC720694:HSD721035 IBY720694:IBZ721035 ILU720694:ILV721035 IVQ720694:IVR721035 JFM720694:JFN721035 JPI720694:JPJ721035 JZE720694:JZF721035 KJA720694:KJB721035 KSW720694:KSX721035 LCS720694:LCT721035 LMO720694:LMP721035 LWK720694:LWL721035 MGG720694:MGH721035 MQC720694:MQD721035 MZY720694:MZZ721035 NJU720694:NJV721035 NTQ720694:NTR721035 ODM720694:ODN721035 ONI720694:ONJ721035 OXE720694:OXF721035 PHA720694:PHB721035 PQW720694:PQX721035 QAS720694:QAT721035 QKO720694:QKP721035 QUK720694:QUL721035 REG720694:REH721035 ROC720694:ROD721035 RXY720694:RXZ721035 SHU720694:SHV721035 SRQ720694:SRR721035 TBM720694:TBN721035 TLI720694:TLJ721035 TVE720694:TVF721035 UFA720694:UFB721035 UOW720694:UOX721035 UYS720694:UYT721035 VIO720694:VIP721035 VSK720694:VSL721035 WCG720694:WCH721035 WMC720694:WMD721035 WVY720694:WVZ721035 G851766:H852107 JM786230:JN786571 TI786230:TJ786571 ADE786230:ADF786571 ANA786230:ANB786571 AWW786230:AWX786571 BGS786230:BGT786571 BQO786230:BQP786571 CAK786230:CAL786571 CKG786230:CKH786571 CUC786230:CUD786571 DDY786230:DDZ786571 DNU786230:DNV786571 DXQ786230:DXR786571 EHM786230:EHN786571 ERI786230:ERJ786571 FBE786230:FBF786571 FLA786230:FLB786571 FUW786230:FUX786571 GES786230:GET786571 GOO786230:GOP786571 GYK786230:GYL786571 HIG786230:HIH786571 HSC786230:HSD786571 IBY786230:IBZ786571 ILU786230:ILV786571 IVQ786230:IVR786571 JFM786230:JFN786571 JPI786230:JPJ786571 JZE786230:JZF786571 KJA786230:KJB786571 KSW786230:KSX786571 LCS786230:LCT786571 LMO786230:LMP786571 LWK786230:LWL786571 MGG786230:MGH786571 MQC786230:MQD786571 MZY786230:MZZ786571 NJU786230:NJV786571 NTQ786230:NTR786571 ODM786230:ODN786571 ONI786230:ONJ786571 OXE786230:OXF786571 PHA786230:PHB786571 PQW786230:PQX786571 QAS786230:QAT786571 QKO786230:QKP786571 QUK786230:QUL786571 REG786230:REH786571 ROC786230:ROD786571 RXY786230:RXZ786571 SHU786230:SHV786571 SRQ786230:SRR786571 TBM786230:TBN786571 TLI786230:TLJ786571 TVE786230:TVF786571 UFA786230:UFB786571 UOW786230:UOX786571 UYS786230:UYT786571 VIO786230:VIP786571 VSK786230:VSL786571 WCG786230:WCH786571 WMC786230:WMD786571 WVY786230:WVZ786571 G917302:H917643 JM851766:JN852107 TI851766:TJ852107 ADE851766:ADF852107 ANA851766:ANB852107 AWW851766:AWX852107 BGS851766:BGT852107 BQO851766:BQP852107 CAK851766:CAL852107 CKG851766:CKH852107 CUC851766:CUD852107 DDY851766:DDZ852107 DNU851766:DNV852107 DXQ851766:DXR852107 EHM851766:EHN852107 ERI851766:ERJ852107 FBE851766:FBF852107 FLA851766:FLB852107 FUW851766:FUX852107 GES851766:GET852107 GOO851766:GOP852107 GYK851766:GYL852107 HIG851766:HIH852107 HSC851766:HSD852107 IBY851766:IBZ852107 ILU851766:ILV852107 IVQ851766:IVR852107 JFM851766:JFN852107 JPI851766:JPJ852107 JZE851766:JZF852107 KJA851766:KJB852107 KSW851766:KSX852107 LCS851766:LCT852107 LMO851766:LMP852107 LWK851766:LWL852107 MGG851766:MGH852107 MQC851766:MQD852107 MZY851766:MZZ852107 NJU851766:NJV852107 NTQ851766:NTR852107 ODM851766:ODN852107 ONI851766:ONJ852107 OXE851766:OXF852107 PHA851766:PHB852107 PQW851766:PQX852107 QAS851766:QAT852107 QKO851766:QKP852107 QUK851766:QUL852107 REG851766:REH852107 ROC851766:ROD852107 RXY851766:RXZ852107 SHU851766:SHV852107 SRQ851766:SRR852107 TBM851766:TBN852107 TLI851766:TLJ852107 TVE851766:TVF852107 UFA851766:UFB852107 UOW851766:UOX852107 UYS851766:UYT852107 VIO851766:VIP852107 VSK851766:VSL852107 WCG851766:WCH852107 WMC851766:WMD852107 WVY851766:WVZ852107 G982838:H983179 JM917302:JN917643 TI917302:TJ917643 ADE917302:ADF917643 ANA917302:ANB917643 AWW917302:AWX917643 BGS917302:BGT917643 BQO917302:BQP917643 CAK917302:CAL917643 CKG917302:CKH917643 CUC917302:CUD917643 DDY917302:DDZ917643 DNU917302:DNV917643 DXQ917302:DXR917643 EHM917302:EHN917643 ERI917302:ERJ917643 FBE917302:FBF917643 FLA917302:FLB917643 FUW917302:FUX917643 GES917302:GET917643 GOO917302:GOP917643 GYK917302:GYL917643 HIG917302:HIH917643 HSC917302:HSD917643 IBY917302:IBZ917643 ILU917302:ILV917643 IVQ917302:IVR917643 JFM917302:JFN917643 JPI917302:JPJ917643 JZE917302:JZF917643 KJA917302:KJB917643 KSW917302:KSX917643 LCS917302:LCT917643 LMO917302:LMP917643 LWK917302:LWL917643 MGG917302:MGH917643 MQC917302:MQD917643 MZY917302:MZZ917643 NJU917302:NJV917643 NTQ917302:NTR917643 ODM917302:ODN917643 ONI917302:ONJ917643 OXE917302:OXF917643 PHA917302:PHB917643 PQW917302:PQX917643 QAS917302:QAT917643 QKO917302:QKP917643 QUK917302:QUL917643 REG917302:REH917643 ROC917302:ROD917643 RXY917302:RXZ917643 SHU917302:SHV917643 SRQ917302:SRR917643 TBM917302:TBN917643 TLI917302:TLJ917643 TVE917302:TVF917643 UFA917302:UFB917643 UOW917302:UOX917643 UYS917302:UYT917643 VIO917302:VIP917643 VSK917302:VSL917643 WCG917302:WCH917643 WMC917302:WMD917643 WVY917302:WVZ917643 WVY7:WVZ149 JM982838:JN983179 TI982838:TJ983179 ADE982838:ADF983179 ANA982838:ANB983179 AWW982838:AWX983179 BGS982838:BGT983179 BQO982838:BQP983179 CAK982838:CAL983179 CKG982838:CKH983179 CUC982838:CUD983179 DDY982838:DDZ983179 DNU982838:DNV983179 DXQ982838:DXR983179 EHM982838:EHN983179 ERI982838:ERJ983179 FBE982838:FBF983179 FLA982838:FLB983179 FUW982838:FUX983179 GES982838:GET983179 GOO982838:GOP983179 GYK982838:GYL983179 HIG982838:HIH983179 HSC982838:HSD983179 IBY982838:IBZ983179 ILU982838:ILV983179 IVQ982838:IVR983179 JFM982838:JFN983179 JPI982838:JPJ983179 JZE982838:JZF983179 KJA982838:KJB983179 KSW982838:KSX983179 LCS982838:LCT983179 LMO982838:LMP983179 LWK982838:LWL983179 MGG982838:MGH983179 MQC982838:MQD983179 MZY982838:MZZ983179 NJU982838:NJV983179 NTQ982838:NTR983179 ODM982838:ODN983179 ONI982838:ONJ983179 OXE982838:OXF983179 PHA982838:PHB983179 PQW982838:PQX983179 QAS982838:QAT983179 QKO982838:QKP983179 QUK982838:QUL983179 REG982838:REH983179 ROC982838:ROD983179 RXY982838:RXZ983179 SHU982838:SHV983179 SRQ982838:SRR983179 TBM982838:TBN983179 TLI982838:TLJ983179 TVE982838:TVF983179 UFA982838:UFB983179 UOW982838:UOX983179 UYS982838:UYT983179 VIO982838:VIP983179 VSK982838:VSL983179 WCG982838:WCH983179 WMC7:WMD149 WCG7:WCH149 VSK7:VSL149 VIO7:VIP149 UYS7:UYT149 UOW7:UOX149 UFA7:UFB149 TVE7:TVF149 TLI7:TLJ149 TBM7:TBN149 SRQ7:SRR149 SHU7:SHV149 RXY7:RXZ149 ROC7:ROD149 REG7:REH149 QUK7:QUL149 QKO7:QKP149 QAS7:QAT149 PQW7:PQX149 PHA7:PHB149 OXE7:OXF149 ONI7:ONJ149 ODM7:ODN149 NTQ7:NTR149 NJU7:NJV149 MZY7:MZZ149 MQC7:MQD149 MGG7:MGH149 LWK7:LWL149 LMO7:LMP149 LCS7:LCT149 KSW7:KSX149 KJA7:KJB149 JZE7:JZF149 JPI7:JPJ149 JFM7:JFN149 IVQ7:IVR149 ILU7:ILV149 IBY7:IBZ149 HSC7:HSD149 HIG7:HIH149 GYK7:GYL149 GOO7:GOP149 GES7:GET149 FUW7:FUX149 FLA7:FLB149 FBE7:FBF149 ERI7:ERJ149 EHM7:EHN149 DXQ7:DXR149 DNU7:DNV149 DDY7:DDZ149 CUC7:CUD149 CKG7:CKH149 CAK7:CAL149 BQO7:BQP149 BGS7:BGT149 AWW7:AWX149 ANA7:ANB149 ADE7:ADF149 TI7:TJ149 JM7:JN149 G65334:H65675">
      <formula1>43101</formula1>
      <formula2>43465</formula2>
    </dataValidation>
    <dataValidation type="decimal" operator="lessThan" allowBlank="1" showInputMessage="1" showErrorMessage="1" sqref="WWE982838:WWE983179 WMI982838:WMI983179 JS65334:JS65675 TO65334:TO65675 ADK65334:ADK65675 ANG65334:ANG65675 AXC65334:AXC65675 BGY65334:BGY65675 BQU65334:BQU65675 CAQ65334:CAQ65675 CKM65334:CKM65675 CUI65334:CUI65675 DEE65334:DEE65675 DOA65334:DOA65675 DXW65334:DXW65675 EHS65334:EHS65675 ERO65334:ERO65675 FBK65334:FBK65675 FLG65334:FLG65675 FVC65334:FVC65675 GEY65334:GEY65675 GOU65334:GOU65675 GYQ65334:GYQ65675 HIM65334:HIM65675 HSI65334:HSI65675 ICE65334:ICE65675 IMA65334:IMA65675 IVW65334:IVW65675 JFS65334:JFS65675 JPO65334:JPO65675 JZK65334:JZK65675 KJG65334:KJG65675 KTC65334:KTC65675 LCY65334:LCY65675 LMU65334:LMU65675 LWQ65334:LWQ65675 MGM65334:MGM65675 MQI65334:MQI65675 NAE65334:NAE65675 NKA65334:NKA65675 NTW65334:NTW65675 ODS65334:ODS65675 ONO65334:ONO65675 OXK65334:OXK65675 PHG65334:PHG65675 PRC65334:PRC65675 QAY65334:QAY65675 QKU65334:QKU65675 QUQ65334:QUQ65675 REM65334:REM65675 ROI65334:ROI65675 RYE65334:RYE65675 SIA65334:SIA65675 SRW65334:SRW65675 TBS65334:TBS65675 TLO65334:TLO65675 TVK65334:TVK65675 UFG65334:UFG65675 UPC65334:UPC65675 UYY65334:UYY65675 VIU65334:VIU65675 VSQ65334:VSQ65675 WCM65334:WCM65675 WMI65334:WMI65675 WWE65334:WWE65675 JS130870:JS131211 TO130870:TO131211 ADK130870:ADK131211 ANG130870:ANG131211 AXC130870:AXC131211 BGY130870:BGY131211 BQU130870:BQU131211 CAQ130870:CAQ131211 CKM130870:CKM131211 CUI130870:CUI131211 DEE130870:DEE131211 DOA130870:DOA131211 DXW130870:DXW131211 EHS130870:EHS131211 ERO130870:ERO131211 FBK130870:FBK131211 FLG130870:FLG131211 FVC130870:FVC131211 GEY130870:GEY131211 GOU130870:GOU131211 GYQ130870:GYQ131211 HIM130870:HIM131211 HSI130870:HSI131211 ICE130870:ICE131211 IMA130870:IMA131211 IVW130870:IVW131211 JFS130870:JFS131211 JPO130870:JPO131211 JZK130870:JZK131211 KJG130870:KJG131211 KTC130870:KTC131211 LCY130870:LCY131211 LMU130870:LMU131211 LWQ130870:LWQ131211 MGM130870:MGM131211 MQI130870:MQI131211 NAE130870:NAE131211 NKA130870:NKA131211 NTW130870:NTW131211 ODS130870:ODS131211 ONO130870:ONO131211 OXK130870:OXK131211 PHG130870:PHG131211 PRC130870:PRC131211 QAY130870:QAY131211 QKU130870:QKU131211 QUQ130870:QUQ131211 REM130870:REM131211 ROI130870:ROI131211 RYE130870:RYE131211 SIA130870:SIA131211 SRW130870:SRW131211 TBS130870:TBS131211 TLO130870:TLO131211 TVK130870:TVK131211 UFG130870:UFG131211 UPC130870:UPC131211 UYY130870:UYY131211 VIU130870:VIU131211 VSQ130870:VSQ131211 WCM130870:WCM131211 WMI130870:WMI131211 WWE130870:WWE131211 JS196406:JS196747 TO196406:TO196747 ADK196406:ADK196747 ANG196406:ANG196747 AXC196406:AXC196747 BGY196406:BGY196747 BQU196406:BQU196747 CAQ196406:CAQ196747 CKM196406:CKM196747 CUI196406:CUI196747 DEE196406:DEE196747 DOA196406:DOA196747 DXW196406:DXW196747 EHS196406:EHS196747 ERO196406:ERO196747 FBK196406:FBK196747 FLG196406:FLG196747 FVC196406:FVC196747 GEY196406:GEY196747 GOU196406:GOU196747 GYQ196406:GYQ196747 HIM196406:HIM196747 HSI196406:HSI196747 ICE196406:ICE196747 IMA196406:IMA196747 IVW196406:IVW196747 JFS196406:JFS196747 JPO196406:JPO196747 JZK196406:JZK196747 KJG196406:KJG196747 KTC196406:KTC196747 LCY196406:LCY196747 LMU196406:LMU196747 LWQ196406:LWQ196747 MGM196406:MGM196747 MQI196406:MQI196747 NAE196406:NAE196747 NKA196406:NKA196747 NTW196406:NTW196747 ODS196406:ODS196747 ONO196406:ONO196747 OXK196406:OXK196747 PHG196406:PHG196747 PRC196406:PRC196747 QAY196406:QAY196747 QKU196406:QKU196747 QUQ196406:QUQ196747 REM196406:REM196747 ROI196406:ROI196747 RYE196406:RYE196747 SIA196406:SIA196747 SRW196406:SRW196747 TBS196406:TBS196747 TLO196406:TLO196747 TVK196406:TVK196747 UFG196406:UFG196747 UPC196406:UPC196747 UYY196406:UYY196747 VIU196406:VIU196747 VSQ196406:VSQ196747 WCM196406:WCM196747 WMI196406:WMI196747 WWE196406:WWE196747 JS261942:JS262283 TO261942:TO262283 ADK261942:ADK262283 ANG261942:ANG262283 AXC261942:AXC262283 BGY261942:BGY262283 BQU261942:BQU262283 CAQ261942:CAQ262283 CKM261942:CKM262283 CUI261942:CUI262283 DEE261942:DEE262283 DOA261942:DOA262283 DXW261942:DXW262283 EHS261942:EHS262283 ERO261942:ERO262283 FBK261942:FBK262283 FLG261942:FLG262283 FVC261942:FVC262283 GEY261942:GEY262283 GOU261942:GOU262283 GYQ261942:GYQ262283 HIM261942:HIM262283 HSI261942:HSI262283 ICE261942:ICE262283 IMA261942:IMA262283 IVW261942:IVW262283 JFS261942:JFS262283 JPO261942:JPO262283 JZK261942:JZK262283 KJG261942:KJG262283 KTC261942:KTC262283 LCY261942:LCY262283 LMU261942:LMU262283 LWQ261942:LWQ262283 MGM261942:MGM262283 MQI261942:MQI262283 NAE261942:NAE262283 NKA261942:NKA262283 NTW261942:NTW262283 ODS261942:ODS262283 ONO261942:ONO262283 OXK261942:OXK262283 PHG261942:PHG262283 PRC261942:PRC262283 QAY261942:QAY262283 QKU261942:QKU262283 QUQ261942:QUQ262283 REM261942:REM262283 ROI261942:ROI262283 RYE261942:RYE262283 SIA261942:SIA262283 SRW261942:SRW262283 TBS261942:TBS262283 TLO261942:TLO262283 TVK261942:TVK262283 UFG261942:UFG262283 UPC261942:UPC262283 UYY261942:UYY262283 VIU261942:VIU262283 VSQ261942:VSQ262283 WCM261942:WCM262283 WMI261942:WMI262283 WWE261942:WWE262283 JS327478:JS327819 TO327478:TO327819 ADK327478:ADK327819 ANG327478:ANG327819 AXC327478:AXC327819 BGY327478:BGY327819 BQU327478:BQU327819 CAQ327478:CAQ327819 CKM327478:CKM327819 CUI327478:CUI327819 DEE327478:DEE327819 DOA327478:DOA327819 DXW327478:DXW327819 EHS327478:EHS327819 ERO327478:ERO327819 FBK327478:FBK327819 FLG327478:FLG327819 FVC327478:FVC327819 GEY327478:GEY327819 GOU327478:GOU327819 GYQ327478:GYQ327819 HIM327478:HIM327819 HSI327478:HSI327819 ICE327478:ICE327819 IMA327478:IMA327819 IVW327478:IVW327819 JFS327478:JFS327819 JPO327478:JPO327819 JZK327478:JZK327819 KJG327478:KJG327819 KTC327478:KTC327819 LCY327478:LCY327819 LMU327478:LMU327819 LWQ327478:LWQ327819 MGM327478:MGM327819 MQI327478:MQI327819 NAE327478:NAE327819 NKA327478:NKA327819 NTW327478:NTW327819 ODS327478:ODS327819 ONO327478:ONO327819 OXK327478:OXK327819 PHG327478:PHG327819 PRC327478:PRC327819 QAY327478:QAY327819 QKU327478:QKU327819 QUQ327478:QUQ327819 REM327478:REM327819 ROI327478:ROI327819 RYE327478:RYE327819 SIA327478:SIA327819 SRW327478:SRW327819 TBS327478:TBS327819 TLO327478:TLO327819 TVK327478:TVK327819 UFG327478:UFG327819 UPC327478:UPC327819 UYY327478:UYY327819 VIU327478:VIU327819 VSQ327478:VSQ327819 WCM327478:WCM327819 WMI327478:WMI327819 WWE327478:WWE327819 JS393014:JS393355 TO393014:TO393355 ADK393014:ADK393355 ANG393014:ANG393355 AXC393014:AXC393355 BGY393014:BGY393355 BQU393014:BQU393355 CAQ393014:CAQ393355 CKM393014:CKM393355 CUI393014:CUI393355 DEE393014:DEE393355 DOA393014:DOA393355 DXW393014:DXW393355 EHS393014:EHS393355 ERO393014:ERO393355 FBK393014:FBK393355 FLG393014:FLG393355 FVC393014:FVC393355 GEY393014:GEY393355 GOU393014:GOU393355 GYQ393014:GYQ393355 HIM393014:HIM393355 HSI393014:HSI393355 ICE393014:ICE393355 IMA393014:IMA393355 IVW393014:IVW393355 JFS393014:JFS393355 JPO393014:JPO393355 JZK393014:JZK393355 KJG393014:KJG393355 KTC393014:KTC393355 LCY393014:LCY393355 LMU393014:LMU393355 LWQ393014:LWQ393355 MGM393014:MGM393355 MQI393014:MQI393355 NAE393014:NAE393355 NKA393014:NKA393355 NTW393014:NTW393355 ODS393014:ODS393355 ONO393014:ONO393355 OXK393014:OXK393355 PHG393014:PHG393355 PRC393014:PRC393355 QAY393014:QAY393355 QKU393014:QKU393355 QUQ393014:QUQ393355 REM393014:REM393355 ROI393014:ROI393355 RYE393014:RYE393355 SIA393014:SIA393355 SRW393014:SRW393355 TBS393014:TBS393355 TLO393014:TLO393355 TVK393014:TVK393355 UFG393014:UFG393355 UPC393014:UPC393355 UYY393014:UYY393355 VIU393014:VIU393355 VSQ393014:VSQ393355 WCM393014:WCM393355 WMI393014:WMI393355 WWE393014:WWE393355 JS458550:JS458891 TO458550:TO458891 ADK458550:ADK458891 ANG458550:ANG458891 AXC458550:AXC458891 BGY458550:BGY458891 BQU458550:BQU458891 CAQ458550:CAQ458891 CKM458550:CKM458891 CUI458550:CUI458891 DEE458550:DEE458891 DOA458550:DOA458891 DXW458550:DXW458891 EHS458550:EHS458891 ERO458550:ERO458891 FBK458550:FBK458891 FLG458550:FLG458891 FVC458550:FVC458891 GEY458550:GEY458891 GOU458550:GOU458891 GYQ458550:GYQ458891 HIM458550:HIM458891 HSI458550:HSI458891 ICE458550:ICE458891 IMA458550:IMA458891 IVW458550:IVW458891 JFS458550:JFS458891 JPO458550:JPO458891 JZK458550:JZK458891 KJG458550:KJG458891 KTC458550:KTC458891 LCY458550:LCY458891 LMU458550:LMU458891 LWQ458550:LWQ458891 MGM458550:MGM458891 MQI458550:MQI458891 NAE458550:NAE458891 NKA458550:NKA458891 NTW458550:NTW458891 ODS458550:ODS458891 ONO458550:ONO458891 OXK458550:OXK458891 PHG458550:PHG458891 PRC458550:PRC458891 QAY458550:QAY458891 QKU458550:QKU458891 QUQ458550:QUQ458891 REM458550:REM458891 ROI458550:ROI458891 RYE458550:RYE458891 SIA458550:SIA458891 SRW458550:SRW458891 TBS458550:TBS458891 TLO458550:TLO458891 TVK458550:TVK458891 UFG458550:UFG458891 UPC458550:UPC458891 UYY458550:UYY458891 VIU458550:VIU458891 VSQ458550:VSQ458891 WCM458550:WCM458891 WMI458550:WMI458891 WWE458550:WWE458891 JS524086:JS524427 TO524086:TO524427 ADK524086:ADK524427 ANG524086:ANG524427 AXC524086:AXC524427 BGY524086:BGY524427 BQU524086:BQU524427 CAQ524086:CAQ524427 CKM524086:CKM524427 CUI524086:CUI524427 DEE524086:DEE524427 DOA524086:DOA524427 DXW524086:DXW524427 EHS524086:EHS524427 ERO524086:ERO524427 FBK524086:FBK524427 FLG524086:FLG524427 FVC524086:FVC524427 GEY524086:GEY524427 GOU524086:GOU524427 GYQ524086:GYQ524427 HIM524086:HIM524427 HSI524086:HSI524427 ICE524086:ICE524427 IMA524086:IMA524427 IVW524086:IVW524427 JFS524086:JFS524427 JPO524086:JPO524427 JZK524086:JZK524427 KJG524086:KJG524427 KTC524086:KTC524427 LCY524086:LCY524427 LMU524086:LMU524427 LWQ524086:LWQ524427 MGM524086:MGM524427 MQI524086:MQI524427 NAE524086:NAE524427 NKA524086:NKA524427 NTW524086:NTW524427 ODS524086:ODS524427 ONO524086:ONO524427 OXK524086:OXK524427 PHG524086:PHG524427 PRC524086:PRC524427 QAY524086:QAY524427 QKU524086:QKU524427 QUQ524086:QUQ524427 REM524086:REM524427 ROI524086:ROI524427 RYE524086:RYE524427 SIA524086:SIA524427 SRW524086:SRW524427 TBS524086:TBS524427 TLO524086:TLO524427 TVK524086:TVK524427 UFG524086:UFG524427 UPC524086:UPC524427 UYY524086:UYY524427 VIU524086:VIU524427 VSQ524086:VSQ524427 WCM524086:WCM524427 WMI524086:WMI524427 WWE524086:WWE524427 JS589622:JS589963 TO589622:TO589963 ADK589622:ADK589963 ANG589622:ANG589963 AXC589622:AXC589963 BGY589622:BGY589963 BQU589622:BQU589963 CAQ589622:CAQ589963 CKM589622:CKM589963 CUI589622:CUI589963 DEE589622:DEE589963 DOA589622:DOA589963 DXW589622:DXW589963 EHS589622:EHS589963 ERO589622:ERO589963 FBK589622:FBK589963 FLG589622:FLG589963 FVC589622:FVC589963 GEY589622:GEY589963 GOU589622:GOU589963 GYQ589622:GYQ589963 HIM589622:HIM589963 HSI589622:HSI589963 ICE589622:ICE589963 IMA589622:IMA589963 IVW589622:IVW589963 JFS589622:JFS589963 JPO589622:JPO589963 JZK589622:JZK589963 KJG589622:KJG589963 KTC589622:KTC589963 LCY589622:LCY589963 LMU589622:LMU589963 LWQ589622:LWQ589963 MGM589622:MGM589963 MQI589622:MQI589963 NAE589622:NAE589963 NKA589622:NKA589963 NTW589622:NTW589963 ODS589622:ODS589963 ONO589622:ONO589963 OXK589622:OXK589963 PHG589622:PHG589963 PRC589622:PRC589963 QAY589622:QAY589963 QKU589622:QKU589963 QUQ589622:QUQ589963 REM589622:REM589963 ROI589622:ROI589963 RYE589622:RYE589963 SIA589622:SIA589963 SRW589622:SRW589963 TBS589622:TBS589963 TLO589622:TLO589963 TVK589622:TVK589963 UFG589622:UFG589963 UPC589622:UPC589963 UYY589622:UYY589963 VIU589622:VIU589963 VSQ589622:VSQ589963 WCM589622:WCM589963 WMI589622:WMI589963 WWE589622:WWE589963 JS655158:JS655499 TO655158:TO655499 ADK655158:ADK655499 ANG655158:ANG655499 AXC655158:AXC655499 BGY655158:BGY655499 BQU655158:BQU655499 CAQ655158:CAQ655499 CKM655158:CKM655499 CUI655158:CUI655499 DEE655158:DEE655499 DOA655158:DOA655499 DXW655158:DXW655499 EHS655158:EHS655499 ERO655158:ERO655499 FBK655158:FBK655499 FLG655158:FLG655499 FVC655158:FVC655499 GEY655158:GEY655499 GOU655158:GOU655499 GYQ655158:GYQ655499 HIM655158:HIM655499 HSI655158:HSI655499 ICE655158:ICE655499 IMA655158:IMA655499 IVW655158:IVW655499 JFS655158:JFS655499 JPO655158:JPO655499 JZK655158:JZK655499 KJG655158:KJG655499 KTC655158:KTC655499 LCY655158:LCY655499 LMU655158:LMU655499 LWQ655158:LWQ655499 MGM655158:MGM655499 MQI655158:MQI655499 NAE655158:NAE655499 NKA655158:NKA655499 NTW655158:NTW655499 ODS655158:ODS655499 ONO655158:ONO655499 OXK655158:OXK655499 PHG655158:PHG655499 PRC655158:PRC655499 QAY655158:QAY655499 QKU655158:QKU655499 QUQ655158:QUQ655499 REM655158:REM655499 ROI655158:ROI655499 RYE655158:RYE655499 SIA655158:SIA655499 SRW655158:SRW655499 TBS655158:TBS655499 TLO655158:TLO655499 TVK655158:TVK655499 UFG655158:UFG655499 UPC655158:UPC655499 UYY655158:UYY655499 VIU655158:VIU655499 VSQ655158:VSQ655499 WCM655158:WCM655499 WMI655158:WMI655499 WWE655158:WWE655499 JS720694:JS721035 TO720694:TO721035 ADK720694:ADK721035 ANG720694:ANG721035 AXC720694:AXC721035 BGY720694:BGY721035 BQU720694:BQU721035 CAQ720694:CAQ721035 CKM720694:CKM721035 CUI720694:CUI721035 DEE720694:DEE721035 DOA720694:DOA721035 DXW720694:DXW721035 EHS720694:EHS721035 ERO720694:ERO721035 FBK720694:FBK721035 FLG720694:FLG721035 FVC720694:FVC721035 GEY720694:GEY721035 GOU720694:GOU721035 GYQ720694:GYQ721035 HIM720694:HIM721035 HSI720694:HSI721035 ICE720694:ICE721035 IMA720694:IMA721035 IVW720694:IVW721035 JFS720694:JFS721035 JPO720694:JPO721035 JZK720694:JZK721035 KJG720694:KJG721035 KTC720694:KTC721035 LCY720694:LCY721035 LMU720694:LMU721035 LWQ720694:LWQ721035 MGM720694:MGM721035 MQI720694:MQI721035 NAE720694:NAE721035 NKA720694:NKA721035 NTW720694:NTW721035 ODS720694:ODS721035 ONO720694:ONO721035 OXK720694:OXK721035 PHG720694:PHG721035 PRC720694:PRC721035 QAY720694:QAY721035 QKU720694:QKU721035 QUQ720694:QUQ721035 REM720694:REM721035 ROI720694:ROI721035 RYE720694:RYE721035 SIA720694:SIA721035 SRW720694:SRW721035 TBS720694:TBS721035 TLO720694:TLO721035 TVK720694:TVK721035 UFG720694:UFG721035 UPC720694:UPC721035 UYY720694:UYY721035 VIU720694:VIU721035 VSQ720694:VSQ721035 WCM720694:WCM721035 WMI720694:WMI721035 WWE720694:WWE721035 JS786230:JS786571 TO786230:TO786571 ADK786230:ADK786571 ANG786230:ANG786571 AXC786230:AXC786571 BGY786230:BGY786571 BQU786230:BQU786571 CAQ786230:CAQ786571 CKM786230:CKM786571 CUI786230:CUI786571 DEE786230:DEE786571 DOA786230:DOA786571 DXW786230:DXW786571 EHS786230:EHS786571 ERO786230:ERO786571 FBK786230:FBK786571 FLG786230:FLG786571 FVC786230:FVC786571 GEY786230:GEY786571 GOU786230:GOU786571 GYQ786230:GYQ786571 HIM786230:HIM786571 HSI786230:HSI786571 ICE786230:ICE786571 IMA786230:IMA786571 IVW786230:IVW786571 JFS786230:JFS786571 JPO786230:JPO786571 JZK786230:JZK786571 KJG786230:KJG786571 KTC786230:KTC786571 LCY786230:LCY786571 LMU786230:LMU786571 LWQ786230:LWQ786571 MGM786230:MGM786571 MQI786230:MQI786571 NAE786230:NAE786571 NKA786230:NKA786571 NTW786230:NTW786571 ODS786230:ODS786571 ONO786230:ONO786571 OXK786230:OXK786571 PHG786230:PHG786571 PRC786230:PRC786571 QAY786230:QAY786571 QKU786230:QKU786571 QUQ786230:QUQ786571 REM786230:REM786571 ROI786230:ROI786571 RYE786230:RYE786571 SIA786230:SIA786571 SRW786230:SRW786571 TBS786230:TBS786571 TLO786230:TLO786571 TVK786230:TVK786571 UFG786230:UFG786571 UPC786230:UPC786571 UYY786230:UYY786571 VIU786230:VIU786571 VSQ786230:VSQ786571 WCM786230:WCM786571 WMI786230:WMI786571 WWE786230:WWE786571 JS851766:JS852107 TO851766:TO852107 ADK851766:ADK852107 ANG851766:ANG852107 AXC851766:AXC852107 BGY851766:BGY852107 BQU851766:BQU852107 CAQ851766:CAQ852107 CKM851766:CKM852107 CUI851766:CUI852107 DEE851766:DEE852107 DOA851766:DOA852107 DXW851766:DXW852107 EHS851766:EHS852107 ERO851766:ERO852107 FBK851766:FBK852107 FLG851766:FLG852107 FVC851766:FVC852107 GEY851766:GEY852107 GOU851766:GOU852107 GYQ851766:GYQ852107 HIM851766:HIM852107 HSI851766:HSI852107 ICE851766:ICE852107 IMA851766:IMA852107 IVW851766:IVW852107 JFS851766:JFS852107 JPO851766:JPO852107 JZK851766:JZK852107 KJG851766:KJG852107 KTC851766:KTC852107 LCY851766:LCY852107 LMU851766:LMU852107 LWQ851766:LWQ852107 MGM851766:MGM852107 MQI851766:MQI852107 NAE851766:NAE852107 NKA851766:NKA852107 NTW851766:NTW852107 ODS851766:ODS852107 ONO851766:ONO852107 OXK851766:OXK852107 PHG851766:PHG852107 PRC851766:PRC852107 QAY851766:QAY852107 QKU851766:QKU852107 QUQ851766:QUQ852107 REM851766:REM852107 ROI851766:ROI852107 RYE851766:RYE852107 SIA851766:SIA852107 SRW851766:SRW852107 TBS851766:TBS852107 TLO851766:TLO852107 TVK851766:TVK852107 UFG851766:UFG852107 UPC851766:UPC852107 UYY851766:UYY852107 VIU851766:VIU852107 VSQ851766:VSQ852107 WCM851766:WCM852107 WMI851766:WMI852107 WWE851766:WWE852107 JS917302:JS917643 TO917302:TO917643 ADK917302:ADK917643 ANG917302:ANG917643 AXC917302:AXC917643 BGY917302:BGY917643 BQU917302:BQU917643 CAQ917302:CAQ917643 CKM917302:CKM917643 CUI917302:CUI917643 DEE917302:DEE917643 DOA917302:DOA917643 DXW917302:DXW917643 EHS917302:EHS917643 ERO917302:ERO917643 FBK917302:FBK917643 FLG917302:FLG917643 FVC917302:FVC917643 GEY917302:GEY917643 GOU917302:GOU917643 GYQ917302:GYQ917643 HIM917302:HIM917643 HSI917302:HSI917643 ICE917302:ICE917643 IMA917302:IMA917643 IVW917302:IVW917643 JFS917302:JFS917643 JPO917302:JPO917643 JZK917302:JZK917643 KJG917302:KJG917643 KTC917302:KTC917643 LCY917302:LCY917643 LMU917302:LMU917643 LWQ917302:LWQ917643 MGM917302:MGM917643 MQI917302:MQI917643 NAE917302:NAE917643 NKA917302:NKA917643 NTW917302:NTW917643 ODS917302:ODS917643 ONO917302:ONO917643 OXK917302:OXK917643 PHG917302:PHG917643 PRC917302:PRC917643 QAY917302:QAY917643 QKU917302:QKU917643 QUQ917302:QUQ917643 REM917302:REM917643 ROI917302:ROI917643 RYE917302:RYE917643 SIA917302:SIA917643 SRW917302:SRW917643 TBS917302:TBS917643 TLO917302:TLO917643 TVK917302:TVK917643 UFG917302:UFG917643 UPC917302:UPC917643 UYY917302:UYY917643 VIU917302:VIU917643 VSQ917302:VSQ917643 WCM917302:WCM917643 WMI917302:WMI917643 WWE917302:WWE917643 JS982838:JS983179 TO982838:TO983179 ADK982838:ADK983179 ANG982838:ANG983179 AXC982838:AXC983179 BGY982838:BGY983179 BQU982838:BQU983179 CAQ982838:CAQ983179 CKM982838:CKM983179 CUI982838:CUI983179 DEE982838:DEE983179 DOA982838:DOA983179 DXW982838:DXW983179 EHS982838:EHS983179 ERO982838:ERO983179 FBK982838:FBK983179 FLG982838:FLG983179 FVC982838:FVC983179 GEY982838:GEY983179 GOU982838:GOU983179 GYQ982838:GYQ983179 HIM982838:HIM983179 HSI982838:HSI983179 ICE982838:ICE983179 IMA982838:IMA983179 IVW982838:IVW983179 JFS982838:JFS983179 JPO982838:JPO983179 JZK982838:JZK983179 KJG982838:KJG983179 KTC982838:KTC983179 LCY982838:LCY983179 LMU982838:LMU983179 LWQ982838:LWQ983179 MGM982838:MGM983179 MQI982838:MQI983179 NAE982838:NAE983179 NKA982838:NKA983179 NTW982838:NTW983179 ODS982838:ODS983179 ONO982838:ONO983179 OXK982838:OXK983179 PHG982838:PHG983179 PRC982838:PRC983179 QAY982838:QAY983179 QKU982838:QKU983179 QUQ982838:QUQ983179 REM982838:REM983179 ROI982838:ROI983179 RYE982838:RYE983179 SIA982838:SIA983179 SRW982838:SRW983179 TBS982838:TBS983179 TLO982838:TLO983179 TVK982838:TVK983179 UFG982838:UFG983179 UPC982838:UPC983179 UYY982838:UYY983179 VIU982838:VIU983179 VSQ982838:VSQ983179 WCM982838:WCM983179 WMI7:WMI149 WCM7:WCM149 VSQ7:VSQ149 VIU7:VIU149 UYY7:UYY149 UPC7:UPC149 UFG7:UFG149 TVK7:TVK149 TLO7:TLO149 TBS7:TBS149 SRW7:SRW149 SIA7:SIA149 RYE7:RYE149 ROI7:ROI149 REM7:REM149 QUQ7:QUQ149 QKU7:QKU149 QAY7:QAY149 PRC7:PRC149 PHG7:PHG149 OXK7:OXK149 ONO7:ONO149 ODS7:ODS149 NTW7:NTW149 NKA7:NKA149 NAE7:NAE149 MQI7:MQI149 MGM7:MGM149 LWQ7:LWQ149 LMU7:LMU149 LCY7:LCY149 KTC7:KTC149 KJG7:KJG149 JZK7:JZK149 JPO7:JPO149 JFS7:JFS149 IVW7:IVW149 IMA7:IMA149 ICE7:ICE149 HSI7:HSI149 HIM7:HIM149 GYQ7:GYQ149 GOU7:GOU149 GEY7:GEY149 FVC7:FVC149 FLG7:FLG149 FBK7:FBK149 ERO7:ERO149 EHS7:EHS149 DXW7:DXW149 DOA7:DOA149 DEE7:DEE149 CUI7:CUI149 CKM7:CKM149 CAQ7:CAQ149 BQU7:BQU149 BGY7:BGY149 AXC7:AXC149 ANG7:ANG149 ADK7:ADK149 TO7:TO149 JS7:JS149 WWE7:WWE149 R65294:R65635 R130830:R131171 R196366:R196707 R261902:R262243 R327438:R327779 R392974:R393315 R458510:R458851 R524046:R524387 R589582:R589923 R655118:R655459 R720654:R720995 R786190:R786531 R851726:R852067 R917262:R917603 R982798:R983139">
      <formula1>20000</formula1>
    </dataValidation>
    <dataValidation type="whole" allowBlank="1" showInputMessage="1" showErrorMessage="1" prompt="Inserire solo i giorni di assenza fatturati/da fatturare" sqref="WWB982838:WWB983179 JP65334:JP65675 TL65334:TL65675 ADH65334:ADH65675 AND65334:AND65675 AWZ65334:AWZ65675 BGV65334:BGV65675 BQR65334:BQR65675 CAN65334:CAN65675 CKJ65334:CKJ65675 CUF65334:CUF65675 DEB65334:DEB65675 DNX65334:DNX65675 DXT65334:DXT65675 EHP65334:EHP65675 ERL65334:ERL65675 FBH65334:FBH65675 FLD65334:FLD65675 FUZ65334:FUZ65675 GEV65334:GEV65675 GOR65334:GOR65675 GYN65334:GYN65675 HIJ65334:HIJ65675 HSF65334:HSF65675 ICB65334:ICB65675 ILX65334:ILX65675 IVT65334:IVT65675 JFP65334:JFP65675 JPL65334:JPL65675 JZH65334:JZH65675 KJD65334:KJD65675 KSZ65334:KSZ65675 LCV65334:LCV65675 LMR65334:LMR65675 LWN65334:LWN65675 MGJ65334:MGJ65675 MQF65334:MQF65675 NAB65334:NAB65675 NJX65334:NJX65675 NTT65334:NTT65675 ODP65334:ODP65675 ONL65334:ONL65675 OXH65334:OXH65675 PHD65334:PHD65675 PQZ65334:PQZ65675 QAV65334:QAV65675 QKR65334:QKR65675 QUN65334:QUN65675 REJ65334:REJ65675 ROF65334:ROF65675 RYB65334:RYB65675 SHX65334:SHX65675 SRT65334:SRT65675 TBP65334:TBP65675 TLL65334:TLL65675 TVH65334:TVH65675 UFD65334:UFD65675 UOZ65334:UOZ65675 UYV65334:UYV65675 VIR65334:VIR65675 VSN65334:VSN65675 WCJ65334:WCJ65675 WMF65334:WMF65675 WWB65334:WWB65675 JP130870:JP131211 TL130870:TL131211 ADH130870:ADH131211 AND130870:AND131211 AWZ130870:AWZ131211 BGV130870:BGV131211 BQR130870:BQR131211 CAN130870:CAN131211 CKJ130870:CKJ131211 CUF130870:CUF131211 DEB130870:DEB131211 DNX130870:DNX131211 DXT130870:DXT131211 EHP130870:EHP131211 ERL130870:ERL131211 FBH130870:FBH131211 FLD130870:FLD131211 FUZ130870:FUZ131211 GEV130870:GEV131211 GOR130870:GOR131211 GYN130870:GYN131211 HIJ130870:HIJ131211 HSF130870:HSF131211 ICB130870:ICB131211 ILX130870:ILX131211 IVT130870:IVT131211 JFP130870:JFP131211 JPL130870:JPL131211 JZH130870:JZH131211 KJD130870:KJD131211 KSZ130870:KSZ131211 LCV130870:LCV131211 LMR130870:LMR131211 LWN130870:LWN131211 MGJ130870:MGJ131211 MQF130870:MQF131211 NAB130870:NAB131211 NJX130870:NJX131211 NTT130870:NTT131211 ODP130870:ODP131211 ONL130870:ONL131211 OXH130870:OXH131211 PHD130870:PHD131211 PQZ130870:PQZ131211 QAV130870:QAV131211 QKR130870:QKR131211 QUN130870:QUN131211 REJ130870:REJ131211 ROF130870:ROF131211 RYB130870:RYB131211 SHX130870:SHX131211 SRT130870:SRT131211 TBP130870:TBP131211 TLL130870:TLL131211 TVH130870:TVH131211 UFD130870:UFD131211 UOZ130870:UOZ131211 UYV130870:UYV131211 VIR130870:VIR131211 VSN130870:VSN131211 WCJ130870:WCJ131211 WMF130870:WMF131211 WWB130870:WWB131211 JP196406:JP196747 TL196406:TL196747 ADH196406:ADH196747 AND196406:AND196747 AWZ196406:AWZ196747 BGV196406:BGV196747 BQR196406:BQR196747 CAN196406:CAN196747 CKJ196406:CKJ196747 CUF196406:CUF196747 DEB196406:DEB196747 DNX196406:DNX196747 DXT196406:DXT196747 EHP196406:EHP196747 ERL196406:ERL196747 FBH196406:FBH196747 FLD196406:FLD196747 FUZ196406:FUZ196747 GEV196406:GEV196747 GOR196406:GOR196747 GYN196406:GYN196747 HIJ196406:HIJ196747 HSF196406:HSF196747 ICB196406:ICB196747 ILX196406:ILX196747 IVT196406:IVT196747 JFP196406:JFP196747 JPL196406:JPL196747 JZH196406:JZH196747 KJD196406:KJD196747 KSZ196406:KSZ196747 LCV196406:LCV196747 LMR196406:LMR196747 LWN196406:LWN196747 MGJ196406:MGJ196747 MQF196406:MQF196747 NAB196406:NAB196747 NJX196406:NJX196747 NTT196406:NTT196747 ODP196406:ODP196747 ONL196406:ONL196747 OXH196406:OXH196747 PHD196406:PHD196747 PQZ196406:PQZ196747 QAV196406:QAV196747 QKR196406:QKR196747 QUN196406:QUN196747 REJ196406:REJ196747 ROF196406:ROF196747 RYB196406:RYB196747 SHX196406:SHX196747 SRT196406:SRT196747 TBP196406:TBP196747 TLL196406:TLL196747 TVH196406:TVH196747 UFD196406:UFD196747 UOZ196406:UOZ196747 UYV196406:UYV196747 VIR196406:VIR196747 VSN196406:VSN196747 WCJ196406:WCJ196747 WMF196406:WMF196747 WWB196406:WWB196747 JP261942:JP262283 TL261942:TL262283 ADH261942:ADH262283 AND261942:AND262283 AWZ261942:AWZ262283 BGV261942:BGV262283 BQR261942:BQR262283 CAN261942:CAN262283 CKJ261942:CKJ262283 CUF261942:CUF262283 DEB261942:DEB262283 DNX261942:DNX262283 DXT261942:DXT262283 EHP261942:EHP262283 ERL261942:ERL262283 FBH261942:FBH262283 FLD261942:FLD262283 FUZ261942:FUZ262283 GEV261942:GEV262283 GOR261942:GOR262283 GYN261942:GYN262283 HIJ261942:HIJ262283 HSF261942:HSF262283 ICB261942:ICB262283 ILX261942:ILX262283 IVT261942:IVT262283 JFP261942:JFP262283 JPL261942:JPL262283 JZH261942:JZH262283 KJD261942:KJD262283 KSZ261942:KSZ262283 LCV261942:LCV262283 LMR261942:LMR262283 LWN261942:LWN262283 MGJ261942:MGJ262283 MQF261942:MQF262283 NAB261942:NAB262283 NJX261942:NJX262283 NTT261942:NTT262283 ODP261942:ODP262283 ONL261942:ONL262283 OXH261942:OXH262283 PHD261942:PHD262283 PQZ261942:PQZ262283 QAV261942:QAV262283 QKR261942:QKR262283 QUN261942:QUN262283 REJ261942:REJ262283 ROF261942:ROF262283 RYB261942:RYB262283 SHX261942:SHX262283 SRT261942:SRT262283 TBP261942:TBP262283 TLL261942:TLL262283 TVH261942:TVH262283 UFD261942:UFD262283 UOZ261942:UOZ262283 UYV261942:UYV262283 VIR261942:VIR262283 VSN261942:VSN262283 WCJ261942:WCJ262283 WMF261942:WMF262283 WWB261942:WWB262283 JP327478:JP327819 TL327478:TL327819 ADH327478:ADH327819 AND327478:AND327819 AWZ327478:AWZ327819 BGV327478:BGV327819 BQR327478:BQR327819 CAN327478:CAN327819 CKJ327478:CKJ327819 CUF327478:CUF327819 DEB327478:DEB327819 DNX327478:DNX327819 DXT327478:DXT327819 EHP327478:EHP327819 ERL327478:ERL327819 FBH327478:FBH327819 FLD327478:FLD327819 FUZ327478:FUZ327819 GEV327478:GEV327819 GOR327478:GOR327819 GYN327478:GYN327819 HIJ327478:HIJ327819 HSF327478:HSF327819 ICB327478:ICB327819 ILX327478:ILX327819 IVT327478:IVT327819 JFP327478:JFP327819 JPL327478:JPL327819 JZH327478:JZH327819 KJD327478:KJD327819 KSZ327478:KSZ327819 LCV327478:LCV327819 LMR327478:LMR327819 LWN327478:LWN327819 MGJ327478:MGJ327819 MQF327478:MQF327819 NAB327478:NAB327819 NJX327478:NJX327819 NTT327478:NTT327819 ODP327478:ODP327819 ONL327478:ONL327819 OXH327478:OXH327819 PHD327478:PHD327819 PQZ327478:PQZ327819 QAV327478:QAV327819 QKR327478:QKR327819 QUN327478:QUN327819 REJ327478:REJ327819 ROF327478:ROF327819 RYB327478:RYB327819 SHX327478:SHX327819 SRT327478:SRT327819 TBP327478:TBP327819 TLL327478:TLL327819 TVH327478:TVH327819 UFD327478:UFD327819 UOZ327478:UOZ327819 UYV327478:UYV327819 VIR327478:VIR327819 VSN327478:VSN327819 WCJ327478:WCJ327819 WMF327478:WMF327819 WWB327478:WWB327819 JP393014:JP393355 TL393014:TL393355 ADH393014:ADH393355 AND393014:AND393355 AWZ393014:AWZ393355 BGV393014:BGV393355 BQR393014:BQR393355 CAN393014:CAN393355 CKJ393014:CKJ393355 CUF393014:CUF393355 DEB393014:DEB393355 DNX393014:DNX393355 DXT393014:DXT393355 EHP393014:EHP393355 ERL393014:ERL393355 FBH393014:FBH393355 FLD393014:FLD393355 FUZ393014:FUZ393355 GEV393014:GEV393355 GOR393014:GOR393355 GYN393014:GYN393355 HIJ393014:HIJ393355 HSF393014:HSF393355 ICB393014:ICB393355 ILX393014:ILX393355 IVT393014:IVT393355 JFP393014:JFP393355 JPL393014:JPL393355 JZH393014:JZH393355 KJD393014:KJD393355 KSZ393014:KSZ393355 LCV393014:LCV393355 LMR393014:LMR393355 LWN393014:LWN393355 MGJ393014:MGJ393355 MQF393014:MQF393355 NAB393014:NAB393355 NJX393014:NJX393355 NTT393014:NTT393355 ODP393014:ODP393355 ONL393014:ONL393355 OXH393014:OXH393355 PHD393014:PHD393355 PQZ393014:PQZ393355 QAV393014:QAV393355 QKR393014:QKR393355 QUN393014:QUN393355 REJ393014:REJ393355 ROF393014:ROF393355 RYB393014:RYB393355 SHX393014:SHX393355 SRT393014:SRT393355 TBP393014:TBP393355 TLL393014:TLL393355 TVH393014:TVH393355 UFD393014:UFD393355 UOZ393014:UOZ393355 UYV393014:UYV393355 VIR393014:VIR393355 VSN393014:VSN393355 WCJ393014:WCJ393355 WMF393014:WMF393355 WWB393014:WWB393355 JP458550:JP458891 TL458550:TL458891 ADH458550:ADH458891 AND458550:AND458891 AWZ458550:AWZ458891 BGV458550:BGV458891 BQR458550:BQR458891 CAN458550:CAN458891 CKJ458550:CKJ458891 CUF458550:CUF458891 DEB458550:DEB458891 DNX458550:DNX458891 DXT458550:DXT458891 EHP458550:EHP458891 ERL458550:ERL458891 FBH458550:FBH458891 FLD458550:FLD458891 FUZ458550:FUZ458891 GEV458550:GEV458891 GOR458550:GOR458891 GYN458550:GYN458891 HIJ458550:HIJ458891 HSF458550:HSF458891 ICB458550:ICB458891 ILX458550:ILX458891 IVT458550:IVT458891 JFP458550:JFP458891 JPL458550:JPL458891 JZH458550:JZH458891 KJD458550:KJD458891 KSZ458550:KSZ458891 LCV458550:LCV458891 LMR458550:LMR458891 LWN458550:LWN458891 MGJ458550:MGJ458891 MQF458550:MQF458891 NAB458550:NAB458891 NJX458550:NJX458891 NTT458550:NTT458891 ODP458550:ODP458891 ONL458550:ONL458891 OXH458550:OXH458891 PHD458550:PHD458891 PQZ458550:PQZ458891 QAV458550:QAV458891 QKR458550:QKR458891 QUN458550:QUN458891 REJ458550:REJ458891 ROF458550:ROF458891 RYB458550:RYB458891 SHX458550:SHX458891 SRT458550:SRT458891 TBP458550:TBP458891 TLL458550:TLL458891 TVH458550:TVH458891 UFD458550:UFD458891 UOZ458550:UOZ458891 UYV458550:UYV458891 VIR458550:VIR458891 VSN458550:VSN458891 WCJ458550:WCJ458891 WMF458550:WMF458891 WWB458550:WWB458891 JP524086:JP524427 TL524086:TL524427 ADH524086:ADH524427 AND524086:AND524427 AWZ524086:AWZ524427 BGV524086:BGV524427 BQR524086:BQR524427 CAN524086:CAN524427 CKJ524086:CKJ524427 CUF524086:CUF524427 DEB524086:DEB524427 DNX524086:DNX524427 DXT524086:DXT524427 EHP524086:EHP524427 ERL524086:ERL524427 FBH524086:FBH524427 FLD524086:FLD524427 FUZ524086:FUZ524427 GEV524086:GEV524427 GOR524086:GOR524427 GYN524086:GYN524427 HIJ524086:HIJ524427 HSF524086:HSF524427 ICB524086:ICB524427 ILX524086:ILX524427 IVT524086:IVT524427 JFP524086:JFP524427 JPL524086:JPL524427 JZH524086:JZH524427 KJD524086:KJD524427 KSZ524086:KSZ524427 LCV524086:LCV524427 LMR524086:LMR524427 LWN524086:LWN524427 MGJ524086:MGJ524427 MQF524086:MQF524427 NAB524086:NAB524427 NJX524086:NJX524427 NTT524086:NTT524427 ODP524086:ODP524427 ONL524086:ONL524427 OXH524086:OXH524427 PHD524086:PHD524427 PQZ524086:PQZ524427 QAV524086:QAV524427 QKR524086:QKR524427 QUN524086:QUN524427 REJ524086:REJ524427 ROF524086:ROF524427 RYB524086:RYB524427 SHX524086:SHX524427 SRT524086:SRT524427 TBP524086:TBP524427 TLL524086:TLL524427 TVH524086:TVH524427 UFD524086:UFD524427 UOZ524086:UOZ524427 UYV524086:UYV524427 VIR524086:VIR524427 VSN524086:VSN524427 WCJ524086:WCJ524427 WMF524086:WMF524427 WWB524086:WWB524427 JP589622:JP589963 TL589622:TL589963 ADH589622:ADH589963 AND589622:AND589963 AWZ589622:AWZ589963 BGV589622:BGV589963 BQR589622:BQR589963 CAN589622:CAN589963 CKJ589622:CKJ589963 CUF589622:CUF589963 DEB589622:DEB589963 DNX589622:DNX589963 DXT589622:DXT589963 EHP589622:EHP589963 ERL589622:ERL589963 FBH589622:FBH589963 FLD589622:FLD589963 FUZ589622:FUZ589963 GEV589622:GEV589963 GOR589622:GOR589963 GYN589622:GYN589963 HIJ589622:HIJ589963 HSF589622:HSF589963 ICB589622:ICB589963 ILX589622:ILX589963 IVT589622:IVT589963 JFP589622:JFP589963 JPL589622:JPL589963 JZH589622:JZH589963 KJD589622:KJD589963 KSZ589622:KSZ589963 LCV589622:LCV589963 LMR589622:LMR589963 LWN589622:LWN589963 MGJ589622:MGJ589963 MQF589622:MQF589963 NAB589622:NAB589963 NJX589622:NJX589963 NTT589622:NTT589963 ODP589622:ODP589963 ONL589622:ONL589963 OXH589622:OXH589963 PHD589622:PHD589963 PQZ589622:PQZ589963 QAV589622:QAV589963 QKR589622:QKR589963 QUN589622:QUN589963 REJ589622:REJ589963 ROF589622:ROF589963 RYB589622:RYB589963 SHX589622:SHX589963 SRT589622:SRT589963 TBP589622:TBP589963 TLL589622:TLL589963 TVH589622:TVH589963 UFD589622:UFD589963 UOZ589622:UOZ589963 UYV589622:UYV589963 VIR589622:VIR589963 VSN589622:VSN589963 WCJ589622:WCJ589963 WMF589622:WMF589963 WWB589622:WWB589963 JP655158:JP655499 TL655158:TL655499 ADH655158:ADH655499 AND655158:AND655499 AWZ655158:AWZ655499 BGV655158:BGV655499 BQR655158:BQR655499 CAN655158:CAN655499 CKJ655158:CKJ655499 CUF655158:CUF655499 DEB655158:DEB655499 DNX655158:DNX655499 DXT655158:DXT655499 EHP655158:EHP655499 ERL655158:ERL655499 FBH655158:FBH655499 FLD655158:FLD655499 FUZ655158:FUZ655499 GEV655158:GEV655499 GOR655158:GOR655499 GYN655158:GYN655499 HIJ655158:HIJ655499 HSF655158:HSF655499 ICB655158:ICB655499 ILX655158:ILX655499 IVT655158:IVT655499 JFP655158:JFP655499 JPL655158:JPL655499 JZH655158:JZH655499 KJD655158:KJD655499 KSZ655158:KSZ655499 LCV655158:LCV655499 LMR655158:LMR655499 LWN655158:LWN655499 MGJ655158:MGJ655499 MQF655158:MQF655499 NAB655158:NAB655499 NJX655158:NJX655499 NTT655158:NTT655499 ODP655158:ODP655499 ONL655158:ONL655499 OXH655158:OXH655499 PHD655158:PHD655499 PQZ655158:PQZ655499 QAV655158:QAV655499 QKR655158:QKR655499 QUN655158:QUN655499 REJ655158:REJ655499 ROF655158:ROF655499 RYB655158:RYB655499 SHX655158:SHX655499 SRT655158:SRT655499 TBP655158:TBP655499 TLL655158:TLL655499 TVH655158:TVH655499 UFD655158:UFD655499 UOZ655158:UOZ655499 UYV655158:UYV655499 VIR655158:VIR655499 VSN655158:VSN655499 WCJ655158:WCJ655499 WMF655158:WMF655499 WWB655158:WWB655499 JP720694:JP721035 TL720694:TL721035 ADH720694:ADH721035 AND720694:AND721035 AWZ720694:AWZ721035 BGV720694:BGV721035 BQR720694:BQR721035 CAN720694:CAN721035 CKJ720694:CKJ721035 CUF720694:CUF721035 DEB720694:DEB721035 DNX720694:DNX721035 DXT720694:DXT721035 EHP720694:EHP721035 ERL720694:ERL721035 FBH720694:FBH721035 FLD720694:FLD721035 FUZ720694:FUZ721035 GEV720694:GEV721035 GOR720694:GOR721035 GYN720694:GYN721035 HIJ720694:HIJ721035 HSF720694:HSF721035 ICB720694:ICB721035 ILX720694:ILX721035 IVT720694:IVT721035 JFP720694:JFP721035 JPL720694:JPL721035 JZH720694:JZH721035 KJD720694:KJD721035 KSZ720694:KSZ721035 LCV720694:LCV721035 LMR720694:LMR721035 LWN720694:LWN721035 MGJ720694:MGJ721035 MQF720694:MQF721035 NAB720694:NAB721035 NJX720694:NJX721035 NTT720694:NTT721035 ODP720694:ODP721035 ONL720694:ONL721035 OXH720694:OXH721035 PHD720694:PHD721035 PQZ720694:PQZ721035 QAV720694:QAV721035 QKR720694:QKR721035 QUN720694:QUN721035 REJ720694:REJ721035 ROF720694:ROF721035 RYB720694:RYB721035 SHX720694:SHX721035 SRT720694:SRT721035 TBP720694:TBP721035 TLL720694:TLL721035 TVH720694:TVH721035 UFD720694:UFD721035 UOZ720694:UOZ721035 UYV720694:UYV721035 VIR720694:VIR721035 VSN720694:VSN721035 WCJ720694:WCJ721035 WMF720694:WMF721035 WWB720694:WWB721035 JP786230:JP786571 TL786230:TL786571 ADH786230:ADH786571 AND786230:AND786571 AWZ786230:AWZ786571 BGV786230:BGV786571 BQR786230:BQR786571 CAN786230:CAN786571 CKJ786230:CKJ786571 CUF786230:CUF786571 DEB786230:DEB786571 DNX786230:DNX786571 DXT786230:DXT786571 EHP786230:EHP786571 ERL786230:ERL786571 FBH786230:FBH786571 FLD786230:FLD786571 FUZ786230:FUZ786571 GEV786230:GEV786571 GOR786230:GOR786571 GYN786230:GYN786571 HIJ786230:HIJ786571 HSF786230:HSF786571 ICB786230:ICB786571 ILX786230:ILX786571 IVT786230:IVT786571 JFP786230:JFP786571 JPL786230:JPL786571 JZH786230:JZH786571 KJD786230:KJD786571 KSZ786230:KSZ786571 LCV786230:LCV786571 LMR786230:LMR786571 LWN786230:LWN786571 MGJ786230:MGJ786571 MQF786230:MQF786571 NAB786230:NAB786571 NJX786230:NJX786571 NTT786230:NTT786571 ODP786230:ODP786571 ONL786230:ONL786571 OXH786230:OXH786571 PHD786230:PHD786571 PQZ786230:PQZ786571 QAV786230:QAV786571 QKR786230:QKR786571 QUN786230:QUN786571 REJ786230:REJ786571 ROF786230:ROF786571 RYB786230:RYB786571 SHX786230:SHX786571 SRT786230:SRT786571 TBP786230:TBP786571 TLL786230:TLL786571 TVH786230:TVH786571 UFD786230:UFD786571 UOZ786230:UOZ786571 UYV786230:UYV786571 VIR786230:VIR786571 VSN786230:VSN786571 WCJ786230:WCJ786571 WMF786230:WMF786571 WWB786230:WWB786571 JP851766:JP852107 TL851766:TL852107 ADH851766:ADH852107 AND851766:AND852107 AWZ851766:AWZ852107 BGV851766:BGV852107 BQR851766:BQR852107 CAN851766:CAN852107 CKJ851766:CKJ852107 CUF851766:CUF852107 DEB851766:DEB852107 DNX851766:DNX852107 DXT851766:DXT852107 EHP851766:EHP852107 ERL851766:ERL852107 FBH851766:FBH852107 FLD851766:FLD852107 FUZ851766:FUZ852107 GEV851766:GEV852107 GOR851766:GOR852107 GYN851766:GYN852107 HIJ851766:HIJ852107 HSF851766:HSF852107 ICB851766:ICB852107 ILX851766:ILX852107 IVT851766:IVT852107 JFP851766:JFP852107 JPL851766:JPL852107 JZH851766:JZH852107 KJD851766:KJD852107 KSZ851766:KSZ852107 LCV851766:LCV852107 LMR851766:LMR852107 LWN851766:LWN852107 MGJ851766:MGJ852107 MQF851766:MQF852107 NAB851766:NAB852107 NJX851766:NJX852107 NTT851766:NTT852107 ODP851766:ODP852107 ONL851766:ONL852107 OXH851766:OXH852107 PHD851766:PHD852107 PQZ851766:PQZ852107 QAV851766:QAV852107 QKR851766:QKR852107 QUN851766:QUN852107 REJ851766:REJ852107 ROF851766:ROF852107 RYB851766:RYB852107 SHX851766:SHX852107 SRT851766:SRT852107 TBP851766:TBP852107 TLL851766:TLL852107 TVH851766:TVH852107 UFD851766:UFD852107 UOZ851766:UOZ852107 UYV851766:UYV852107 VIR851766:VIR852107 VSN851766:VSN852107 WCJ851766:WCJ852107 WMF851766:WMF852107 WWB851766:WWB852107 JP917302:JP917643 TL917302:TL917643 ADH917302:ADH917643 AND917302:AND917643 AWZ917302:AWZ917643 BGV917302:BGV917643 BQR917302:BQR917643 CAN917302:CAN917643 CKJ917302:CKJ917643 CUF917302:CUF917643 DEB917302:DEB917643 DNX917302:DNX917643 DXT917302:DXT917643 EHP917302:EHP917643 ERL917302:ERL917643 FBH917302:FBH917643 FLD917302:FLD917643 FUZ917302:FUZ917643 GEV917302:GEV917643 GOR917302:GOR917643 GYN917302:GYN917643 HIJ917302:HIJ917643 HSF917302:HSF917643 ICB917302:ICB917643 ILX917302:ILX917643 IVT917302:IVT917643 JFP917302:JFP917643 JPL917302:JPL917643 JZH917302:JZH917643 KJD917302:KJD917643 KSZ917302:KSZ917643 LCV917302:LCV917643 LMR917302:LMR917643 LWN917302:LWN917643 MGJ917302:MGJ917643 MQF917302:MQF917643 NAB917302:NAB917643 NJX917302:NJX917643 NTT917302:NTT917643 ODP917302:ODP917643 ONL917302:ONL917643 OXH917302:OXH917643 PHD917302:PHD917643 PQZ917302:PQZ917643 QAV917302:QAV917643 QKR917302:QKR917643 QUN917302:QUN917643 REJ917302:REJ917643 ROF917302:ROF917643 RYB917302:RYB917643 SHX917302:SHX917643 SRT917302:SRT917643 TBP917302:TBP917643 TLL917302:TLL917643 TVH917302:TVH917643 UFD917302:UFD917643 UOZ917302:UOZ917643 UYV917302:UYV917643 VIR917302:VIR917643 VSN917302:VSN917643 WCJ917302:WCJ917643 WMF917302:WMF917643 WWB917302:WWB917643 JP982838:JP983179 TL982838:TL983179 ADH982838:ADH983179 AND982838:AND983179 AWZ982838:AWZ983179 BGV982838:BGV983179 BQR982838:BQR983179 CAN982838:CAN983179 CKJ982838:CKJ983179 CUF982838:CUF983179 DEB982838:DEB983179 DNX982838:DNX983179 DXT982838:DXT983179 EHP982838:EHP983179 ERL982838:ERL983179 FBH982838:FBH983179 FLD982838:FLD983179 FUZ982838:FUZ983179 GEV982838:GEV983179 GOR982838:GOR983179 GYN982838:GYN983179 HIJ982838:HIJ983179 HSF982838:HSF983179 ICB982838:ICB983179 ILX982838:ILX983179 IVT982838:IVT983179 JFP982838:JFP983179 JPL982838:JPL983179 JZH982838:JZH983179 KJD982838:KJD983179 KSZ982838:KSZ983179 LCV982838:LCV983179 LMR982838:LMR983179 LWN982838:LWN983179 MGJ982838:MGJ983179 MQF982838:MQF983179 NAB982838:NAB983179 NJX982838:NJX983179 NTT982838:NTT983179 ODP982838:ODP983179 ONL982838:ONL983179 OXH982838:OXH983179 PHD982838:PHD983179 PQZ982838:PQZ983179 QAV982838:QAV983179 QKR982838:QKR983179 QUN982838:QUN983179 REJ982838:REJ983179 ROF982838:ROF983179 RYB982838:RYB983179 SHX982838:SHX983179 SRT982838:SRT983179 TBP982838:TBP983179 TLL982838:TLL983179 TVH982838:TVH983179 UFD982838:UFD983179 UOZ982838:UOZ983179 UYV982838:UYV983179 VIR982838:VIR983179 VSN982838:VSN983179 WCJ982838:WCJ983179 WMF982838:WMF983179 WWB7:WWB149 WMF7:WMF149 WCJ7:WCJ149 VSN7:VSN149 VIR7:VIR149 UYV7:UYV149 UOZ7:UOZ149 UFD7:UFD149 TVH7:TVH149 TLL7:TLL149 TBP7:TBP149 SRT7:SRT149 SHX7:SHX149 RYB7:RYB149 ROF7:ROF149 REJ7:REJ149 QUN7:QUN149 QKR7:QKR149 QAV7:QAV149 PQZ7:PQZ149 PHD7:PHD149 OXH7:OXH149 ONL7:ONL149 ODP7:ODP149 NTT7:NTT149 NJX7:NJX149 NAB7:NAB149 MQF7:MQF149 MGJ7:MGJ149 LWN7:LWN149 LMR7:LMR149 LCV7:LCV149 KSZ7:KSZ149 KJD7:KJD149 JZH7:JZH149 JPL7:JPL149 JFP7:JFP149 IVT7:IVT149 ILX7:ILX149 ICB7:ICB149 HSF7:HSF149 HIJ7:HIJ149 GYN7:GYN149 GOR7:GOR149 GEV7:GEV149 FUZ7:FUZ149 FLD7:FLD149 FBH7:FBH149 ERL7:ERL149 EHP7:EHP149 DXT7:DXT149 DNX7:DNX149 DEB7:DEB149 CUF7:CUF149 CKJ7:CKJ149 CAN7:CAN149 BQR7:BQR149 BGV7:BGV149 AWZ7:AWZ149 AND7:AND149 ADH7:ADH149 TL7:TL149 JP7:JP149 J130830:J131171 J196366:J196707 J261902:J262243 J327438:J327779 J392974:J393315 J458510:J458851 J524046:J524387 J589582:J589923 J655118:J655459 J720654:J720995 J786190:J786531 J851726:J852067 J917262:J917603 J982798:J983139 J10:J149 J65294:J65635 K327485:M327826 K393021:M393362 K458557:M458898 K524093:M524434 K589629:M589970 K655165:M655506 K720701:M721042 K786237:M786578 K851773:M852114 K917309:M917650 K982845:M983186 K65341:M65682 K261949:M262290 K130877:M131218 K196413:M196754 K7:M149">
      <formula1>0</formula1>
      <formula2>305</formula2>
    </dataValidation>
    <dataValidation type="whole" allowBlank="1" showInputMessage="1" showErrorMessage="1" sqref="WWA982838:WWA983179 JO65334:JO65675 TK65334:TK65675 ADG65334:ADG65675 ANC65334:ANC65675 AWY65334:AWY65675 BGU65334:BGU65675 BQQ65334:BQQ65675 CAM65334:CAM65675 CKI65334:CKI65675 CUE65334:CUE65675 DEA65334:DEA65675 DNW65334:DNW65675 DXS65334:DXS65675 EHO65334:EHO65675 ERK65334:ERK65675 FBG65334:FBG65675 FLC65334:FLC65675 FUY65334:FUY65675 GEU65334:GEU65675 GOQ65334:GOQ65675 GYM65334:GYM65675 HII65334:HII65675 HSE65334:HSE65675 ICA65334:ICA65675 ILW65334:ILW65675 IVS65334:IVS65675 JFO65334:JFO65675 JPK65334:JPK65675 JZG65334:JZG65675 KJC65334:KJC65675 KSY65334:KSY65675 LCU65334:LCU65675 LMQ65334:LMQ65675 LWM65334:LWM65675 MGI65334:MGI65675 MQE65334:MQE65675 NAA65334:NAA65675 NJW65334:NJW65675 NTS65334:NTS65675 ODO65334:ODO65675 ONK65334:ONK65675 OXG65334:OXG65675 PHC65334:PHC65675 PQY65334:PQY65675 QAU65334:QAU65675 QKQ65334:QKQ65675 QUM65334:QUM65675 REI65334:REI65675 ROE65334:ROE65675 RYA65334:RYA65675 SHW65334:SHW65675 SRS65334:SRS65675 TBO65334:TBO65675 TLK65334:TLK65675 TVG65334:TVG65675 UFC65334:UFC65675 UOY65334:UOY65675 UYU65334:UYU65675 VIQ65334:VIQ65675 VSM65334:VSM65675 WCI65334:WCI65675 WME65334:WME65675 WWA65334:WWA65675 JO130870:JO131211 TK130870:TK131211 ADG130870:ADG131211 ANC130870:ANC131211 AWY130870:AWY131211 BGU130870:BGU131211 BQQ130870:BQQ131211 CAM130870:CAM131211 CKI130870:CKI131211 CUE130870:CUE131211 DEA130870:DEA131211 DNW130870:DNW131211 DXS130870:DXS131211 EHO130870:EHO131211 ERK130870:ERK131211 FBG130870:FBG131211 FLC130870:FLC131211 FUY130870:FUY131211 GEU130870:GEU131211 GOQ130870:GOQ131211 GYM130870:GYM131211 HII130870:HII131211 HSE130870:HSE131211 ICA130870:ICA131211 ILW130870:ILW131211 IVS130870:IVS131211 JFO130870:JFO131211 JPK130870:JPK131211 JZG130870:JZG131211 KJC130870:KJC131211 KSY130870:KSY131211 LCU130870:LCU131211 LMQ130870:LMQ131211 LWM130870:LWM131211 MGI130870:MGI131211 MQE130870:MQE131211 NAA130870:NAA131211 NJW130870:NJW131211 NTS130870:NTS131211 ODO130870:ODO131211 ONK130870:ONK131211 OXG130870:OXG131211 PHC130870:PHC131211 PQY130870:PQY131211 QAU130870:QAU131211 QKQ130870:QKQ131211 QUM130870:QUM131211 REI130870:REI131211 ROE130870:ROE131211 RYA130870:RYA131211 SHW130870:SHW131211 SRS130870:SRS131211 TBO130870:TBO131211 TLK130870:TLK131211 TVG130870:TVG131211 UFC130870:UFC131211 UOY130870:UOY131211 UYU130870:UYU131211 VIQ130870:VIQ131211 VSM130870:VSM131211 WCI130870:WCI131211 WME130870:WME131211 WWA130870:WWA131211 JO196406:JO196747 TK196406:TK196747 ADG196406:ADG196747 ANC196406:ANC196747 AWY196406:AWY196747 BGU196406:BGU196747 BQQ196406:BQQ196747 CAM196406:CAM196747 CKI196406:CKI196747 CUE196406:CUE196747 DEA196406:DEA196747 DNW196406:DNW196747 DXS196406:DXS196747 EHO196406:EHO196747 ERK196406:ERK196747 FBG196406:FBG196747 FLC196406:FLC196747 FUY196406:FUY196747 GEU196406:GEU196747 GOQ196406:GOQ196747 GYM196406:GYM196747 HII196406:HII196747 HSE196406:HSE196747 ICA196406:ICA196747 ILW196406:ILW196747 IVS196406:IVS196747 JFO196406:JFO196747 JPK196406:JPK196747 JZG196406:JZG196747 KJC196406:KJC196747 KSY196406:KSY196747 LCU196406:LCU196747 LMQ196406:LMQ196747 LWM196406:LWM196747 MGI196406:MGI196747 MQE196406:MQE196747 NAA196406:NAA196747 NJW196406:NJW196747 NTS196406:NTS196747 ODO196406:ODO196747 ONK196406:ONK196747 OXG196406:OXG196747 PHC196406:PHC196747 PQY196406:PQY196747 QAU196406:QAU196747 QKQ196406:QKQ196747 QUM196406:QUM196747 REI196406:REI196747 ROE196406:ROE196747 RYA196406:RYA196747 SHW196406:SHW196747 SRS196406:SRS196747 TBO196406:TBO196747 TLK196406:TLK196747 TVG196406:TVG196747 UFC196406:UFC196747 UOY196406:UOY196747 UYU196406:UYU196747 VIQ196406:VIQ196747 VSM196406:VSM196747 WCI196406:WCI196747 WME196406:WME196747 WWA196406:WWA196747 JO261942:JO262283 TK261942:TK262283 ADG261942:ADG262283 ANC261942:ANC262283 AWY261942:AWY262283 BGU261942:BGU262283 BQQ261942:BQQ262283 CAM261942:CAM262283 CKI261942:CKI262283 CUE261942:CUE262283 DEA261942:DEA262283 DNW261942:DNW262283 DXS261942:DXS262283 EHO261942:EHO262283 ERK261942:ERK262283 FBG261942:FBG262283 FLC261942:FLC262283 FUY261942:FUY262283 GEU261942:GEU262283 GOQ261942:GOQ262283 GYM261942:GYM262283 HII261942:HII262283 HSE261942:HSE262283 ICA261942:ICA262283 ILW261942:ILW262283 IVS261942:IVS262283 JFO261942:JFO262283 JPK261942:JPK262283 JZG261942:JZG262283 KJC261942:KJC262283 KSY261942:KSY262283 LCU261942:LCU262283 LMQ261942:LMQ262283 LWM261942:LWM262283 MGI261942:MGI262283 MQE261942:MQE262283 NAA261942:NAA262283 NJW261942:NJW262283 NTS261942:NTS262283 ODO261942:ODO262283 ONK261942:ONK262283 OXG261942:OXG262283 PHC261942:PHC262283 PQY261942:PQY262283 QAU261942:QAU262283 QKQ261942:QKQ262283 QUM261942:QUM262283 REI261942:REI262283 ROE261942:ROE262283 RYA261942:RYA262283 SHW261942:SHW262283 SRS261942:SRS262283 TBO261942:TBO262283 TLK261942:TLK262283 TVG261942:TVG262283 UFC261942:UFC262283 UOY261942:UOY262283 UYU261942:UYU262283 VIQ261942:VIQ262283 VSM261942:VSM262283 WCI261942:WCI262283 WME261942:WME262283 WWA261942:WWA262283 JO327478:JO327819 TK327478:TK327819 ADG327478:ADG327819 ANC327478:ANC327819 AWY327478:AWY327819 BGU327478:BGU327819 BQQ327478:BQQ327819 CAM327478:CAM327819 CKI327478:CKI327819 CUE327478:CUE327819 DEA327478:DEA327819 DNW327478:DNW327819 DXS327478:DXS327819 EHO327478:EHO327819 ERK327478:ERK327819 FBG327478:FBG327819 FLC327478:FLC327819 FUY327478:FUY327819 GEU327478:GEU327819 GOQ327478:GOQ327819 GYM327478:GYM327819 HII327478:HII327819 HSE327478:HSE327819 ICA327478:ICA327819 ILW327478:ILW327819 IVS327478:IVS327819 JFO327478:JFO327819 JPK327478:JPK327819 JZG327478:JZG327819 KJC327478:KJC327819 KSY327478:KSY327819 LCU327478:LCU327819 LMQ327478:LMQ327819 LWM327478:LWM327819 MGI327478:MGI327819 MQE327478:MQE327819 NAA327478:NAA327819 NJW327478:NJW327819 NTS327478:NTS327819 ODO327478:ODO327819 ONK327478:ONK327819 OXG327478:OXG327819 PHC327478:PHC327819 PQY327478:PQY327819 QAU327478:QAU327819 QKQ327478:QKQ327819 QUM327478:QUM327819 REI327478:REI327819 ROE327478:ROE327819 RYA327478:RYA327819 SHW327478:SHW327819 SRS327478:SRS327819 TBO327478:TBO327819 TLK327478:TLK327819 TVG327478:TVG327819 UFC327478:UFC327819 UOY327478:UOY327819 UYU327478:UYU327819 VIQ327478:VIQ327819 VSM327478:VSM327819 WCI327478:WCI327819 WME327478:WME327819 WWA327478:WWA327819 JO393014:JO393355 TK393014:TK393355 ADG393014:ADG393355 ANC393014:ANC393355 AWY393014:AWY393355 BGU393014:BGU393355 BQQ393014:BQQ393355 CAM393014:CAM393355 CKI393014:CKI393355 CUE393014:CUE393355 DEA393014:DEA393355 DNW393014:DNW393355 DXS393014:DXS393355 EHO393014:EHO393355 ERK393014:ERK393355 FBG393014:FBG393355 FLC393014:FLC393355 FUY393014:FUY393355 GEU393014:GEU393355 GOQ393014:GOQ393355 GYM393014:GYM393355 HII393014:HII393355 HSE393014:HSE393355 ICA393014:ICA393355 ILW393014:ILW393355 IVS393014:IVS393355 JFO393014:JFO393355 JPK393014:JPK393355 JZG393014:JZG393355 KJC393014:KJC393355 KSY393014:KSY393355 LCU393014:LCU393355 LMQ393014:LMQ393355 LWM393014:LWM393355 MGI393014:MGI393355 MQE393014:MQE393355 NAA393014:NAA393355 NJW393014:NJW393355 NTS393014:NTS393355 ODO393014:ODO393355 ONK393014:ONK393355 OXG393014:OXG393355 PHC393014:PHC393355 PQY393014:PQY393355 QAU393014:QAU393355 QKQ393014:QKQ393355 QUM393014:QUM393355 REI393014:REI393355 ROE393014:ROE393355 RYA393014:RYA393355 SHW393014:SHW393355 SRS393014:SRS393355 TBO393014:TBO393355 TLK393014:TLK393355 TVG393014:TVG393355 UFC393014:UFC393355 UOY393014:UOY393355 UYU393014:UYU393355 VIQ393014:VIQ393355 VSM393014:VSM393355 WCI393014:WCI393355 WME393014:WME393355 WWA393014:WWA393355 JO458550:JO458891 TK458550:TK458891 ADG458550:ADG458891 ANC458550:ANC458891 AWY458550:AWY458891 BGU458550:BGU458891 BQQ458550:BQQ458891 CAM458550:CAM458891 CKI458550:CKI458891 CUE458550:CUE458891 DEA458550:DEA458891 DNW458550:DNW458891 DXS458550:DXS458891 EHO458550:EHO458891 ERK458550:ERK458891 FBG458550:FBG458891 FLC458550:FLC458891 FUY458550:FUY458891 GEU458550:GEU458891 GOQ458550:GOQ458891 GYM458550:GYM458891 HII458550:HII458891 HSE458550:HSE458891 ICA458550:ICA458891 ILW458550:ILW458891 IVS458550:IVS458891 JFO458550:JFO458891 JPK458550:JPK458891 JZG458550:JZG458891 KJC458550:KJC458891 KSY458550:KSY458891 LCU458550:LCU458891 LMQ458550:LMQ458891 LWM458550:LWM458891 MGI458550:MGI458891 MQE458550:MQE458891 NAA458550:NAA458891 NJW458550:NJW458891 NTS458550:NTS458891 ODO458550:ODO458891 ONK458550:ONK458891 OXG458550:OXG458891 PHC458550:PHC458891 PQY458550:PQY458891 QAU458550:QAU458891 QKQ458550:QKQ458891 QUM458550:QUM458891 REI458550:REI458891 ROE458550:ROE458891 RYA458550:RYA458891 SHW458550:SHW458891 SRS458550:SRS458891 TBO458550:TBO458891 TLK458550:TLK458891 TVG458550:TVG458891 UFC458550:UFC458891 UOY458550:UOY458891 UYU458550:UYU458891 VIQ458550:VIQ458891 VSM458550:VSM458891 WCI458550:WCI458891 WME458550:WME458891 WWA458550:WWA458891 JO524086:JO524427 TK524086:TK524427 ADG524086:ADG524427 ANC524086:ANC524427 AWY524086:AWY524427 BGU524086:BGU524427 BQQ524086:BQQ524427 CAM524086:CAM524427 CKI524086:CKI524427 CUE524086:CUE524427 DEA524086:DEA524427 DNW524086:DNW524427 DXS524086:DXS524427 EHO524086:EHO524427 ERK524086:ERK524427 FBG524086:FBG524427 FLC524086:FLC524427 FUY524086:FUY524427 GEU524086:GEU524427 GOQ524086:GOQ524427 GYM524086:GYM524427 HII524086:HII524427 HSE524086:HSE524427 ICA524086:ICA524427 ILW524086:ILW524427 IVS524086:IVS524427 JFO524086:JFO524427 JPK524086:JPK524427 JZG524086:JZG524427 KJC524086:KJC524427 KSY524086:KSY524427 LCU524086:LCU524427 LMQ524086:LMQ524427 LWM524086:LWM524427 MGI524086:MGI524427 MQE524086:MQE524427 NAA524086:NAA524427 NJW524086:NJW524427 NTS524086:NTS524427 ODO524086:ODO524427 ONK524086:ONK524427 OXG524086:OXG524427 PHC524086:PHC524427 PQY524086:PQY524427 QAU524086:QAU524427 QKQ524086:QKQ524427 QUM524086:QUM524427 REI524086:REI524427 ROE524086:ROE524427 RYA524086:RYA524427 SHW524086:SHW524427 SRS524086:SRS524427 TBO524086:TBO524427 TLK524086:TLK524427 TVG524086:TVG524427 UFC524086:UFC524427 UOY524086:UOY524427 UYU524086:UYU524427 VIQ524086:VIQ524427 VSM524086:VSM524427 WCI524086:WCI524427 WME524086:WME524427 WWA524086:WWA524427 JO589622:JO589963 TK589622:TK589963 ADG589622:ADG589963 ANC589622:ANC589963 AWY589622:AWY589963 BGU589622:BGU589963 BQQ589622:BQQ589963 CAM589622:CAM589963 CKI589622:CKI589963 CUE589622:CUE589963 DEA589622:DEA589963 DNW589622:DNW589963 DXS589622:DXS589963 EHO589622:EHO589963 ERK589622:ERK589963 FBG589622:FBG589963 FLC589622:FLC589963 FUY589622:FUY589963 GEU589622:GEU589963 GOQ589622:GOQ589963 GYM589622:GYM589963 HII589622:HII589963 HSE589622:HSE589963 ICA589622:ICA589963 ILW589622:ILW589963 IVS589622:IVS589963 JFO589622:JFO589963 JPK589622:JPK589963 JZG589622:JZG589963 KJC589622:KJC589963 KSY589622:KSY589963 LCU589622:LCU589963 LMQ589622:LMQ589963 LWM589622:LWM589963 MGI589622:MGI589963 MQE589622:MQE589963 NAA589622:NAA589963 NJW589622:NJW589963 NTS589622:NTS589963 ODO589622:ODO589963 ONK589622:ONK589963 OXG589622:OXG589963 PHC589622:PHC589963 PQY589622:PQY589963 QAU589622:QAU589963 QKQ589622:QKQ589963 QUM589622:QUM589963 REI589622:REI589963 ROE589622:ROE589963 RYA589622:RYA589963 SHW589622:SHW589963 SRS589622:SRS589963 TBO589622:TBO589963 TLK589622:TLK589963 TVG589622:TVG589963 UFC589622:UFC589963 UOY589622:UOY589963 UYU589622:UYU589963 VIQ589622:VIQ589963 VSM589622:VSM589963 WCI589622:WCI589963 WME589622:WME589963 WWA589622:WWA589963 JO655158:JO655499 TK655158:TK655499 ADG655158:ADG655499 ANC655158:ANC655499 AWY655158:AWY655499 BGU655158:BGU655499 BQQ655158:BQQ655499 CAM655158:CAM655499 CKI655158:CKI655499 CUE655158:CUE655499 DEA655158:DEA655499 DNW655158:DNW655499 DXS655158:DXS655499 EHO655158:EHO655499 ERK655158:ERK655499 FBG655158:FBG655499 FLC655158:FLC655499 FUY655158:FUY655499 GEU655158:GEU655499 GOQ655158:GOQ655499 GYM655158:GYM655499 HII655158:HII655499 HSE655158:HSE655499 ICA655158:ICA655499 ILW655158:ILW655499 IVS655158:IVS655499 JFO655158:JFO655499 JPK655158:JPK655499 JZG655158:JZG655499 KJC655158:KJC655499 KSY655158:KSY655499 LCU655158:LCU655499 LMQ655158:LMQ655499 LWM655158:LWM655499 MGI655158:MGI655499 MQE655158:MQE655499 NAA655158:NAA655499 NJW655158:NJW655499 NTS655158:NTS655499 ODO655158:ODO655499 ONK655158:ONK655499 OXG655158:OXG655499 PHC655158:PHC655499 PQY655158:PQY655499 QAU655158:QAU655499 QKQ655158:QKQ655499 QUM655158:QUM655499 REI655158:REI655499 ROE655158:ROE655499 RYA655158:RYA655499 SHW655158:SHW655499 SRS655158:SRS655499 TBO655158:TBO655499 TLK655158:TLK655499 TVG655158:TVG655499 UFC655158:UFC655499 UOY655158:UOY655499 UYU655158:UYU655499 VIQ655158:VIQ655499 VSM655158:VSM655499 WCI655158:WCI655499 WME655158:WME655499 WWA655158:WWA655499 JO720694:JO721035 TK720694:TK721035 ADG720694:ADG721035 ANC720694:ANC721035 AWY720694:AWY721035 BGU720694:BGU721035 BQQ720694:BQQ721035 CAM720694:CAM721035 CKI720694:CKI721035 CUE720694:CUE721035 DEA720694:DEA721035 DNW720694:DNW721035 DXS720694:DXS721035 EHO720694:EHO721035 ERK720694:ERK721035 FBG720694:FBG721035 FLC720694:FLC721035 FUY720694:FUY721035 GEU720694:GEU721035 GOQ720694:GOQ721035 GYM720694:GYM721035 HII720694:HII721035 HSE720694:HSE721035 ICA720694:ICA721035 ILW720694:ILW721035 IVS720694:IVS721035 JFO720694:JFO721035 JPK720694:JPK721035 JZG720694:JZG721035 KJC720694:KJC721035 KSY720694:KSY721035 LCU720694:LCU721035 LMQ720694:LMQ721035 LWM720694:LWM721035 MGI720694:MGI721035 MQE720694:MQE721035 NAA720694:NAA721035 NJW720694:NJW721035 NTS720694:NTS721035 ODO720694:ODO721035 ONK720694:ONK721035 OXG720694:OXG721035 PHC720694:PHC721035 PQY720694:PQY721035 QAU720694:QAU721035 QKQ720694:QKQ721035 QUM720694:QUM721035 REI720694:REI721035 ROE720694:ROE721035 RYA720694:RYA721035 SHW720694:SHW721035 SRS720694:SRS721035 TBO720694:TBO721035 TLK720694:TLK721035 TVG720694:TVG721035 UFC720694:UFC721035 UOY720694:UOY721035 UYU720694:UYU721035 VIQ720694:VIQ721035 VSM720694:VSM721035 WCI720694:WCI721035 WME720694:WME721035 WWA720694:WWA721035 JO786230:JO786571 TK786230:TK786571 ADG786230:ADG786571 ANC786230:ANC786571 AWY786230:AWY786571 BGU786230:BGU786571 BQQ786230:BQQ786571 CAM786230:CAM786571 CKI786230:CKI786571 CUE786230:CUE786571 DEA786230:DEA786571 DNW786230:DNW786571 DXS786230:DXS786571 EHO786230:EHO786571 ERK786230:ERK786571 FBG786230:FBG786571 FLC786230:FLC786571 FUY786230:FUY786571 GEU786230:GEU786571 GOQ786230:GOQ786571 GYM786230:GYM786571 HII786230:HII786571 HSE786230:HSE786571 ICA786230:ICA786571 ILW786230:ILW786571 IVS786230:IVS786571 JFO786230:JFO786571 JPK786230:JPK786571 JZG786230:JZG786571 KJC786230:KJC786571 KSY786230:KSY786571 LCU786230:LCU786571 LMQ786230:LMQ786571 LWM786230:LWM786571 MGI786230:MGI786571 MQE786230:MQE786571 NAA786230:NAA786571 NJW786230:NJW786571 NTS786230:NTS786571 ODO786230:ODO786571 ONK786230:ONK786571 OXG786230:OXG786571 PHC786230:PHC786571 PQY786230:PQY786571 QAU786230:QAU786571 QKQ786230:QKQ786571 QUM786230:QUM786571 REI786230:REI786571 ROE786230:ROE786571 RYA786230:RYA786571 SHW786230:SHW786571 SRS786230:SRS786571 TBO786230:TBO786571 TLK786230:TLK786571 TVG786230:TVG786571 UFC786230:UFC786571 UOY786230:UOY786571 UYU786230:UYU786571 VIQ786230:VIQ786571 VSM786230:VSM786571 WCI786230:WCI786571 WME786230:WME786571 WWA786230:WWA786571 JO851766:JO852107 TK851766:TK852107 ADG851766:ADG852107 ANC851766:ANC852107 AWY851766:AWY852107 BGU851766:BGU852107 BQQ851766:BQQ852107 CAM851766:CAM852107 CKI851766:CKI852107 CUE851766:CUE852107 DEA851766:DEA852107 DNW851766:DNW852107 DXS851766:DXS852107 EHO851766:EHO852107 ERK851766:ERK852107 FBG851766:FBG852107 FLC851766:FLC852107 FUY851766:FUY852107 GEU851766:GEU852107 GOQ851766:GOQ852107 GYM851766:GYM852107 HII851766:HII852107 HSE851766:HSE852107 ICA851766:ICA852107 ILW851766:ILW852107 IVS851766:IVS852107 JFO851766:JFO852107 JPK851766:JPK852107 JZG851766:JZG852107 KJC851766:KJC852107 KSY851766:KSY852107 LCU851766:LCU852107 LMQ851766:LMQ852107 LWM851766:LWM852107 MGI851766:MGI852107 MQE851766:MQE852107 NAA851766:NAA852107 NJW851766:NJW852107 NTS851766:NTS852107 ODO851766:ODO852107 ONK851766:ONK852107 OXG851766:OXG852107 PHC851766:PHC852107 PQY851766:PQY852107 QAU851766:QAU852107 QKQ851766:QKQ852107 QUM851766:QUM852107 REI851766:REI852107 ROE851766:ROE852107 RYA851766:RYA852107 SHW851766:SHW852107 SRS851766:SRS852107 TBO851766:TBO852107 TLK851766:TLK852107 TVG851766:TVG852107 UFC851766:UFC852107 UOY851766:UOY852107 UYU851766:UYU852107 VIQ851766:VIQ852107 VSM851766:VSM852107 WCI851766:WCI852107 WME851766:WME852107 WWA851766:WWA852107 JO917302:JO917643 TK917302:TK917643 ADG917302:ADG917643 ANC917302:ANC917643 AWY917302:AWY917643 BGU917302:BGU917643 BQQ917302:BQQ917643 CAM917302:CAM917643 CKI917302:CKI917643 CUE917302:CUE917643 DEA917302:DEA917643 DNW917302:DNW917643 DXS917302:DXS917643 EHO917302:EHO917643 ERK917302:ERK917643 FBG917302:FBG917643 FLC917302:FLC917643 FUY917302:FUY917643 GEU917302:GEU917643 GOQ917302:GOQ917643 GYM917302:GYM917643 HII917302:HII917643 HSE917302:HSE917643 ICA917302:ICA917643 ILW917302:ILW917643 IVS917302:IVS917643 JFO917302:JFO917643 JPK917302:JPK917643 JZG917302:JZG917643 KJC917302:KJC917643 KSY917302:KSY917643 LCU917302:LCU917643 LMQ917302:LMQ917643 LWM917302:LWM917643 MGI917302:MGI917643 MQE917302:MQE917643 NAA917302:NAA917643 NJW917302:NJW917643 NTS917302:NTS917643 ODO917302:ODO917643 ONK917302:ONK917643 OXG917302:OXG917643 PHC917302:PHC917643 PQY917302:PQY917643 QAU917302:QAU917643 QKQ917302:QKQ917643 QUM917302:QUM917643 REI917302:REI917643 ROE917302:ROE917643 RYA917302:RYA917643 SHW917302:SHW917643 SRS917302:SRS917643 TBO917302:TBO917643 TLK917302:TLK917643 TVG917302:TVG917643 UFC917302:UFC917643 UOY917302:UOY917643 UYU917302:UYU917643 VIQ917302:VIQ917643 VSM917302:VSM917643 WCI917302:WCI917643 WME917302:WME917643 WWA917302:WWA917643 JO982838:JO983179 TK982838:TK983179 ADG982838:ADG983179 ANC982838:ANC983179 AWY982838:AWY983179 BGU982838:BGU983179 BQQ982838:BQQ983179 CAM982838:CAM983179 CKI982838:CKI983179 CUE982838:CUE983179 DEA982838:DEA983179 DNW982838:DNW983179 DXS982838:DXS983179 EHO982838:EHO983179 ERK982838:ERK983179 FBG982838:FBG983179 FLC982838:FLC983179 FUY982838:FUY983179 GEU982838:GEU983179 GOQ982838:GOQ983179 GYM982838:GYM983179 HII982838:HII983179 HSE982838:HSE983179 ICA982838:ICA983179 ILW982838:ILW983179 IVS982838:IVS983179 JFO982838:JFO983179 JPK982838:JPK983179 JZG982838:JZG983179 KJC982838:KJC983179 KSY982838:KSY983179 LCU982838:LCU983179 LMQ982838:LMQ983179 LWM982838:LWM983179 MGI982838:MGI983179 MQE982838:MQE983179 NAA982838:NAA983179 NJW982838:NJW983179 NTS982838:NTS983179 ODO982838:ODO983179 ONK982838:ONK983179 OXG982838:OXG983179 PHC982838:PHC983179 PQY982838:PQY983179 QAU982838:QAU983179 QKQ982838:QKQ983179 QUM982838:QUM983179 REI982838:REI983179 ROE982838:ROE983179 RYA982838:RYA983179 SHW982838:SHW983179 SRS982838:SRS983179 TBO982838:TBO983179 TLK982838:TLK983179 TVG982838:TVG983179 UFC982838:UFC983179 UOY982838:UOY983179 UYU982838:UYU983179 VIQ982838:VIQ983179 VSM982838:VSM983179 WCI982838:WCI983179 WME982838:WME983179 WWA7:WWA149 WME7:WME149 WCI7:WCI149 VSM7:VSM149 VIQ7:VIQ149 UYU7:UYU149 UOY7:UOY149 UFC7:UFC149 TVG7:TVG149 TLK7:TLK149 TBO7:TBO149 SRS7:SRS149 SHW7:SHW149 RYA7:RYA149 ROE7:ROE149 REI7:REI149 QUM7:QUM149 QKQ7:QKQ149 QAU7:QAU149 PQY7:PQY149 PHC7:PHC149 OXG7:OXG149 ONK7:ONK149 ODO7:ODO149 NTS7:NTS149 NJW7:NJW149 NAA7:NAA149 MQE7:MQE149 MGI7:MGI149 LWM7:LWM149 LMQ7:LMQ149 LCU7:LCU149 KSY7:KSY149 KJC7:KJC149 JZG7:JZG149 JPK7:JPK149 JFO7:JFO149 IVS7:IVS149 ILW7:ILW149 ICA7:ICA149 HSE7:HSE149 HII7:HII149 GYM7:GYM149 GOQ7:GOQ149 GEU7:GEU149 FUY7:FUY149 FLC7:FLC149 FBG7:FBG149 ERK7:ERK149 EHO7:EHO149 DXS7:DXS149 DNW7:DNW149 DEA7:DEA149 CUE7:CUE149 CKI7:CKI149 CAM7:CAM149 BQQ7:BQQ149 BGU7:BGU149 AWY7:AWY149 ANC7:ANC149 ADG7:ADG149 TK7:TK149 JO7:JO149 I65294:I65635 I130830:I131171 I196366:I196707 I261902:I262243 I327438:I327779 I392974:I393315 I458510:I458851 I524046:I524387 I589582:I589923 I655118:I655459 I720654:I720995 I786190:I786531 I851726:I852067 I917262:I917603 I982798:I983139 Q982798:Q983139 Q65294:Q65635 Q130830:Q131171 Q196366:Q196707 Q261902:Q262243 Q327438:Q327779 Q392974:Q393315 Q458510:Q458851 Q524046:Q524387 Q589582:Q589923 Q655118:Q655459 Q720654:Q720995 Q786190:Q786531 Q851726:Q852067 Q917262:Q917603 I10:I149">
      <formula1>1</formula1>
      <formula2>305</formula2>
    </dataValidation>
    <dataValidation type="list" allowBlank="1" showInputMessage="1" showErrorMessage="1" sqref="REN982838:REN983179 QUR982838:QUR983179 ROJ982838:ROJ983179 JT65334:JT65675 TP65334:TP65675 ADL65334:ADL65675 ANH65334:ANH65675 AXD65334:AXD65675 BGZ65334:BGZ65675 BQV65334:BQV65675 CAR65334:CAR65675 CKN65334:CKN65675 CUJ65334:CUJ65675 DEF65334:DEF65675 DOB65334:DOB65675 DXX65334:DXX65675 EHT65334:EHT65675 ERP65334:ERP65675 FBL65334:FBL65675 FLH65334:FLH65675 FVD65334:FVD65675 GEZ65334:GEZ65675 GOV65334:GOV65675 GYR65334:GYR65675 HIN65334:HIN65675 HSJ65334:HSJ65675 ICF65334:ICF65675 IMB65334:IMB65675 IVX65334:IVX65675 JFT65334:JFT65675 JPP65334:JPP65675 JZL65334:JZL65675 KJH65334:KJH65675 KTD65334:KTD65675 LCZ65334:LCZ65675 LMV65334:LMV65675 LWR65334:LWR65675 MGN65334:MGN65675 MQJ65334:MQJ65675 NAF65334:NAF65675 NKB65334:NKB65675 NTX65334:NTX65675 ODT65334:ODT65675 ONP65334:ONP65675 OXL65334:OXL65675 PHH65334:PHH65675 PRD65334:PRD65675 QAZ65334:QAZ65675 QKV65334:QKV65675 QUR65334:QUR65675 REN65334:REN65675 ROJ65334:ROJ65675 RYF65334:RYF65675 SIB65334:SIB65675 SRX65334:SRX65675 TBT65334:TBT65675 TLP65334:TLP65675 TVL65334:TVL65675 UFH65334:UFH65675 UPD65334:UPD65675 UYZ65334:UYZ65675 VIV65334:VIV65675 VSR65334:VSR65675 WCN65334:WCN65675 WMJ65334:WMJ65675 WWF65334:WWF65675 RYF982838:RYF983179 JT130870:JT131211 TP130870:TP131211 ADL130870:ADL131211 ANH130870:ANH131211 AXD130870:AXD131211 BGZ130870:BGZ131211 BQV130870:BQV131211 CAR130870:CAR131211 CKN130870:CKN131211 CUJ130870:CUJ131211 DEF130870:DEF131211 DOB130870:DOB131211 DXX130870:DXX131211 EHT130870:EHT131211 ERP130870:ERP131211 FBL130870:FBL131211 FLH130870:FLH131211 FVD130870:FVD131211 GEZ130870:GEZ131211 GOV130870:GOV131211 GYR130870:GYR131211 HIN130870:HIN131211 HSJ130870:HSJ131211 ICF130870:ICF131211 IMB130870:IMB131211 IVX130870:IVX131211 JFT130870:JFT131211 JPP130870:JPP131211 JZL130870:JZL131211 KJH130870:KJH131211 KTD130870:KTD131211 LCZ130870:LCZ131211 LMV130870:LMV131211 LWR130870:LWR131211 MGN130870:MGN131211 MQJ130870:MQJ131211 NAF130870:NAF131211 NKB130870:NKB131211 NTX130870:NTX131211 ODT130870:ODT131211 ONP130870:ONP131211 OXL130870:OXL131211 PHH130870:PHH131211 PRD130870:PRD131211 QAZ130870:QAZ131211 QKV130870:QKV131211 QUR130870:QUR131211 REN130870:REN131211 ROJ130870:ROJ131211 RYF130870:RYF131211 SIB130870:SIB131211 SRX130870:SRX131211 TBT130870:TBT131211 TLP130870:TLP131211 TVL130870:TVL131211 UFH130870:UFH131211 UPD130870:UPD131211 UYZ130870:UYZ131211 VIV130870:VIV131211 VSR130870:VSR131211 WCN130870:WCN131211 WMJ130870:WMJ131211 WWF130870:WWF131211 SIB982838:SIB983179 JT196406:JT196747 TP196406:TP196747 ADL196406:ADL196747 ANH196406:ANH196747 AXD196406:AXD196747 BGZ196406:BGZ196747 BQV196406:BQV196747 CAR196406:CAR196747 CKN196406:CKN196747 CUJ196406:CUJ196747 DEF196406:DEF196747 DOB196406:DOB196747 DXX196406:DXX196747 EHT196406:EHT196747 ERP196406:ERP196747 FBL196406:FBL196747 FLH196406:FLH196747 FVD196406:FVD196747 GEZ196406:GEZ196747 GOV196406:GOV196747 GYR196406:GYR196747 HIN196406:HIN196747 HSJ196406:HSJ196747 ICF196406:ICF196747 IMB196406:IMB196747 IVX196406:IVX196747 JFT196406:JFT196747 JPP196406:JPP196747 JZL196406:JZL196747 KJH196406:KJH196747 KTD196406:KTD196747 LCZ196406:LCZ196747 LMV196406:LMV196747 LWR196406:LWR196747 MGN196406:MGN196747 MQJ196406:MQJ196747 NAF196406:NAF196747 NKB196406:NKB196747 NTX196406:NTX196747 ODT196406:ODT196747 ONP196406:ONP196747 OXL196406:OXL196747 PHH196406:PHH196747 PRD196406:PRD196747 QAZ196406:QAZ196747 QKV196406:QKV196747 QUR196406:QUR196747 REN196406:REN196747 ROJ196406:ROJ196747 RYF196406:RYF196747 SIB196406:SIB196747 SRX196406:SRX196747 TBT196406:TBT196747 TLP196406:TLP196747 TVL196406:TVL196747 UFH196406:UFH196747 UPD196406:UPD196747 UYZ196406:UYZ196747 VIV196406:VIV196747 VSR196406:VSR196747 WCN196406:WCN196747 WMJ196406:WMJ196747 WWF196406:WWF196747 SRX982838:SRX983179 JT261942:JT262283 TP261942:TP262283 ADL261942:ADL262283 ANH261942:ANH262283 AXD261942:AXD262283 BGZ261942:BGZ262283 BQV261942:BQV262283 CAR261942:CAR262283 CKN261942:CKN262283 CUJ261942:CUJ262283 DEF261942:DEF262283 DOB261942:DOB262283 DXX261942:DXX262283 EHT261942:EHT262283 ERP261942:ERP262283 FBL261942:FBL262283 FLH261942:FLH262283 FVD261942:FVD262283 GEZ261942:GEZ262283 GOV261942:GOV262283 GYR261942:GYR262283 HIN261942:HIN262283 HSJ261942:HSJ262283 ICF261942:ICF262283 IMB261942:IMB262283 IVX261942:IVX262283 JFT261942:JFT262283 JPP261942:JPP262283 JZL261942:JZL262283 KJH261942:KJH262283 KTD261942:KTD262283 LCZ261942:LCZ262283 LMV261942:LMV262283 LWR261942:LWR262283 MGN261942:MGN262283 MQJ261942:MQJ262283 NAF261942:NAF262283 NKB261942:NKB262283 NTX261942:NTX262283 ODT261942:ODT262283 ONP261942:ONP262283 OXL261942:OXL262283 PHH261942:PHH262283 PRD261942:PRD262283 QAZ261942:QAZ262283 QKV261942:QKV262283 QUR261942:QUR262283 REN261942:REN262283 ROJ261942:ROJ262283 RYF261942:RYF262283 SIB261942:SIB262283 SRX261942:SRX262283 TBT261942:TBT262283 TLP261942:TLP262283 TVL261942:TVL262283 UFH261942:UFH262283 UPD261942:UPD262283 UYZ261942:UYZ262283 VIV261942:VIV262283 VSR261942:VSR262283 WCN261942:WCN262283 WMJ261942:WMJ262283 WWF261942:WWF262283 TBT982838:TBT983179 JT327478:JT327819 TP327478:TP327819 ADL327478:ADL327819 ANH327478:ANH327819 AXD327478:AXD327819 BGZ327478:BGZ327819 BQV327478:BQV327819 CAR327478:CAR327819 CKN327478:CKN327819 CUJ327478:CUJ327819 DEF327478:DEF327819 DOB327478:DOB327819 DXX327478:DXX327819 EHT327478:EHT327819 ERP327478:ERP327819 FBL327478:FBL327819 FLH327478:FLH327819 FVD327478:FVD327819 GEZ327478:GEZ327819 GOV327478:GOV327819 GYR327478:GYR327819 HIN327478:HIN327819 HSJ327478:HSJ327819 ICF327478:ICF327819 IMB327478:IMB327819 IVX327478:IVX327819 JFT327478:JFT327819 JPP327478:JPP327819 JZL327478:JZL327819 KJH327478:KJH327819 KTD327478:KTD327819 LCZ327478:LCZ327819 LMV327478:LMV327819 LWR327478:LWR327819 MGN327478:MGN327819 MQJ327478:MQJ327819 NAF327478:NAF327819 NKB327478:NKB327819 NTX327478:NTX327819 ODT327478:ODT327819 ONP327478:ONP327819 OXL327478:OXL327819 PHH327478:PHH327819 PRD327478:PRD327819 QAZ327478:QAZ327819 QKV327478:QKV327819 QUR327478:QUR327819 REN327478:REN327819 ROJ327478:ROJ327819 RYF327478:RYF327819 SIB327478:SIB327819 SRX327478:SRX327819 TBT327478:TBT327819 TLP327478:TLP327819 TVL327478:TVL327819 UFH327478:UFH327819 UPD327478:UPD327819 UYZ327478:UYZ327819 VIV327478:VIV327819 VSR327478:VSR327819 WCN327478:WCN327819 WMJ327478:WMJ327819 WWF327478:WWF327819 TLP982838:TLP983179 JT393014:JT393355 TP393014:TP393355 ADL393014:ADL393355 ANH393014:ANH393355 AXD393014:AXD393355 BGZ393014:BGZ393355 BQV393014:BQV393355 CAR393014:CAR393355 CKN393014:CKN393355 CUJ393014:CUJ393355 DEF393014:DEF393355 DOB393014:DOB393355 DXX393014:DXX393355 EHT393014:EHT393355 ERP393014:ERP393355 FBL393014:FBL393355 FLH393014:FLH393355 FVD393014:FVD393355 GEZ393014:GEZ393355 GOV393014:GOV393355 GYR393014:GYR393355 HIN393014:HIN393355 HSJ393014:HSJ393355 ICF393014:ICF393355 IMB393014:IMB393355 IVX393014:IVX393355 JFT393014:JFT393355 JPP393014:JPP393355 JZL393014:JZL393355 KJH393014:KJH393355 KTD393014:KTD393355 LCZ393014:LCZ393355 LMV393014:LMV393355 LWR393014:LWR393355 MGN393014:MGN393355 MQJ393014:MQJ393355 NAF393014:NAF393355 NKB393014:NKB393355 NTX393014:NTX393355 ODT393014:ODT393355 ONP393014:ONP393355 OXL393014:OXL393355 PHH393014:PHH393355 PRD393014:PRD393355 QAZ393014:QAZ393355 QKV393014:QKV393355 QUR393014:QUR393355 REN393014:REN393355 ROJ393014:ROJ393355 RYF393014:RYF393355 SIB393014:SIB393355 SRX393014:SRX393355 TBT393014:TBT393355 TLP393014:TLP393355 TVL393014:TVL393355 UFH393014:UFH393355 UPD393014:UPD393355 UYZ393014:UYZ393355 VIV393014:VIV393355 VSR393014:VSR393355 WCN393014:WCN393355 WMJ393014:WMJ393355 WWF393014:WWF393355 TVL982838:TVL983179 JT458550:JT458891 TP458550:TP458891 ADL458550:ADL458891 ANH458550:ANH458891 AXD458550:AXD458891 BGZ458550:BGZ458891 BQV458550:BQV458891 CAR458550:CAR458891 CKN458550:CKN458891 CUJ458550:CUJ458891 DEF458550:DEF458891 DOB458550:DOB458891 DXX458550:DXX458891 EHT458550:EHT458891 ERP458550:ERP458891 FBL458550:FBL458891 FLH458550:FLH458891 FVD458550:FVD458891 GEZ458550:GEZ458891 GOV458550:GOV458891 GYR458550:GYR458891 HIN458550:HIN458891 HSJ458550:HSJ458891 ICF458550:ICF458891 IMB458550:IMB458891 IVX458550:IVX458891 JFT458550:JFT458891 JPP458550:JPP458891 JZL458550:JZL458891 KJH458550:KJH458891 KTD458550:KTD458891 LCZ458550:LCZ458891 LMV458550:LMV458891 LWR458550:LWR458891 MGN458550:MGN458891 MQJ458550:MQJ458891 NAF458550:NAF458891 NKB458550:NKB458891 NTX458550:NTX458891 ODT458550:ODT458891 ONP458550:ONP458891 OXL458550:OXL458891 PHH458550:PHH458891 PRD458550:PRD458891 QAZ458550:QAZ458891 QKV458550:QKV458891 QUR458550:QUR458891 REN458550:REN458891 ROJ458550:ROJ458891 RYF458550:RYF458891 SIB458550:SIB458891 SRX458550:SRX458891 TBT458550:TBT458891 TLP458550:TLP458891 TVL458550:TVL458891 UFH458550:UFH458891 UPD458550:UPD458891 UYZ458550:UYZ458891 VIV458550:VIV458891 VSR458550:VSR458891 WCN458550:WCN458891 WMJ458550:WMJ458891 WWF458550:WWF458891 UFH982838:UFH983179 JT524086:JT524427 TP524086:TP524427 ADL524086:ADL524427 ANH524086:ANH524427 AXD524086:AXD524427 BGZ524086:BGZ524427 BQV524086:BQV524427 CAR524086:CAR524427 CKN524086:CKN524427 CUJ524086:CUJ524427 DEF524086:DEF524427 DOB524086:DOB524427 DXX524086:DXX524427 EHT524086:EHT524427 ERP524086:ERP524427 FBL524086:FBL524427 FLH524086:FLH524427 FVD524086:FVD524427 GEZ524086:GEZ524427 GOV524086:GOV524427 GYR524086:GYR524427 HIN524086:HIN524427 HSJ524086:HSJ524427 ICF524086:ICF524427 IMB524086:IMB524427 IVX524086:IVX524427 JFT524086:JFT524427 JPP524086:JPP524427 JZL524086:JZL524427 KJH524086:KJH524427 KTD524086:KTD524427 LCZ524086:LCZ524427 LMV524086:LMV524427 LWR524086:LWR524427 MGN524086:MGN524427 MQJ524086:MQJ524427 NAF524086:NAF524427 NKB524086:NKB524427 NTX524086:NTX524427 ODT524086:ODT524427 ONP524086:ONP524427 OXL524086:OXL524427 PHH524086:PHH524427 PRD524086:PRD524427 QAZ524086:QAZ524427 QKV524086:QKV524427 QUR524086:QUR524427 REN524086:REN524427 ROJ524086:ROJ524427 RYF524086:RYF524427 SIB524086:SIB524427 SRX524086:SRX524427 TBT524086:TBT524427 TLP524086:TLP524427 TVL524086:TVL524427 UFH524086:UFH524427 UPD524086:UPD524427 UYZ524086:UYZ524427 VIV524086:VIV524427 VSR524086:VSR524427 WCN524086:WCN524427 WMJ524086:WMJ524427 WWF524086:WWF524427 UPD982838:UPD983179 JT589622:JT589963 TP589622:TP589963 ADL589622:ADL589963 ANH589622:ANH589963 AXD589622:AXD589963 BGZ589622:BGZ589963 BQV589622:BQV589963 CAR589622:CAR589963 CKN589622:CKN589963 CUJ589622:CUJ589963 DEF589622:DEF589963 DOB589622:DOB589963 DXX589622:DXX589963 EHT589622:EHT589963 ERP589622:ERP589963 FBL589622:FBL589963 FLH589622:FLH589963 FVD589622:FVD589963 GEZ589622:GEZ589963 GOV589622:GOV589963 GYR589622:GYR589963 HIN589622:HIN589963 HSJ589622:HSJ589963 ICF589622:ICF589963 IMB589622:IMB589963 IVX589622:IVX589963 JFT589622:JFT589963 JPP589622:JPP589963 JZL589622:JZL589963 KJH589622:KJH589963 KTD589622:KTD589963 LCZ589622:LCZ589963 LMV589622:LMV589963 LWR589622:LWR589963 MGN589622:MGN589963 MQJ589622:MQJ589963 NAF589622:NAF589963 NKB589622:NKB589963 NTX589622:NTX589963 ODT589622:ODT589963 ONP589622:ONP589963 OXL589622:OXL589963 PHH589622:PHH589963 PRD589622:PRD589963 QAZ589622:QAZ589963 QKV589622:QKV589963 QUR589622:QUR589963 REN589622:REN589963 ROJ589622:ROJ589963 RYF589622:RYF589963 SIB589622:SIB589963 SRX589622:SRX589963 TBT589622:TBT589963 TLP589622:TLP589963 TVL589622:TVL589963 UFH589622:UFH589963 UPD589622:UPD589963 UYZ589622:UYZ589963 VIV589622:VIV589963 VSR589622:VSR589963 WCN589622:WCN589963 WMJ589622:WMJ589963 WWF589622:WWF589963 UYZ982838:UYZ983179 JT655158:JT655499 TP655158:TP655499 ADL655158:ADL655499 ANH655158:ANH655499 AXD655158:AXD655499 BGZ655158:BGZ655499 BQV655158:BQV655499 CAR655158:CAR655499 CKN655158:CKN655499 CUJ655158:CUJ655499 DEF655158:DEF655499 DOB655158:DOB655499 DXX655158:DXX655499 EHT655158:EHT655499 ERP655158:ERP655499 FBL655158:FBL655499 FLH655158:FLH655499 FVD655158:FVD655499 GEZ655158:GEZ655499 GOV655158:GOV655499 GYR655158:GYR655499 HIN655158:HIN655499 HSJ655158:HSJ655499 ICF655158:ICF655499 IMB655158:IMB655499 IVX655158:IVX655499 JFT655158:JFT655499 JPP655158:JPP655499 JZL655158:JZL655499 KJH655158:KJH655499 KTD655158:KTD655499 LCZ655158:LCZ655499 LMV655158:LMV655499 LWR655158:LWR655499 MGN655158:MGN655499 MQJ655158:MQJ655499 NAF655158:NAF655499 NKB655158:NKB655499 NTX655158:NTX655499 ODT655158:ODT655499 ONP655158:ONP655499 OXL655158:OXL655499 PHH655158:PHH655499 PRD655158:PRD655499 QAZ655158:QAZ655499 QKV655158:QKV655499 QUR655158:QUR655499 REN655158:REN655499 ROJ655158:ROJ655499 RYF655158:RYF655499 SIB655158:SIB655499 SRX655158:SRX655499 TBT655158:TBT655499 TLP655158:TLP655499 TVL655158:TVL655499 UFH655158:UFH655499 UPD655158:UPD655499 UYZ655158:UYZ655499 VIV655158:VIV655499 VSR655158:VSR655499 WCN655158:WCN655499 WMJ655158:WMJ655499 WWF655158:WWF655499 VIV982838:VIV983179 JT720694:JT721035 TP720694:TP721035 ADL720694:ADL721035 ANH720694:ANH721035 AXD720694:AXD721035 BGZ720694:BGZ721035 BQV720694:BQV721035 CAR720694:CAR721035 CKN720694:CKN721035 CUJ720694:CUJ721035 DEF720694:DEF721035 DOB720694:DOB721035 DXX720694:DXX721035 EHT720694:EHT721035 ERP720694:ERP721035 FBL720694:FBL721035 FLH720694:FLH721035 FVD720694:FVD721035 GEZ720694:GEZ721035 GOV720694:GOV721035 GYR720694:GYR721035 HIN720694:HIN721035 HSJ720694:HSJ721035 ICF720694:ICF721035 IMB720694:IMB721035 IVX720694:IVX721035 JFT720694:JFT721035 JPP720694:JPP721035 JZL720694:JZL721035 KJH720694:KJH721035 KTD720694:KTD721035 LCZ720694:LCZ721035 LMV720694:LMV721035 LWR720694:LWR721035 MGN720694:MGN721035 MQJ720694:MQJ721035 NAF720694:NAF721035 NKB720694:NKB721035 NTX720694:NTX721035 ODT720694:ODT721035 ONP720694:ONP721035 OXL720694:OXL721035 PHH720694:PHH721035 PRD720694:PRD721035 QAZ720694:QAZ721035 QKV720694:QKV721035 QUR720694:QUR721035 REN720694:REN721035 ROJ720694:ROJ721035 RYF720694:RYF721035 SIB720694:SIB721035 SRX720694:SRX721035 TBT720694:TBT721035 TLP720694:TLP721035 TVL720694:TVL721035 UFH720694:UFH721035 UPD720694:UPD721035 UYZ720694:UYZ721035 VIV720694:VIV721035 VSR720694:VSR721035 WCN720694:WCN721035 WMJ720694:WMJ721035 WWF720694:WWF721035 VSR982838:VSR983179 JT786230:JT786571 TP786230:TP786571 ADL786230:ADL786571 ANH786230:ANH786571 AXD786230:AXD786571 BGZ786230:BGZ786571 BQV786230:BQV786571 CAR786230:CAR786571 CKN786230:CKN786571 CUJ786230:CUJ786571 DEF786230:DEF786571 DOB786230:DOB786571 DXX786230:DXX786571 EHT786230:EHT786571 ERP786230:ERP786571 FBL786230:FBL786571 FLH786230:FLH786571 FVD786230:FVD786571 GEZ786230:GEZ786571 GOV786230:GOV786571 GYR786230:GYR786571 HIN786230:HIN786571 HSJ786230:HSJ786571 ICF786230:ICF786571 IMB786230:IMB786571 IVX786230:IVX786571 JFT786230:JFT786571 JPP786230:JPP786571 JZL786230:JZL786571 KJH786230:KJH786571 KTD786230:KTD786571 LCZ786230:LCZ786571 LMV786230:LMV786571 LWR786230:LWR786571 MGN786230:MGN786571 MQJ786230:MQJ786571 NAF786230:NAF786571 NKB786230:NKB786571 NTX786230:NTX786571 ODT786230:ODT786571 ONP786230:ONP786571 OXL786230:OXL786571 PHH786230:PHH786571 PRD786230:PRD786571 QAZ786230:QAZ786571 QKV786230:QKV786571 QUR786230:QUR786571 REN786230:REN786571 ROJ786230:ROJ786571 RYF786230:RYF786571 SIB786230:SIB786571 SRX786230:SRX786571 TBT786230:TBT786571 TLP786230:TLP786571 TVL786230:TVL786571 UFH786230:UFH786571 UPD786230:UPD786571 UYZ786230:UYZ786571 VIV786230:VIV786571 VSR786230:VSR786571 WCN786230:WCN786571 WMJ786230:WMJ786571 WWF786230:WWF786571 WCN982838:WCN983179 JT851766:JT852107 TP851766:TP852107 ADL851766:ADL852107 ANH851766:ANH852107 AXD851766:AXD852107 BGZ851766:BGZ852107 BQV851766:BQV852107 CAR851766:CAR852107 CKN851766:CKN852107 CUJ851766:CUJ852107 DEF851766:DEF852107 DOB851766:DOB852107 DXX851766:DXX852107 EHT851766:EHT852107 ERP851766:ERP852107 FBL851766:FBL852107 FLH851766:FLH852107 FVD851766:FVD852107 GEZ851766:GEZ852107 GOV851766:GOV852107 GYR851766:GYR852107 HIN851766:HIN852107 HSJ851766:HSJ852107 ICF851766:ICF852107 IMB851766:IMB852107 IVX851766:IVX852107 JFT851766:JFT852107 JPP851766:JPP852107 JZL851766:JZL852107 KJH851766:KJH852107 KTD851766:KTD852107 LCZ851766:LCZ852107 LMV851766:LMV852107 LWR851766:LWR852107 MGN851766:MGN852107 MQJ851766:MQJ852107 NAF851766:NAF852107 NKB851766:NKB852107 NTX851766:NTX852107 ODT851766:ODT852107 ONP851766:ONP852107 OXL851766:OXL852107 PHH851766:PHH852107 PRD851766:PRD852107 QAZ851766:QAZ852107 QKV851766:QKV852107 QUR851766:QUR852107 REN851766:REN852107 ROJ851766:ROJ852107 RYF851766:RYF852107 SIB851766:SIB852107 SRX851766:SRX852107 TBT851766:TBT852107 TLP851766:TLP852107 TVL851766:TVL852107 UFH851766:UFH852107 UPD851766:UPD852107 UYZ851766:UYZ852107 VIV851766:VIV852107 VSR851766:VSR852107 WCN851766:WCN852107 WMJ851766:WMJ852107 WWF851766:WWF852107 WMJ982838:WMJ983179 JT917302:JT917643 TP917302:TP917643 ADL917302:ADL917643 ANH917302:ANH917643 AXD917302:AXD917643 BGZ917302:BGZ917643 BQV917302:BQV917643 CAR917302:CAR917643 CKN917302:CKN917643 CUJ917302:CUJ917643 DEF917302:DEF917643 DOB917302:DOB917643 DXX917302:DXX917643 EHT917302:EHT917643 ERP917302:ERP917643 FBL917302:FBL917643 FLH917302:FLH917643 FVD917302:FVD917643 GEZ917302:GEZ917643 GOV917302:GOV917643 GYR917302:GYR917643 HIN917302:HIN917643 HSJ917302:HSJ917643 ICF917302:ICF917643 IMB917302:IMB917643 IVX917302:IVX917643 JFT917302:JFT917643 JPP917302:JPP917643 JZL917302:JZL917643 KJH917302:KJH917643 KTD917302:KTD917643 LCZ917302:LCZ917643 LMV917302:LMV917643 LWR917302:LWR917643 MGN917302:MGN917643 MQJ917302:MQJ917643 NAF917302:NAF917643 NKB917302:NKB917643 NTX917302:NTX917643 ODT917302:ODT917643 ONP917302:ONP917643 OXL917302:OXL917643 PHH917302:PHH917643 PRD917302:PRD917643 QAZ917302:QAZ917643 QKV917302:QKV917643 QUR917302:QUR917643 REN917302:REN917643 ROJ917302:ROJ917643 RYF917302:RYF917643 SIB917302:SIB917643 SRX917302:SRX917643 TBT917302:TBT917643 TLP917302:TLP917643 TVL917302:TVL917643 UFH917302:UFH917643 UPD917302:UPD917643 UYZ917302:UYZ917643 VIV917302:VIV917643 VSR917302:VSR917643 WCN917302:WCN917643 WMJ917302:WMJ917643 WWF917302:WWF917643 WWF982838:WWF983179 JT982838:JT983179 TP982838:TP983179 ADL982838:ADL983179 ANH982838:ANH983179 AXD982838:AXD983179 BGZ982838:BGZ983179 BQV982838:BQV983179 CAR982838:CAR983179 CKN982838:CKN983179 CUJ982838:CUJ983179 DEF982838:DEF983179 DOB982838:DOB983179 DXX982838:DXX983179 EHT982838:EHT983179 ERP982838:ERP983179 FBL982838:FBL983179 FLH982838:FLH983179 FVD982838:FVD983179 GEZ982838:GEZ983179 GOV982838:GOV983179 GYR982838:GYR983179 HIN982838:HIN983179 HSJ982838:HSJ983179 ICF982838:ICF983179 IMB982838:IMB983179 IVX982838:IVX983179 JFT982838:JFT983179 JPP982838:JPP983179 JZL982838:JZL983179 KJH982838:KJH983179 KTD982838:KTD983179 LCZ982838:LCZ983179 LMV982838:LMV983179 LWR982838:LWR983179 MGN982838:MGN983179 MQJ982838:MQJ983179 NAF982838:NAF983179 NKB982838:NKB983179 NTX982838:NTX983179 ODT982838:ODT983179 ONP982838:ONP983179 OXL982838:OXL983179 PHH982838:PHH983179 PRD982838:PRD983179 QAZ982838:QAZ983179 QKV982838:QKV983179 WMJ7:WMJ149 WCN7:WCN149 VSR7:VSR149 VIV7:VIV149 UYZ7:UYZ149 UPD7:UPD149 UFH7:UFH149 TVL7:TVL149 TLP7:TLP149 TBT7:TBT149 SRX7:SRX149 SIB7:SIB149 RYF7:RYF149 ROJ7:ROJ149 REN7:REN149 QUR7:QUR149 QKV7:QKV149 QAZ7:QAZ149 PRD7:PRD149 PHH7:PHH149 OXL7:OXL149 ONP7:ONP149 ODT7:ODT149 NTX7:NTX149 NKB7:NKB149 NAF7:NAF149 MQJ7:MQJ149 MGN7:MGN149 LWR7:LWR149 LMV7:LMV149 LCZ7:LCZ149 KTD7:KTD149 KJH7:KJH149 JZL7:JZL149 JPP7:JPP149 JFT7:JFT149 IVX7:IVX149 IMB7:IMB149 ICF7:ICF149 HSJ7:HSJ149 HIN7:HIN149 GYR7:GYR149 GOV7:GOV149 GEZ7:GEZ149 FVD7:FVD149 FLH7:FLH149 FBL7:FBL149 ERP7:ERP149 EHT7:EHT149 DXX7:DXX149 DOB7:DOB149 DEF7:DEF149 CUJ7:CUJ149 CKN7:CKN149 CAR7:CAR149 BQV7:BQV149 BGZ7:BGZ149 AXD7:AXD149 ANH7:ANH149 ADL7:ADL149 TP7:TP149 JT7:JT149 WWF7:WWF149">
      <formula1>ACCOMPAGNO</formula1>
    </dataValidation>
    <dataValidation type="list" allowBlank="1" showInputMessage="1" showErrorMessage="1" sqref="REE982838:REE983179 QUI982838:QUI983179 ROA982838:ROA983179 JK65334:JK65675 TG65334:TG65675 ADC65334:ADC65675 AMY65334:AMY65675 AWU65334:AWU65675 BGQ65334:BGQ65675 BQM65334:BQM65675 CAI65334:CAI65675 CKE65334:CKE65675 CUA65334:CUA65675 DDW65334:DDW65675 DNS65334:DNS65675 DXO65334:DXO65675 EHK65334:EHK65675 ERG65334:ERG65675 FBC65334:FBC65675 FKY65334:FKY65675 FUU65334:FUU65675 GEQ65334:GEQ65675 GOM65334:GOM65675 GYI65334:GYI65675 HIE65334:HIE65675 HSA65334:HSA65675 IBW65334:IBW65675 ILS65334:ILS65675 IVO65334:IVO65675 JFK65334:JFK65675 JPG65334:JPG65675 JZC65334:JZC65675 KIY65334:KIY65675 KSU65334:KSU65675 LCQ65334:LCQ65675 LMM65334:LMM65675 LWI65334:LWI65675 MGE65334:MGE65675 MQA65334:MQA65675 MZW65334:MZW65675 NJS65334:NJS65675 NTO65334:NTO65675 ODK65334:ODK65675 ONG65334:ONG65675 OXC65334:OXC65675 PGY65334:PGY65675 PQU65334:PQU65675 QAQ65334:QAQ65675 QKM65334:QKM65675 QUI65334:QUI65675 REE65334:REE65675 ROA65334:ROA65675 RXW65334:RXW65675 SHS65334:SHS65675 SRO65334:SRO65675 TBK65334:TBK65675 TLG65334:TLG65675 TVC65334:TVC65675 UEY65334:UEY65675 UOU65334:UOU65675 UYQ65334:UYQ65675 VIM65334:VIM65675 VSI65334:VSI65675 WCE65334:WCE65675 WMA65334:WMA65675 WVW65334:WVW65675 RXW982838:RXW983179 JK130870:JK131211 TG130870:TG131211 ADC130870:ADC131211 AMY130870:AMY131211 AWU130870:AWU131211 BGQ130870:BGQ131211 BQM130870:BQM131211 CAI130870:CAI131211 CKE130870:CKE131211 CUA130870:CUA131211 DDW130870:DDW131211 DNS130870:DNS131211 DXO130870:DXO131211 EHK130870:EHK131211 ERG130870:ERG131211 FBC130870:FBC131211 FKY130870:FKY131211 FUU130870:FUU131211 GEQ130870:GEQ131211 GOM130870:GOM131211 GYI130870:GYI131211 HIE130870:HIE131211 HSA130870:HSA131211 IBW130870:IBW131211 ILS130870:ILS131211 IVO130870:IVO131211 JFK130870:JFK131211 JPG130870:JPG131211 JZC130870:JZC131211 KIY130870:KIY131211 KSU130870:KSU131211 LCQ130870:LCQ131211 LMM130870:LMM131211 LWI130870:LWI131211 MGE130870:MGE131211 MQA130870:MQA131211 MZW130870:MZW131211 NJS130870:NJS131211 NTO130870:NTO131211 ODK130870:ODK131211 ONG130870:ONG131211 OXC130870:OXC131211 PGY130870:PGY131211 PQU130870:PQU131211 QAQ130870:QAQ131211 QKM130870:QKM131211 QUI130870:QUI131211 REE130870:REE131211 ROA130870:ROA131211 RXW130870:RXW131211 SHS130870:SHS131211 SRO130870:SRO131211 TBK130870:TBK131211 TLG130870:TLG131211 TVC130870:TVC131211 UEY130870:UEY131211 UOU130870:UOU131211 UYQ130870:UYQ131211 VIM130870:VIM131211 VSI130870:VSI131211 WCE130870:WCE131211 WMA130870:WMA131211 WVW130870:WVW131211 SHS982838:SHS983179 JK196406:JK196747 TG196406:TG196747 ADC196406:ADC196747 AMY196406:AMY196747 AWU196406:AWU196747 BGQ196406:BGQ196747 BQM196406:BQM196747 CAI196406:CAI196747 CKE196406:CKE196747 CUA196406:CUA196747 DDW196406:DDW196747 DNS196406:DNS196747 DXO196406:DXO196747 EHK196406:EHK196747 ERG196406:ERG196747 FBC196406:FBC196747 FKY196406:FKY196747 FUU196406:FUU196747 GEQ196406:GEQ196747 GOM196406:GOM196747 GYI196406:GYI196747 HIE196406:HIE196747 HSA196406:HSA196747 IBW196406:IBW196747 ILS196406:ILS196747 IVO196406:IVO196747 JFK196406:JFK196747 JPG196406:JPG196747 JZC196406:JZC196747 KIY196406:KIY196747 KSU196406:KSU196747 LCQ196406:LCQ196747 LMM196406:LMM196747 LWI196406:LWI196747 MGE196406:MGE196747 MQA196406:MQA196747 MZW196406:MZW196747 NJS196406:NJS196747 NTO196406:NTO196747 ODK196406:ODK196747 ONG196406:ONG196747 OXC196406:OXC196747 PGY196406:PGY196747 PQU196406:PQU196747 QAQ196406:QAQ196747 QKM196406:QKM196747 QUI196406:QUI196747 REE196406:REE196747 ROA196406:ROA196747 RXW196406:RXW196747 SHS196406:SHS196747 SRO196406:SRO196747 TBK196406:TBK196747 TLG196406:TLG196747 TVC196406:TVC196747 UEY196406:UEY196747 UOU196406:UOU196747 UYQ196406:UYQ196747 VIM196406:VIM196747 VSI196406:VSI196747 WCE196406:WCE196747 WMA196406:WMA196747 WVW196406:WVW196747 SRO982838:SRO983179 JK261942:JK262283 TG261942:TG262283 ADC261942:ADC262283 AMY261942:AMY262283 AWU261942:AWU262283 BGQ261942:BGQ262283 BQM261942:BQM262283 CAI261942:CAI262283 CKE261942:CKE262283 CUA261942:CUA262283 DDW261942:DDW262283 DNS261942:DNS262283 DXO261942:DXO262283 EHK261942:EHK262283 ERG261942:ERG262283 FBC261942:FBC262283 FKY261942:FKY262283 FUU261942:FUU262283 GEQ261942:GEQ262283 GOM261942:GOM262283 GYI261942:GYI262283 HIE261942:HIE262283 HSA261942:HSA262283 IBW261942:IBW262283 ILS261942:ILS262283 IVO261942:IVO262283 JFK261942:JFK262283 JPG261942:JPG262283 JZC261942:JZC262283 KIY261942:KIY262283 KSU261942:KSU262283 LCQ261942:LCQ262283 LMM261942:LMM262283 LWI261942:LWI262283 MGE261942:MGE262283 MQA261942:MQA262283 MZW261942:MZW262283 NJS261942:NJS262283 NTO261942:NTO262283 ODK261942:ODK262283 ONG261942:ONG262283 OXC261942:OXC262283 PGY261942:PGY262283 PQU261942:PQU262283 QAQ261942:QAQ262283 QKM261942:QKM262283 QUI261942:QUI262283 REE261942:REE262283 ROA261942:ROA262283 RXW261942:RXW262283 SHS261942:SHS262283 SRO261942:SRO262283 TBK261942:TBK262283 TLG261942:TLG262283 TVC261942:TVC262283 UEY261942:UEY262283 UOU261942:UOU262283 UYQ261942:UYQ262283 VIM261942:VIM262283 VSI261942:VSI262283 WCE261942:WCE262283 WMA261942:WMA262283 WVW261942:WVW262283 TBK982838:TBK983179 JK327478:JK327819 TG327478:TG327819 ADC327478:ADC327819 AMY327478:AMY327819 AWU327478:AWU327819 BGQ327478:BGQ327819 BQM327478:BQM327819 CAI327478:CAI327819 CKE327478:CKE327819 CUA327478:CUA327819 DDW327478:DDW327819 DNS327478:DNS327819 DXO327478:DXO327819 EHK327478:EHK327819 ERG327478:ERG327819 FBC327478:FBC327819 FKY327478:FKY327819 FUU327478:FUU327819 GEQ327478:GEQ327819 GOM327478:GOM327819 GYI327478:GYI327819 HIE327478:HIE327819 HSA327478:HSA327819 IBW327478:IBW327819 ILS327478:ILS327819 IVO327478:IVO327819 JFK327478:JFK327819 JPG327478:JPG327819 JZC327478:JZC327819 KIY327478:KIY327819 KSU327478:KSU327819 LCQ327478:LCQ327819 LMM327478:LMM327819 LWI327478:LWI327819 MGE327478:MGE327819 MQA327478:MQA327819 MZW327478:MZW327819 NJS327478:NJS327819 NTO327478:NTO327819 ODK327478:ODK327819 ONG327478:ONG327819 OXC327478:OXC327819 PGY327478:PGY327819 PQU327478:PQU327819 QAQ327478:QAQ327819 QKM327478:QKM327819 QUI327478:QUI327819 REE327478:REE327819 ROA327478:ROA327819 RXW327478:RXW327819 SHS327478:SHS327819 SRO327478:SRO327819 TBK327478:TBK327819 TLG327478:TLG327819 TVC327478:TVC327819 UEY327478:UEY327819 UOU327478:UOU327819 UYQ327478:UYQ327819 VIM327478:VIM327819 VSI327478:VSI327819 WCE327478:WCE327819 WMA327478:WMA327819 WVW327478:WVW327819 TLG982838:TLG983179 JK393014:JK393355 TG393014:TG393355 ADC393014:ADC393355 AMY393014:AMY393355 AWU393014:AWU393355 BGQ393014:BGQ393355 BQM393014:BQM393355 CAI393014:CAI393355 CKE393014:CKE393355 CUA393014:CUA393355 DDW393014:DDW393355 DNS393014:DNS393355 DXO393014:DXO393355 EHK393014:EHK393355 ERG393014:ERG393355 FBC393014:FBC393355 FKY393014:FKY393355 FUU393014:FUU393355 GEQ393014:GEQ393355 GOM393014:GOM393355 GYI393014:GYI393355 HIE393014:HIE393355 HSA393014:HSA393355 IBW393014:IBW393355 ILS393014:ILS393355 IVO393014:IVO393355 JFK393014:JFK393355 JPG393014:JPG393355 JZC393014:JZC393355 KIY393014:KIY393355 KSU393014:KSU393355 LCQ393014:LCQ393355 LMM393014:LMM393355 LWI393014:LWI393355 MGE393014:MGE393355 MQA393014:MQA393355 MZW393014:MZW393355 NJS393014:NJS393355 NTO393014:NTO393355 ODK393014:ODK393355 ONG393014:ONG393355 OXC393014:OXC393355 PGY393014:PGY393355 PQU393014:PQU393355 QAQ393014:QAQ393355 QKM393014:QKM393355 QUI393014:QUI393355 REE393014:REE393355 ROA393014:ROA393355 RXW393014:RXW393355 SHS393014:SHS393355 SRO393014:SRO393355 TBK393014:TBK393355 TLG393014:TLG393355 TVC393014:TVC393355 UEY393014:UEY393355 UOU393014:UOU393355 UYQ393014:UYQ393355 VIM393014:VIM393355 VSI393014:VSI393355 WCE393014:WCE393355 WMA393014:WMA393355 WVW393014:WVW393355 TVC982838:TVC983179 JK458550:JK458891 TG458550:TG458891 ADC458550:ADC458891 AMY458550:AMY458891 AWU458550:AWU458891 BGQ458550:BGQ458891 BQM458550:BQM458891 CAI458550:CAI458891 CKE458550:CKE458891 CUA458550:CUA458891 DDW458550:DDW458891 DNS458550:DNS458891 DXO458550:DXO458891 EHK458550:EHK458891 ERG458550:ERG458891 FBC458550:FBC458891 FKY458550:FKY458891 FUU458550:FUU458891 GEQ458550:GEQ458891 GOM458550:GOM458891 GYI458550:GYI458891 HIE458550:HIE458891 HSA458550:HSA458891 IBW458550:IBW458891 ILS458550:ILS458891 IVO458550:IVO458891 JFK458550:JFK458891 JPG458550:JPG458891 JZC458550:JZC458891 KIY458550:KIY458891 KSU458550:KSU458891 LCQ458550:LCQ458891 LMM458550:LMM458891 LWI458550:LWI458891 MGE458550:MGE458891 MQA458550:MQA458891 MZW458550:MZW458891 NJS458550:NJS458891 NTO458550:NTO458891 ODK458550:ODK458891 ONG458550:ONG458891 OXC458550:OXC458891 PGY458550:PGY458891 PQU458550:PQU458891 QAQ458550:QAQ458891 QKM458550:QKM458891 QUI458550:QUI458891 REE458550:REE458891 ROA458550:ROA458891 RXW458550:RXW458891 SHS458550:SHS458891 SRO458550:SRO458891 TBK458550:TBK458891 TLG458550:TLG458891 TVC458550:TVC458891 UEY458550:UEY458891 UOU458550:UOU458891 UYQ458550:UYQ458891 VIM458550:VIM458891 VSI458550:VSI458891 WCE458550:WCE458891 WMA458550:WMA458891 WVW458550:WVW458891 UEY982838:UEY983179 JK524086:JK524427 TG524086:TG524427 ADC524086:ADC524427 AMY524086:AMY524427 AWU524086:AWU524427 BGQ524086:BGQ524427 BQM524086:BQM524427 CAI524086:CAI524427 CKE524086:CKE524427 CUA524086:CUA524427 DDW524086:DDW524427 DNS524086:DNS524427 DXO524086:DXO524427 EHK524086:EHK524427 ERG524086:ERG524427 FBC524086:FBC524427 FKY524086:FKY524427 FUU524086:FUU524427 GEQ524086:GEQ524427 GOM524086:GOM524427 GYI524086:GYI524427 HIE524086:HIE524427 HSA524086:HSA524427 IBW524086:IBW524427 ILS524086:ILS524427 IVO524086:IVO524427 JFK524086:JFK524427 JPG524086:JPG524427 JZC524086:JZC524427 KIY524086:KIY524427 KSU524086:KSU524427 LCQ524086:LCQ524427 LMM524086:LMM524427 LWI524086:LWI524427 MGE524086:MGE524427 MQA524086:MQA524427 MZW524086:MZW524427 NJS524086:NJS524427 NTO524086:NTO524427 ODK524086:ODK524427 ONG524086:ONG524427 OXC524086:OXC524427 PGY524086:PGY524427 PQU524086:PQU524427 QAQ524086:QAQ524427 QKM524086:QKM524427 QUI524086:QUI524427 REE524086:REE524427 ROA524086:ROA524427 RXW524086:RXW524427 SHS524086:SHS524427 SRO524086:SRO524427 TBK524086:TBK524427 TLG524086:TLG524427 TVC524086:TVC524427 UEY524086:UEY524427 UOU524086:UOU524427 UYQ524086:UYQ524427 VIM524086:VIM524427 VSI524086:VSI524427 WCE524086:WCE524427 WMA524086:WMA524427 WVW524086:WVW524427 UOU982838:UOU983179 JK589622:JK589963 TG589622:TG589963 ADC589622:ADC589963 AMY589622:AMY589963 AWU589622:AWU589963 BGQ589622:BGQ589963 BQM589622:BQM589963 CAI589622:CAI589963 CKE589622:CKE589963 CUA589622:CUA589963 DDW589622:DDW589963 DNS589622:DNS589963 DXO589622:DXO589963 EHK589622:EHK589963 ERG589622:ERG589963 FBC589622:FBC589963 FKY589622:FKY589963 FUU589622:FUU589963 GEQ589622:GEQ589963 GOM589622:GOM589963 GYI589622:GYI589963 HIE589622:HIE589963 HSA589622:HSA589963 IBW589622:IBW589963 ILS589622:ILS589963 IVO589622:IVO589963 JFK589622:JFK589963 JPG589622:JPG589963 JZC589622:JZC589963 KIY589622:KIY589963 KSU589622:KSU589963 LCQ589622:LCQ589963 LMM589622:LMM589963 LWI589622:LWI589963 MGE589622:MGE589963 MQA589622:MQA589963 MZW589622:MZW589963 NJS589622:NJS589963 NTO589622:NTO589963 ODK589622:ODK589963 ONG589622:ONG589963 OXC589622:OXC589963 PGY589622:PGY589963 PQU589622:PQU589963 QAQ589622:QAQ589963 QKM589622:QKM589963 QUI589622:QUI589963 REE589622:REE589963 ROA589622:ROA589963 RXW589622:RXW589963 SHS589622:SHS589963 SRO589622:SRO589963 TBK589622:TBK589963 TLG589622:TLG589963 TVC589622:TVC589963 UEY589622:UEY589963 UOU589622:UOU589963 UYQ589622:UYQ589963 VIM589622:VIM589963 VSI589622:VSI589963 WCE589622:WCE589963 WMA589622:WMA589963 WVW589622:WVW589963 UYQ982838:UYQ983179 JK655158:JK655499 TG655158:TG655499 ADC655158:ADC655499 AMY655158:AMY655499 AWU655158:AWU655499 BGQ655158:BGQ655499 BQM655158:BQM655499 CAI655158:CAI655499 CKE655158:CKE655499 CUA655158:CUA655499 DDW655158:DDW655499 DNS655158:DNS655499 DXO655158:DXO655499 EHK655158:EHK655499 ERG655158:ERG655499 FBC655158:FBC655499 FKY655158:FKY655499 FUU655158:FUU655499 GEQ655158:GEQ655499 GOM655158:GOM655499 GYI655158:GYI655499 HIE655158:HIE655499 HSA655158:HSA655499 IBW655158:IBW655499 ILS655158:ILS655499 IVO655158:IVO655499 JFK655158:JFK655499 JPG655158:JPG655499 JZC655158:JZC655499 KIY655158:KIY655499 KSU655158:KSU655499 LCQ655158:LCQ655499 LMM655158:LMM655499 LWI655158:LWI655499 MGE655158:MGE655499 MQA655158:MQA655499 MZW655158:MZW655499 NJS655158:NJS655499 NTO655158:NTO655499 ODK655158:ODK655499 ONG655158:ONG655499 OXC655158:OXC655499 PGY655158:PGY655499 PQU655158:PQU655499 QAQ655158:QAQ655499 QKM655158:QKM655499 QUI655158:QUI655499 REE655158:REE655499 ROA655158:ROA655499 RXW655158:RXW655499 SHS655158:SHS655499 SRO655158:SRO655499 TBK655158:TBK655499 TLG655158:TLG655499 TVC655158:TVC655499 UEY655158:UEY655499 UOU655158:UOU655499 UYQ655158:UYQ655499 VIM655158:VIM655499 VSI655158:VSI655499 WCE655158:WCE655499 WMA655158:WMA655499 WVW655158:WVW655499 VIM982838:VIM983179 JK720694:JK721035 TG720694:TG721035 ADC720694:ADC721035 AMY720694:AMY721035 AWU720694:AWU721035 BGQ720694:BGQ721035 BQM720694:BQM721035 CAI720694:CAI721035 CKE720694:CKE721035 CUA720694:CUA721035 DDW720694:DDW721035 DNS720694:DNS721035 DXO720694:DXO721035 EHK720694:EHK721035 ERG720694:ERG721035 FBC720694:FBC721035 FKY720694:FKY721035 FUU720694:FUU721035 GEQ720694:GEQ721035 GOM720694:GOM721035 GYI720694:GYI721035 HIE720694:HIE721035 HSA720694:HSA721035 IBW720694:IBW721035 ILS720694:ILS721035 IVO720694:IVO721035 JFK720694:JFK721035 JPG720694:JPG721035 JZC720694:JZC721035 KIY720694:KIY721035 KSU720694:KSU721035 LCQ720694:LCQ721035 LMM720694:LMM721035 LWI720694:LWI721035 MGE720694:MGE721035 MQA720694:MQA721035 MZW720694:MZW721035 NJS720694:NJS721035 NTO720694:NTO721035 ODK720694:ODK721035 ONG720694:ONG721035 OXC720694:OXC721035 PGY720694:PGY721035 PQU720694:PQU721035 QAQ720694:QAQ721035 QKM720694:QKM721035 QUI720694:QUI721035 REE720694:REE721035 ROA720694:ROA721035 RXW720694:RXW721035 SHS720694:SHS721035 SRO720694:SRO721035 TBK720694:TBK721035 TLG720694:TLG721035 TVC720694:TVC721035 UEY720694:UEY721035 UOU720694:UOU721035 UYQ720694:UYQ721035 VIM720694:VIM721035 VSI720694:VSI721035 WCE720694:WCE721035 WMA720694:WMA721035 WVW720694:WVW721035 VSI982838:VSI983179 JK786230:JK786571 TG786230:TG786571 ADC786230:ADC786571 AMY786230:AMY786571 AWU786230:AWU786571 BGQ786230:BGQ786571 BQM786230:BQM786571 CAI786230:CAI786571 CKE786230:CKE786571 CUA786230:CUA786571 DDW786230:DDW786571 DNS786230:DNS786571 DXO786230:DXO786571 EHK786230:EHK786571 ERG786230:ERG786571 FBC786230:FBC786571 FKY786230:FKY786571 FUU786230:FUU786571 GEQ786230:GEQ786571 GOM786230:GOM786571 GYI786230:GYI786571 HIE786230:HIE786571 HSA786230:HSA786571 IBW786230:IBW786571 ILS786230:ILS786571 IVO786230:IVO786571 JFK786230:JFK786571 JPG786230:JPG786571 JZC786230:JZC786571 KIY786230:KIY786571 KSU786230:KSU786571 LCQ786230:LCQ786571 LMM786230:LMM786571 LWI786230:LWI786571 MGE786230:MGE786571 MQA786230:MQA786571 MZW786230:MZW786571 NJS786230:NJS786571 NTO786230:NTO786571 ODK786230:ODK786571 ONG786230:ONG786571 OXC786230:OXC786571 PGY786230:PGY786571 PQU786230:PQU786571 QAQ786230:QAQ786571 QKM786230:QKM786571 QUI786230:QUI786571 REE786230:REE786571 ROA786230:ROA786571 RXW786230:RXW786571 SHS786230:SHS786571 SRO786230:SRO786571 TBK786230:TBK786571 TLG786230:TLG786571 TVC786230:TVC786571 UEY786230:UEY786571 UOU786230:UOU786571 UYQ786230:UYQ786571 VIM786230:VIM786571 VSI786230:VSI786571 WCE786230:WCE786571 WMA786230:WMA786571 WVW786230:WVW786571 WCE982838:WCE983179 JK851766:JK852107 TG851766:TG852107 ADC851766:ADC852107 AMY851766:AMY852107 AWU851766:AWU852107 BGQ851766:BGQ852107 BQM851766:BQM852107 CAI851766:CAI852107 CKE851766:CKE852107 CUA851766:CUA852107 DDW851766:DDW852107 DNS851766:DNS852107 DXO851766:DXO852107 EHK851766:EHK852107 ERG851766:ERG852107 FBC851766:FBC852107 FKY851766:FKY852107 FUU851766:FUU852107 GEQ851766:GEQ852107 GOM851766:GOM852107 GYI851766:GYI852107 HIE851766:HIE852107 HSA851766:HSA852107 IBW851766:IBW852107 ILS851766:ILS852107 IVO851766:IVO852107 JFK851766:JFK852107 JPG851766:JPG852107 JZC851766:JZC852107 KIY851766:KIY852107 KSU851766:KSU852107 LCQ851766:LCQ852107 LMM851766:LMM852107 LWI851766:LWI852107 MGE851766:MGE852107 MQA851766:MQA852107 MZW851766:MZW852107 NJS851766:NJS852107 NTO851766:NTO852107 ODK851766:ODK852107 ONG851766:ONG852107 OXC851766:OXC852107 PGY851766:PGY852107 PQU851766:PQU852107 QAQ851766:QAQ852107 QKM851766:QKM852107 QUI851766:QUI852107 REE851766:REE852107 ROA851766:ROA852107 RXW851766:RXW852107 SHS851766:SHS852107 SRO851766:SRO852107 TBK851766:TBK852107 TLG851766:TLG852107 TVC851766:TVC852107 UEY851766:UEY852107 UOU851766:UOU852107 UYQ851766:UYQ852107 VIM851766:VIM852107 VSI851766:VSI852107 WCE851766:WCE852107 WMA851766:WMA852107 WVW851766:WVW852107 WMA982838:WMA983179 JK917302:JK917643 TG917302:TG917643 ADC917302:ADC917643 AMY917302:AMY917643 AWU917302:AWU917643 BGQ917302:BGQ917643 BQM917302:BQM917643 CAI917302:CAI917643 CKE917302:CKE917643 CUA917302:CUA917643 DDW917302:DDW917643 DNS917302:DNS917643 DXO917302:DXO917643 EHK917302:EHK917643 ERG917302:ERG917643 FBC917302:FBC917643 FKY917302:FKY917643 FUU917302:FUU917643 GEQ917302:GEQ917643 GOM917302:GOM917643 GYI917302:GYI917643 HIE917302:HIE917643 HSA917302:HSA917643 IBW917302:IBW917643 ILS917302:ILS917643 IVO917302:IVO917643 JFK917302:JFK917643 JPG917302:JPG917643 JZC917302:JZC917643 KIY917302:KIY917643 KSU917302:KSU917643 LCQ917302:LCQ917643 LMM917302:LMM917643 LWI917302:LWI917643 MGE917302:MGE917643 MQA917302:MQA917643 MZW917302:MZW917643 NJS917302:NJS917643 NTO917302:NTO917643 ODK917302:ODK917643 ONG917302:ONG917643 OXC917302:OXC917643 PGY917302:PGY917643 PQU917302:PQU917643 QAQ917302:QAQ917643 QKM917302:QKM917643 QUI917302:QUI917643 REE917302:REE917643 ROA917302:ROA917643 RXW917302:RXW917643 SHS917302:SHS917643 SRO917302:SRO917643 TBK917302:TBK917643 TLG917302:TLG917643 TVC917302:TVC917643 UEY917302:UEY917643 UOU917302:UOU917643 UYQ917302:UYQ917643 VIM917302:VIM917643 VSI917302:VSI917643 WCE917302:WCE917643 WMA917302:WMA917643 WVW917302:WVW917643 WVW982838:WVW983179 JK982838:JK983179 TG982838:TG983179 ADC982838:ADC983179 AMY982838:AMY983179 AWU982838:AWU983179 BGQ982838:BGQ983179 BQM982838:BQM983179 CAI982838:CAI983179 CKE982838:CKE983179 CUA982838:CUA983179 DDW982838:DDW983179 DNS982838:DNS983179 DXO982838:DXO983179 EHK982838:EHK983179 ERG982838:ERG983179 FBC982838:FBC983179 FKY982838:FKY983179 FUU982838:FUU983179 GEQ982838:GEQ983179 GOM982838:GOM983179 GYI982838:GYI983179 HIE982838:HIE983179 HSA982838:HSA983179 IBW982838:IBW983179 ILS982838:ILS983179 IVO982838:IVO983179 JFK982838:JFK983179 JPG982838:JPG983179 JZC982838:JZC983179 KIY982838:KIY983179 KSU982838:KSU983179 LCQ982838:LCQ983179 LMM982838:LMM983179 LWI982838:LWI983179 MGE982838:MGE983179 MQA982838:MQA983179 MZW982838:MZW983179 NJS982838:NJS983179 NTO982838:NTO983179 ODK982838:ODK983179 ONG982838:ONG983179 OXC982838:OXC983179 PGY982838:PGY983179 PQU982838:PQU983179 QAQ982838:QAQ983179 QKM982838:QKM983179 WMA7:WMA149 WCE7:WCE149 VSI7:VSI149 VIM7:VIM149 UYQ7:UYQ149 UOU7:UOU149 UEY7:UEY149 TVC7:TVC149 TLG7:TLG149 TBK7:TBK149 SRO7:SRO149 SHS7:SHS149 RXW7:RXW149 ROA7:ROA149 REE7:REE149 QUI7:QUI149 QKM7:QKM149 QAQ7:QAQ149 PQU7:PQU149 PGY7:PGY149 OXC7:OXC149 ONG7:ONG149 ODK7:ODK149 NTO7:NTO149 NJS7:NJS149 MZW7:MZW149 MQA7:MQA149 MGE7:MGE149 LWI7:LWI149 LMM7:LMM149 LCQ7:LCQ149 KSU7:KSU149 KIY7:KIY149 JZC7:JZC149 JPG7:JPG149 JFK7:JFK149 IVO7:IVO149 ILS7:ILS149 IBW7:IBW149 HSA7:HSA149 HIE7:HIE149 GYI7:GYI149 GOM7:GOM149 GEQ7:GEQ149 FUU7:FUU149 FKY7:FKY149 FBC7:FBC149 ERG7:ERG149 EHK7:EHK149 DXO7:DXO149 DNS7:DNS149 DDW7:DDW149 CUA7:CUA149 CKE7:CKE149 CAI7:CAI149 BQM7:BQM149 BGQ7:BGQ149 AWU7:AWU149 AMY7:AMY149 ADC7:ADC149 TG7:TG149 JK7:JK149 WVW7:WVW149">
      <formula1>STRUTTURE_SRSR24H</formula1>
    </dataValidation>
    <dataValidation type="whole" allowBlank="1" showInputMessage="1" showErrorMessage="1" sqref="N6:N1048576 N3:N4">
      <formula1>0</formula1>
      <formula2>305</formula2>
    </dataValidation>
    <dataValidation type="decimal" allowBlank="1" showInputMessage="1" showErrorMessage="1" error="ISEE tra 0,00 e 20.000,00" sqref="R7:R149">
      <formula1>0</formula1>
      <formula2>20000</formula2>
    </dataValidation>
    <dataValidation type="whole" allowBlank="1" showInputMessage="1" showErrorMessage="1" error="massimo 366" sqref="I7:I9">
      <formula1>1</formula1>
      <formula2>366</formula2>
    </dataValidation>
    <dataValidation type="whole" allowBlank="1" showInputMessage="1" showErrorMessage="1" prompt="inserire solo i giorni di assenza fatturati/da fatturare" sqref="J7:J9">
      <formula1>0</formula1>
      <formula2>365</formula2>
    </dataValidation>
    <dataValidation type="date" allowBlank="1" showInputMessage="1" showErrorMessage="1" error="inserire anno 2020  (01/01/2020 - 31/12/2020)" sqref="G7:H7">
      <formula1>43831</formula1>
      <formula2>44196</formula2>
    </dataValidation>
  </dataValidations>
  <pageMargins left="0.7" right="0.7" top="0.75" bottom="0.75" header="0.3" footer="0.3"/>
  <pageSetup paperSize="9" orientation="portrait" r:id="rId1"/>
  <ignoredErrors>
    <ignoredError sqref="N7:N149" unlockedFormula="1"/>
  </ignoredErrors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C000000}">
          <x14:formula1>
            <xm:f>'MENU TENDINA'!$C$2:$C$48</xm:f>
          </x14:formula1>
          <xm:sqref>D7:D149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S72"/>
  <sheetViews>
    <sheetView zoomScale="90" zoomScaleNormal="90" zoomScalePageLayoutView="60" workbookViewId="0">
      <selection activeCell="I12" sqref="I12"/>
    </sheetView>
  </sheetViews>
  <sheetFormatPr defaultRowHeight="15"/>
  <cols>
    <col min="1" max="1" width="10.42578125" customWidth="1"/>
    <col min="2" max="2" width="8.42578125" customWidth="1"/>
    <col min="3" max="3" width="7.140625" customWidth="1"/>
    <col min="5" max="5" width="7" customWidth="1"/>
    <col min="6" max="6" width="4.42578125" customWidth="1"/>
    <col min="9" max="9" width="13.5703125" customWidth="1"/>
    <col min="10" max="10" width="6.140625" customWidth="1"/>
    <col min="13" max="13" width="11.42578125" customWidth="1"/>
  </cols>
  <sheetData>
    <row r="1" spans="1:19" ht="19.5">
      <c r="A1" s="298" t="s">
        <v>283</v>
      </c>
      <c r="B1" s="298"/>
      <c r="C1" s="298"/>
      <c r="D1" s="298"/>
      <c r="E1" s="298"/>
      <c r="F1" s="298"/>
      <c r="G1" s="298"/>
      <c r="H1" s="298"/>
      <c r="I1" s="298"/>
      <c r="J1" s="298"/>
      <c r="K1" s="209"/>
      <c r="L1" s="209"/>
      <c r="M1" s="209"/>
      <c r="N1" s="209"/>
      <c r="O1" s="209"/>
      <c r="P1" s="209"/>
      <c r="Q1" s="209"/>
      <c r="R1" s="209"/>
      <c r="S1" s="209"/>
    </row>
    <row r="2" spans="1:19" ht="19.5">
      <c r="A2" s="299" t="s">
        <v>284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9" ht="15" customHeight="1">
      <c r="A3" s="299" t="s">
        <v>285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9" ht="19.5">
      <c r="A4" s="299" t="s">
        <v>286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9" ht="1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</row>
    <row r="6" spans="1:19" ht="15" customHeight="1">
      <c r="A6" s="299" t="s">
        <v>287</v>
      </c>
      <c r="B6" s="299"/>
      <c r="C6" s="299"/>
      <c r="D6" s="299"/>
      <c r="E6" s="299"/>
      <c r="F6" s="299"/>
      <c r="G6" s="299"/>
      <c r="H6" s="299"/>
      <c r="I6" s="299"/>
      <c r="J6" s="299"/>
    </row>
    <row r="7" spans="1:19" ht="15" customHeight="1">
      <c r="A7" s="300" t="s">
        <v>288</v>
      </c>
      <c r="B7" s="300"/>
      <c r="C7" s="300"/>
      <c r="D7" s="300"/>
      <c r="E7" s="300"/>
      <c r="F7" s="300"/>
      <c r="G7" s="300"/>
      <c r="H7" s="300"/>
      <c r="I7" s="300"/>
      <c r="J7" s="300"/>
    </row>
    <row r="8" spans="1:19" ht="19.5">
      <c r="A8" s="211"/>
      <c r="B8" s="211"/>
      <c r="C8" s="211"/>
      <c r="D8" s="212"/>
      <c r="E8" s="211"/>
      <c r="F8" s="211"/>
      <c r="G8" s="211"/>
      <c r="H8" s="211"/>
      <c r="I8" s="211"/>
      <c r="J8" s="211"/>
    </row>
    <row r="9" spans="1:19" ht="19.5">
      <c r="A9" s="303" t="s">
        <v>289</v>
      </c>
      <c r="B9" s="303"/>
      <c r="C9" s="304">
        <f>'RESIDENZIALE LIVELLO ELEVATO'!D2</f>
        <v>0</v>
      </c>
      <c r="D9" s="304"/>
      <c r="E9" s="304"/>
      <c r="F9" s="304"/>
      <c r="G9" s="304"/>
      <c r="H9" s="304"/>
      <c r="I9" s="304"/>
      <c r="J9" s="304"/>
    </row>
    <row r="10" spans="1:19" ht="19.5">
      <c r="A10" s="225" t="s">
        <v>355</v>
      </c>
      <c r="B10" s="225"/>
      <c r="C10" s="304">
        <f>'RESIDENZIALE LIVELLO ELEVATO'!D3</f>
        <v>0</v>
      </c>
      <c r="D10" s="306"/>
      <c r="E10" s="306"/>
      <c r="F10" s="306"/>
      <c r="G10" s="306"/>
      <c r="H10" s="306"/>
      <c r="I10" s="306"/>
      <c r="J10" s="306"/>
    </row>
    <row r="11" spans="1:19" ht="17.25">
      <c r="A11" s="303" t="s">
        <v>290</v>
      </c>
      <c r="B11" s="303"/>
      <c r="C11" s="305">
        <f>'RESIDENZIALE LIVELLO ELEVATO'!D4</f>
        <v>0</v>
      </c>
      <c r="D11" s="305"/>
      <c r="E11" s="305"/>
      <c r="F11" s="305"/>
      <c r="G11" s="305"/>
      <c r="H11" s="305"/>
      <c r="I11" s="305"/>
      <c r="J11" s="305"/>
    </row>
    <row r="12" spans="1:19" ht="17.25">
      <c r="A12" s="213"/>
      <c r="B12" s="213"/>
      <c r="C12" s="214"/>
      <c r="D12" s="214"/>
      <c r="E12" s="214"/>
      <c r="F12" s="214"/>
      <c r="G12" s="214"/>
      <c r="H12" s="214"/>
      <c r="I12" s="214"/>
      <c r="J12" s="214"/>
    </row>
    <row r="13" spans="1:19" ht="17.25">
      <c r="A13" s="213"/>
      <c r="B13" s="213"/>
      <c r="C13" s="214"/>
      <c r="D13" s="214"/>
      <c r="E13" s="214"/>
      <c r="F13" s="214"/>
      <c r="G13" s="214"/>
      <c r="H13" s="214"/>
      <c r="I13" s="214"/>
      <c r="J13" s="214"/>
    </row>
    <row r="14" spans="1:19">
      <c r="A14" s="209"/>
      <c r="B14" s="209"/>
      <c r="C14" s="209"/>
      <c r="D14" s="209"/>
      <c r="E14" s="209"/>
      <c r="F14" s="209"/>
      <c r="G14" s="209"/>
      <c r="H14" s="209"/>
      <c r="I14" s="209"/>
      <c r="J14" s="209"/>
    </row>
    <row r="15" spans="1:19" ht="65.849999999999994" customHeight="1">
      <c r="A15" s="209"/>
      <c r="B15" s="209"/>
      <c r="C15" s="297" t="s">
        <v>291</v>
      </c>
      <c r="D15" s="297"/>
      <c r="E15" s="297"/>
      <c r="F15" s="297" t="s">
        <v>292</v>
      </c>
      <c r="G15" s="297"/>
      <c r="H15" s="297"/>
      <c r="I15" s="209"/>
      <c r="J15" s="209"/>
    </row>
    <row r="16" spans="1:19" ht="15" customHeight="1">
      <c r="A16" s="209"/>
      <c r="B16" s="209"/>
      <c r="C16" s="301">
        <f>D26+D37+D46+D57+D68</f>
        <v>0</v>
      </c>
      <c r="D16" s="301"/>
      <c r="E16" s="301"/>
      <c r="F16" s="302">
        <f>D24+D35+D44+D54+D65</f>
        <v>0</v>
      </c>
      <c r="G16" s="302"/>
      <c r="H16" s="302"/>
      <c r="I16" s="209"/>
      <c r="J16" s="209"/>
    </row>
    <row r="17" spans="1:10">
      <c r="A17" s="209"/>
      <c r="B17" s="209"/>
      <c r="C17" s="215"/>
      <c r="D17" s="215"/>
      <c r="E17" s="215"/>
      <c r="F17" s="215"/>
      <c r="G17" s="215"/>
      <c r="H17" s="215"/>
      <c r="I17" s="209"/>
      <c r="J17" s="209"/>
    </row>
    <row r="18" spans="1:10">
      <c r="A18" s="209"/>
      <c r="B18" s="209"/>
      <c r="C18" s="215"/>
      <c r="D18" s="215"/>
      <c r="E18" s="215"/>
      <c r="F18" s="215"/>
      <c r="G18" s="215"/>
      <c r="H18" s="215"/>
      <c r="I18" s="209"/>
      <c r="J18" s="209"/>
    </row>
    <row r="19" spans="1:10">
      <c r="A19" s="209"/>
      <c r="B19" s="209"/>
      <c r="C19" s="209"/>
      <c r="D19" s="209"/>
      <c r="E19" s="209"/>
      <c r="F19" s="209"/>
      <c r="G19" s="209"/>
      <c r="H19" s="209"/>
      <c r="I19" s="209"/>
      <c r="J19" s="209"/>
    </row>
    <row r="20" spans="1:10">
      <c r="A20" s="209"/>
      <c r="B20" s="209"/>
      <c r="C20" s="209"/>
      <c r="D20" s="209"/>
      <c r="E20" s="209"/>
      <c r="F20" s="209"/>
      <c r="G20" s="209"/>
      <c r="H20" s="209"/>
      <c r="I20" s="209"/>
      <c r="J20" s="209"/>
    </row>
    <row r="21" spans="1:10">
      <c r="A21" s="286" t="s">
        <v>293</v>
      </c>
      <c r="B21" s="287"/>
      <c r="C21" s="287"/>
      <c r="D21" s="287"/>
      <c r="E21" s="287"/>
      <c r="F21" s="287"/>
      <c r="G21" s="287"/>
      <c r="H21" s="287"/>
      <c r="I21" s="287"/>
      <c r="J21" s="288"/>
    </row>
    <row r="22" spans="1:10">
      <c r="A22" s="289"/>
      <c r="B22" s="290"/>
      <c r="C22" s="290"/>
      <c r="D22" s="290"/>
      <c r="E22" s="290"/>
      <c r="F22" s="290"/>
      <c r="G22" s="290"/>
      <c r="H22" s="290"/>
      <c r="I22" s="290"/>
      <c r="J22" s="291"/>
    </row>
    <row r="23" spans="1:10" s="210" customFormat="1" ht="51.75" customHeight="1">
      <c r="A23" s="274" t="s">
        <v>294</v>
      </c>
      <c r="B23" s="275"/>
      <c r="C23" s="276"/>
      <c r="D23" s="293">
        <f>'RESIDENZIALE LIVELLO ELEVATO'!T150</f>
        <v>0</v>
      </c>
      <c r="E23" s="281"/>
      <c r="F23" s="282"/>
      <c r="G23" s="277" t="s">
        <v>344</v>
      </c>
      <c r="H23" s="277"/>
      <c r="I23" s="277"/>
      <c r="J23" s="277"/>
    </row>
    <row r="24" spans="1:10" s="210" customFormat="1" ht="39.200000000000003" customHeight="1">
      <c r="A24" s="274" t="s">
        <v>295</v>
      </c>
      <c r="B24" s="275"/>
      <c r="C24" s="276"/>
      <c r="D24" s="293">
        <f>'RESIDENZIALE LIVELLO ELEVATO'!AC150</f>
        <v>0</v>
      </c>
      <c r="E24" s="281"/>
      <c r="F24" s="282"/>
      <c r="G24" s="277" t="s">
        <v>343</v>
      </c>
      <c r="H24" s="277"/>
      <c r="I24" s="277"/>
      <c r="J24" s="277"/>
    </row>
    <row r="25" spans="1:10" s="210" customFormat="1" ht="39.200000000000003" customHeight="1">
      <c r="A25" s="274" t="s">
        <v>296</v>
      </c>
      <c r="B25" s="275"/>
      <c r="C25" s="276"/>
      <c r="D25" s="293">
        <f>'RESIDENZIALE LIVELLO ELEVATO'!AB150</f>
        <v>0</v>
      </c>
      <c r="E25" s="281"/>
      <c r="F25" s="282"/>
      <c r="G25" s="277" t="s">
        <v>342</v>
      </c>
      <c r="H25" s="277"/>
      <c r="I25" s="277"/>
      <c r="J25" s="277"/>
    </row>
    <row r="26" spans="1:10" s="210" customFormat="1" ht="39.200000000000003" customHeight="1">
      <c r="A26" s="274" t="s">
        <v>297</v>
      </c>
      <c r="B26" s="275"/>
      <c r="C26" s="276"/>
      <c r="D26" s="294">
        <f>'RESIDENZIALE LIVELLO ELEVATO'!A150</f>
        <v>0</v>
      </c>
      <c r="E26" s="295"/>
      <c r="F26" s="296"/>
      <c r="G26" s="277" t="s">
        <v>314</v>
      </c>
      <c r="H26" s="277"/>
      <c r="I26" s="277"/>
      <c r="J26" s="277"/>
    </row>
    <row r="27" spans="1:10" s="210" customFormat="1" ht="46.5" customHeight="1">
      <c r="A27" s="274" t="s">
        <v>298</v>
      </c>
      <c r="B27" s="275"/>
      <c r="C27" s="276"/>
      <c r="D27" s="294">
        <f>'RESIDENZIALE LIVELLO ELEVATO'!I150</f>
        <v>0</v>
      </c>
      <c r="E27" s="295"/>
      <c r="F27" s="296"/>
      <c r="G27" s="277" t="s">
        <v>341</v>
      </c>
      <c r="H27" s="277"/>
      <c r="I27" s="277"/>
      <c r="J27" s="277"/>
    </row>
    <row r="28" spans="1:10" s="210" customFormat="1" ht="46.5" customHeight="1">
      <c r="A28" s="297" t="s">
        <v>299</v>
      </c>
      <c r="B28" s="297"/>
      <c r="C28" s="297"/>
      <c r="D28" s="294">
        <f>'RESIDENZIALE LIVELLO ELEVATO'!J150</f>
        <v>0</v>
      </c>
      <c r="E28" s="295"/>
      <c r="F28" s="296"/>
      <c r="G28" s="277" t="s">
        <v>340</v>
      </c>
      <c r="H28" s="277"/>
      <c r="I28" s="277"/>
      <c r="J28" s="277"/>
    </row>
    <row r="29" spans="1:10">
      <c r="A29" s="209"/>
      <c r="B29" s="209"/>
      <c r="C29" s="209"/>
      <c r="D29" s="209"/>
      <c r="E29" s="209"/>
      <c r="F29" s="209"/>
      <c r="G29" s="209"/>
      <c r="H29" s="209"/>
      <c r="I29" s="209"/>
      <c r="J29" s="209"/>
    </row>
    <row r="30" spans="1:10" ht="26.45" customHeight="1">
      <c r="A30" s="209"/>
      <c r="B30" s="209"/>
      <c r="C30" s="209"/>
      <c r="D30" s="209"/>
      <c r="E30" s="209"/>
      <c r="F30" s="209"/>
      <c r="G30" s="209"/>
      <c r="H30" s="209"/>
      <c r="I30" s="209"/>
      <c r="J30" s="209"/>
    </row>
    <row r="31" spans="1:10" ht="25.15" customHeight="1">
      <c r="A31" s="209"/>
      <c r="B31" s="209"/>
      <c r="C31" s="209"/>
      <c r="D31" s="209"/>
      <c r="E31" s="209"/>
      <c r="F31" s="209"/>
      <c r="G31" s="209"/>
      <c r="H31" s="209"/>
      <c r="I31" s="209"/>
      <c r="J31" s="209"/>
    </row>
    <row r="32" spans="1:10" ht="25.5" customHeight="1">
      <c r="A32" s="268" t="s">
        <v>300</v>
      </c>
      <c r="B32" s="269"/>
      <c r="C32" s="269"/>
      <c r="D32" s="269"/>
      <c r="E32" s="269"/>
      <c r="F32" s="269"/>
      <c r="G32" s="269"/>
      <c r="H32" s="269"/>
      <c r="I32" s="269"/>
      <c r="J32" s="270"/>
    </row>
    <row r="33" spans="1:10" ht="13.7" customHeight="1">
      <c r="A33" s="271"/>
      <c r="B33" s="272"/>
      <c r="C33" s="272"/>
      <c r="D33" s="272"/>
      <c r="E33" s="272"/>
      <c r="F33" s="272"/>
      <c r="G33" s="272"/>
      <c r="H33" s="272"/>
      <c r="I33" s="272"/>
      <c r="J33" s="273"/>
    </row>
    <row r="34" spans="1:10" ht="46.5" customHeight="1">
      <c r="A34" s="274" t="s">
        <v>294</v>
      </c>
      <c r="B34" s="275"/>
      <c r="C34" s="276"/>
      <c r="D34" s="281">
        <f>'RESIDENZIALE LIVELLO MEDIO'!T150</f>
        <v>0</v>
      </c>
      <c r="E34" s="281"/>
      <c r="F34" s="282"/>
      <c r="G34" s="277" t="s">
        <v>335</v>
      </c>
      <c r="H34" s="277"/>
      <c r="I34" s="277"/>
      <c r="J34" s="277"/>
    </row>
    <row r="35" spans="1:10" ht="41.25" customHeight="1">
      <c r="A35" s="274" t="s">
        <v>295</v>
      </c>
      <c r="B35" s="275"/>
      <c r="C35" s="276"/>
      <c r="D35" s="281">
        <f>'RESIDENZIALE LIVELLO MEDIO'!AD150</f>
        <v>0</v>
      </c>
      <c r="E35" s="281"/>
      <c r="F35" s="282"/>
      <c r="G35" s="277" t="s">
        <v>336</v>
      </c>
      <c r="H35" s="277"/>
      <c r="I35" s="277"/>
      <c r="J35" s="277"/>
    </row>
    <row r="36" spans="1:10" ht="40.700000000000003" customHeight="1">
      <c r="A36" s="274" t="s">
        <v>296</v>
      </c>
      <c r="B36" s="275"/>
      <c r="C36" s="276"/>
      <c r="D36" s="281">
        <f>'RESIDENZIALE LIVELLO MEDIO'!AC150</f>
        <v>0</v>
      </c>
      <c r="E36" s="281"/>
      <c r="F36" s="282"/>
      <c r="G36" s="277" t="s">
        <v>337</v>
      </c>
      <c r="H36" s="277"/>
      <c r="I36" s="277"/>
      <c r="J36" s="277"/>
    </row>
    <row r="37" spans="1:10" ht="36" customHeight="1">
      <c r="A37" s="274" t="s">
        <v>297</v>
      </c>
      <c r="B37" s="275"/>
      <c r="C37" s="276"/>
      <c r="D37" s="275">
        <f>'RESIDENZIALE LIVELLO MEDIO'!A150</f>
        <v>0</v>
      </c>
      <c r="E37" s="275"/>
      <c r="F37" s="276"/>
      <c r="G37" s="277" t="s">
        <v>315</v>
      </c>
      <c r="H37" s="277"/>
      <c r="I37" s="277"/>
      <c r="J37" s="277"/>
    </row>
    <row r="38" spans="1:10" ht="52.5" customHeight="1">
      <c r="A38" s="274" t="s">
        <v>298</v>
      </c>
      <c r="B38" s="275"/>
      <c r="C38" s="276"/>
      <c r="D38" s="275">
        <f>'RESIDENZIALE LIVELLO MEDIO'!I150</f>
        <v>0</v>
      </c>
      <c r="E38" s="275"/>
      <c r="F38" s="276"/>
      <c r="G38" s="277" t="s">
        <v>338</v>
      </c>
      <c r="H38" s="277"/>
      <c r="I38" s="277"/>
      <c r="J38" s="277"/>
    </row>
    <row r="39" spans="1:10" ht="48.75" customHeight="1">
      <c r="A39" s="274" t="s">
        <v>299</v>
      </c>
      <c r="B39" s="275"/>
      <c r="C39" s="276"/>
      <c r="D39" s="275">
        <f>'RESIDENZIALE LIVELLO MEDIO'!J150</f>
        <v>0</v>
      </c>
      <c r="E39" s="275"/>
      <c r="F39" s="276"/>
      <c r="G39" s="277" t="s">
        <v>339</v>
      </c>
      <c r="H39" s="277"/>
      <c r="I39" s="277"/>
      <c r="J39" s="277"/>
    </row>
    <row r="40" spans="1:10" ht="48.75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209"/>
    </row>
    <row r="41" spans="1:10" ht="15.75" customHeight="1">
      <c r="A41" s="209"/>
      <c r="B41" s="209"/>
      <c r="C41" s="209"/>
      <c r="D41" s="209"/>
      <c r="E41" s="209"/>
      <c r="F41" s="209"/>
      <c r="G41" s="209"/>
      <c r="H41" s="209"/>
      <c r="I41" s="209"/>
      <c r="J41" s="209"/>
    </row>
    <row r="42" spans="1:10" ht="29.25" customHeight="1">
      <c r="A42" s="283" t="s">
        <v>301</v>
      </c>
      <c r="B42" s="284"/>
      <c r="C42" s="284"/>
      <c r="D42" s="284"/>
      <c r="E42" s="284"/>
      <c r="F42" s="284"/>
      <c r="G42" s="284"/>
      <c r="H42" s="284"/>
      <c r="I42" s="284"/>
      <c r="J42" s="285"/>
    </row>
    <row r="43" spans="1:10" ht="39.200000000000003" customHeight="1">
      <c r="A43" s="274" t="s">
        <v>302</v>
      </c>
      <c r="B43" s="275"/>
      <c r="C43" s="276"/>
      <c r="D43" s="281">
        <f>'FUORI REGIONE '!T150</f>
        <v>0</v>
      </c>
      <c r="E43" s="281"/>
      <c r="F43" s="282"/>
      <c r="G43" s="278" t="s">
        <v>333</v>
      </c>
      <c r="H43" s="279"/>
      <c r="I43" s="279"/>
      <c r="J43" s="280"/>
    </row>
    <row r="44" spans="1:10" ht="39.75" customHeight="1">
      <c r="A44" s="274" t="s">
        <v>303</v>
      </c>
      <c r="B44" s="275"/>
      <c r="C44" s="276"/>
      <c r="D44" s="281">
        <f>'FUORI REGIONE '!AD150</f>
        <v>0</v>
      </c>
      <c r="E44" s="281"/>
      <c r="F44" s="282"/>
      <c r="G44" s="278" t="s">
        <v>334</v>
      </c>
      <c r="H44" s="279"/>
      <c r="I44" s="279"/>
      <c r="J44" s="280"/>
    </row>
    <row r="45" spans="1:10" ht="44.45" customHeight="1">
      <c r="A45" s="274" t="s">
        <v>296</v>
      </c>
      <c r="B45" s="275"/>
      <c r="C45" s="276"/>
      <c r="D45" s="281">
        <f>'FUORI REGIONE '!AC150</f>
        <v>0</v>
      </c>
      <c r="E45" s="281"/>
      <c r="F45" s="282"/>
      <c r="G45" s="278" t="s">
        <v>332</v>
      </c>
      <c r="H45" s="279"/>
      <c r="I45" s="279"/>
      <c r="J45" s="280"/>
    </row>
    <row r="46" spans="1:10" ht="38.85" customHeight="1">
      <c r="A46" s="274" t="s">
        <v>304</v>
      </c>
      <c r="B46" s="275"/>
      <c r="C46" s="276"/>
      <c r="D46" s="275">
        <f>'FUORI REGIONE '!A150</f>
        <v>0</v>
      </c>
      <c r="E46" s="275"/>
      <c r="F46" s="276"/>
      <c r="G46" s="278" t="s">
        <v>316</v>
      </c>
      <c r="H46" s="279"/>
      <c r="I46" s="279"/>
      <c r="J46" s="280"/>
    </row>
    <row r="47" spans="1:10" ht="53.1" customHeight="1">
      <c r="A47" s="274" t="s">
        <v>305</v>
      </c>
      <c r="B47" s="275"/>
      <c r="C47" s="276"/>
      <c r="D47" s="275">
        <f>'FUORI REGIONE '!H150</f>
        <v>0</v>
      </c>
      <c r="E47" s="275"/>
      <c r="F47" s="276"/>
      <c r="G47" s="278" t="s">
        <v>331</v>
      </c>
      <c r="H47" s="279"/>
      <c r="I47" s="279"/>
      <c r="J47" s="280"/>
    </row>
    <row r="48" spans="1:10" ht="48.2" customHeight="1">
      <c r="A48" s="274" t="s">
        <v>306</v>
      </c>
      <c r="B48" s="275"/>
      <c r="C48" s="276"/>
      <c r="D48" s="275">
        <f>'FUORI REGIONE '!I150</f>
        <v>0</v>
      </c>
      <c r="E48" s="275"/>
      <c r="F48" s="276"/>
      <c r="G48" s="278" t="s">
        <v>317</v>
      </c>
      <c r="H48" s="279"/>
      <c r="I48" s="279"/>
      <c r="J48" s="280"/>
    </row>
    <row r="49" spans="1:13" ht="18.399999999999999" customHeight="1">
      <c r="A49" s="209"/>
      <c r="B49" s="209"/>
      <c r="C49" s="209"/>
      <c r="D49" s="209"/>
      <c r="E49" s="209"/>
      <c r="F49" s="209"/>
      <c r="G49" s="209"/>
      <c r="H49" s="209"/>
      <c r="I49" s="209"/>
      <c r="J49" s="209"/>
    </row>
    <row r="50" spans="1:13" s="209" customFormat="1" ht="19.7" customHeight="1"/>
    <row r="51" spans="1:13" s="209" customFormat="1" ht="17.100000000000001" customHeight="1"/>
    <row r="52" spans="1:13" ht="27" customHeight="1">
      <c r="A52" s="283" t="s">
        <v>307</v>
      </c>
      <c r="B52" s="284"/>
      <c r="C52" s="284"/>
      <c r="D52" s="284"/>
      <c r="E52" s="284"/>
      <c r="F52" s="284"/>
      <c r="G52" s="284"/>
      <c r="H52" s="284"/>
      <c r="I52" s="284"/>
      <c r="J52" s="285"/>
    </row>
    <row r="53" spans="1:13" ht="48.2" customHeight="1">
      <c r="A53" s="274" t="s">
        <v>302</v>
      </c>
      <c r="B53" s="275"/>
      <c r="C53" s="276"/>
      <c r="D53" s="281">
        <f>' SEMIRESIDENZIALE LIV. ELEVATO'!Z150</f>
        <v>0</v>
      </c>
      <c r="E53" s="281"/>
      <c r="F53" s="282"/>
      <c r="G53" s="277" t="s">
        <v>318</v>
      </c>
      <c r="H53" s="277"/>
      <c r="I53" s="277"/>
      <c r="J53" s="277"/>
    </row>
    <row r="54" spans="1:13" ht="44.45" customHeight="1">
      <c r="A54" s="274" t="s">
        <v>303</v>
      </c>
      <c r="B54" s="275"/>
      <c r="C54" s="276"/>
      <c r="D54" s="281">
        <f>' SEMIRESIDENZIALE LIV. ELEVATO'!AN150</f>
        <v>0</v>
      </c>
      <c r="E54" s="281"/>
      <c r="F54" s="282"/>
      <c r="G54" s="277" t="s">
        <v>330</v>
      </c>
      <c r="H54" s="277"/>
      <c r="I54" s="277"/>
      <c r="J54" s="277"/>
    </row>
    <row r="55" spans="1:13" ht="40.700000000000003" customHeight="1">
      <c r="A55" s="274" t="s">
        <v>296</v>
      </c>
      <c r="B55" s="275"/>
      <c r="C55" s="276"/>
      <c r="D55" s="281">
        <f>' SEMIRESIDENZIALE LIV. ELEVATO'!AM150</f>
        <v>0</v>
      </c>
      <c r="E55" s="281"/>
      <c r="F55" s="282"/>
      <c r="G55" s="277" t="s">
        <v>329</v>
      </c>
      <c r="H55" s="277"/>
      <c r="I55" s="277"/>
      <c r="J55" s="277"/>
    </row>
    <row r="56" spans="1:13" ht="89.1" customHeight="1">
      <c r="A56" s="274" t="s">
        <v>308</v>
      </c>
      <c r="B56" s="275"/>
      <c r="C56" s="276"/>
      <c r="D56" s="292">
        <f>' SEMIRESIDENZIALE LIV. ELEVATO'!AL150</f>
        <v>0</v>
      </c>
      <c r="E56" s="275"/>
      <c r="F56" s="276"/>
      <c r="G56" s="277" t="s">
        <v>325</v>
      </c>
      <c r="H56" s="277"/>
      <c r="I56" s="277"/>
      <c r="J56" s="277"/>
    </row>
    <row r="57" spans="1:13" ht="39.200000000000003" customHeight="1">
      <c r="A57" s="274" t="s">
        <v>304</v>
      </c>
      <c r="B57" s="275"/>
      <c r="C57" s="276"/>
      <c r="D57" s="275">
        <f>' SEMIRESIDENZIALE LIV. ELEVATO'!A150</f>
        <v>0</v>
      </c>
      <c r="E57" s="275"/>
      <c r="F57" s="276"/>
      <c r="G57" s="277" t="s">
        <v>319</v>
      </c>
      <c r="H57" s="277"/>
      <c r="I57" s="277"/>
      <c r="J57" s="277"/>
    </row>
    <row r="58" spans="1:13" ht="49.7" customHeight="1">
      <c r="A58" s="274" t="s">
        <v>309</v>
      </c>
      <c r="B58" s="275"/>
      <c r="C58" s="276"/>
      <c r="D58" s="275">
        <f>' SEMIRESIDENZIALE LIV. ELEVATO'!I150</f>
        <v>0</v>
      </c>
      <c r="E58" s="275"/>
      <c r="F58" s="276"/>
      <c r="G58" s="278" t="s">
        <v>320</v>
      </c>
      <c r="H58" s="279"/>
      <c r="I58" s="279"/>
      <c r="J58" s="280"/>
    </row>
    <row r="59" spans="1:13" ht="50.25" customHeight="1">
      <c r="A59" s="274" t="s">
        <v>310</v>
      </c>
      <c r="B59" s="275"/>
      <c r="C59" s="276"/>
      <c r="D59" s="275">
        <f>' SEMIRESIDENZIALE LIV. ELEVATO'!N150</f>
        <v>0</v>
      </c>
      <c r="E59" s="275"/>
      <c r="F59" s="276"/>
      <c r="G59" s="277" t="s">
        <v>321</v>
      </c>
      <c r="H59" s="277"/>
      <c r="I59" s="277"/>
      <c r="J59" s="277"/>
    </row>
    <row r="60" spans="1:13" ht="19.7" customHeight="1">
      <c r="A60" s="209"/>
      <c r="B60" s="209"/>
      <c r="C60" s="209"/>
      <c r="D60" s="209"/>
      <c r="E60" s="209"/>
      <c r="F60" s="209"/>
      <c r="G60" s="209"/>
      <c r="H60" s="209"/>
      <c r="I60" s="209"/>
      <c r="J60" s="209"/>
      <c r="M60" s="218"/>
    </row>
    <row r="61" spans="1:13" ht="19.7" customHeight="1">
      <c r="A61" s="209"/>
      <c r="B61" s="209"/>
      <c r="C61" s="209"/>
      <c r="D61" s="209"/>
      <c r="E61" s="209"/>
      <c r="F61" s="209"/>
      <c r="G61" s="209"/>
      <c r="H61" s="209"/>
      <c r="I61" s="209"/>
      <c r="J61" s="209"/>
      <c r="M61" s="226"/>
    </row>
    <row r="62" spans="1:13" ht="18.399999999999999" customHeight="1">
      <c r="A62" s="209"/>
      <c r="B62" s="209"/>
      <c r="C62" s="209"/>
      <c r="D62" s="209"/>
      <c r="E62" s="209"/>
      <c r="F62" s="209"/>
      <c r="G62" s="209"/>
      <c r="H62" s="209"/>
      <c r="I62" s="209"/>
      <c r="J62" s="209"/>
    </row>
    <row r="63" spans="1:13" ht="27" customHeight="1">
      <c r="A63" s="283" t="s">
        <v>311</v>
      </c>
      <c r="B63" s="284"/>
      <c r="C63" s="284"/>
      <c r="D63" s="284"/>
      <c r="E63" s="284"/>
      <c r="F63" s="284"/>
      <c r="G63" s="284"/>
      <c r="H63" s="284"/>
      <c r="I63" s="284"/>
      <c r="J63" s="285"/>
    </row>
    <row r="64" spans="1:13" ht="45.75" customHeight="1">
      <c r="A64" s="274" t="s">
        <v>302</v>
      </c>
      <c r="B64" s="275"/>
      <c r="C64" s="276"/>
      <c r="D64" s="281">
        <f>' SEMIRESIDENZIALE LIV. MEDIO'!Z150</f>
        <v>0</v>
      </c>
      <c r="E64" s="281"/>
      <c r="F64" s="282"/>
      <c r="G64" s="278" t="s">
        <v>322</v>
      </c>
      <c r="H64" s="279"/>
      <c r="I64" s="279"/>
      <c r="J64" s="280"/>
    </row>
    <row r="65" spans="1:13" ht="38.85" customHeight="1">
      <c r="A65" s="274" t="s">
        <v>303</v>
      </c>
      <c r="B65" s="275"/>
      <c r="C65" s="276"/>
      <c r="D65" s="281">
        <f>' SEMIRESIDENZIALE LIV. MEDIO'!AN150</f>
        <v>0</v>
      </c>
      <c r="E65" s="281"/>
      <c r="F65" s="282"/>
      <c r="G65" s="277" t="s">
        <v>326</v>
      </c>
      <c r="H65" s="277"/>
      <c r="I65" s="277"/>
      <c r="J65" s="277"/>
    </row>
    <row r="66" spans="1:13" ht="38.25" customHeight="1">
      <c r="A66" s="274" t="s">
        <v>296</v>
      </c>
      <c r="B66" s="275"/>
      <c r="C66" s="276"/>
      <c r="D66" s="281">
        <f>' SEMIRESIDENZIALE LIV. MEDIO'!AM150</f>
        <v>0</v>
      </c>
      <c r="E66" s="281"/>
      <c r="F66" s="282"/>
      <c r="G66" s="277" t="s">
        <v>327</v>
      </c>
      <c r="H66" s="277"/>
      <c r="I66" s="277"/>
      <c r="J66" s="277"/>
    </row>
    <row r="67" spans="1:13" ht="91.7" customHeight="1">
      <c r="A67" s="274" t="s">
        <v>312</v>
      </c>
      <c r="B67" s="275"/>
      <c r="C67" s="276"/>
      <c r="D67" s="281">
        <f>' SEMIRESIDENZIALE LIV. MEDIO'!AL150</f>
        <v>0</v>
      </c>
      <c r="E67" s="281"/>
      <c r="F67" s="282"/>
      <c r="G67" s="277" t="s">
        <v>325</v>
      </c>
      <c r="H67" s="277"/>
      <c r="I67" s="277"/>
      <c r="J67" s="277"/>
    </row>
    <row r="68" spans="1:13" ht="37.5" customHeight="1">
      <c r="A68" s="274" t="s">
        <v>304</v>
      </c>
      <c r="B68" s="275"/>
      <c r="C68" s="276"/>
      <c r="D68" s="275">
        <f>' SEMIRESIDENZIALE LIV. MEDIO'!A150</f>
        <v>0</v>
      </c>
      <c r="E68" s="275"/>
      <c r="F68" s="276"/>
      <c r="G68" s="277" t="s">
        <v>323</v>
      </c>
      <c r="H68" s="277"/>
      <c r="I68" s="277"/>
      <c r="J68" s="277"/>
    </row>
    <row r="69" spans="1:13" ht="52.35" customHeight="1">
      <c r="A69" s="274" t="s">
        <v>313</v>
      </c>
      <c r="B69" s="275"/>
      <c r="C69" s="276"/>
      <c r="D69" s="275">
        <f>' SEMIRESIDENZIALE LIV. MEDIO'!I150</f>
        <v>0</v>
      </c>
      <c r="E69" s="275"/>
      <c r="F69" s="276"/>
      <c r="G69" s="277" t="s">
        <v>324</v>
      </c>
      <c r="H69" s="277"/>
      <c r="I69" s="277"/>
      <c r="J69" s="277"/>
    </row>
    <row r="70" spans="1:13" ht="51.6" customHeight="1">
      <c r="A70" s="274" t="s">
        <v>310</v>
      </c>
      <c r="B70" s="275"/>
      <c r="C70" s="276"/>
      <c r="D70" s="275">
        <f>' SEMIRESIDENZIALE LIV. MEDIO'!N150</f>
        <v>0</v>
      </c>
      <c r="E70" s="275"/>
      <c r="F70" s="276"/>
      <c r="G70" s="277" t="s">
        <v>328</v>
      </c>
      <c r="H70" s="277"/>
      <c r="I70" s="277"/>
      <c r="J70" s="277"/>
    </row>
    <row r="72" spans="1:13">
      <c r="L72" s="219"/>
      <c r="M72" s="227"/>
    </row>
  </sheetData>
  <sheetProtection sheet="1" objects="1" scenarios="1"/>
  <mergeCells count="116">
    <mergeCell ref="D35:F35"/>
    <mergeCell ref="D36:F36"/>
    <mergeCell ref="A63:J63"/>
    <mergeCell ref="A65:C65"/>
    <mergeCell ref="A67:C67"/>
    <mergeCell ref="D55:F55"/>
    <mergeCell ref="D37:F37"/>
    <mergeCell ref="D38:F38"/>
    <mergeCell ref="A43:C43"/>
    <mergeCell ref="D43:F43"/>
    <mergeCell ref="A64:C64"/>
    <mergeCell ref="G48:J48"/>
    <mergeCell ref="A52:J52"/>
    <mergeCell ref="A47:C47"/>
    <mergeCell ref="D47:F47"/>
    <mergeCell ref="D44:F44"/>
    <mergeCell ref="A44:C44"/>
    <mergeCell ref="D48:F48"/>
    <mergeCell ref="A68:C68"/>
    <mergeCell ref="A70:C70"/>
    <mergeCell ref="A69:C69"/>
    <mergeCell ref="G64:J64"/>
    <mergeCell ref="G65:J65"/>
    <mergeCell ref="G66:J66"/>
    <mergeCell ref="G67:J67"/>
    <mergeCell ref="G68:J68"/>
    <mergeCell ref="G69:J69"/>
    <mergeCell ref="G70:J70"/>
    <mergeCell ref="D64:F64"/>
    <mergeCell ref="D65:F65"/>
    <mergeCell ref="D66:F66"/>
    <mergeCell ref="D67:F67"/>
    <mergeCell ref="D68:F68"/>
    <mergeCell ref="D69:F69"/>
    <mergeCell ref="A66:C66"/>
    <mergeCell ref="D70:F70"/>
    <mergeCell ref="A1:J1"/>
    <mergeCell ref="A3:J3"/>
    <mergeCell ref="A4:J4"/>
    <mergeCell ref="A7:J7"/>
    <mergeCell ref="C16:E16"/>
    <mergeCell ref="F16:H16"/>
    <mergeCell ref="A9:B9"/>
    <mergeCell ref="A11:B11"/>
    <mergeCell ref="C9:J9"/>
    <mergeCell ref="C11:J11"/>
    <mergeCell ref="C15:E15"/>
    <mergeCell ref="F15:H15"/>
    <mergeCell ref="A2:J2"/>
    <mergeCell ref="A6:J6"/>
    <mergeCell ref="C10:J10"/>
    <mergeCell ref="G25:J25"/>
    <mergeCell ref="D24:F24"/>
    <mergeCell ref="D26:F26"/>
    <mergeCell ref="D27:F27"/>
    <mergeCell ref="D28:F28"/>
    <mergeCell ref="D25:F25"/>
    <mergeCell ref="A28:C28"/>
    <mergeCell ref="G23:J23"/>
    <mergeCell ref="G26:J26"/>
    <mergeCell ref="G27:J27"/>
    <mergeCell ref="G28:J28"/>
    <mergeCell ref="G24:J24"/>
    <mergeCell ref="A23:C23"/>
    <mergeCell ref="D23:F23"/>
    <mergeCell ref="A24:C24"/>
    <mergeCell ref="A25:C25"/>
    <mergeCell ref="A26:C26"/>
    <mergeCell ref="A21:J22"/>
    <mergeCell ref="A27:C27"/>
    <mergeCell ref="G53:J53"/>
    <mergeCell ref="G54:J54"/>
    <mergeCell ref="G55:J55"/>
    <mergeCell ref="G56:J56"/>
    <mergeCell ref="G57:J57"/>
    <mergeCell ref="G58:J58"/>
    <mergeCell ref="G59:J59"/>
    <mergeCell ref="A53:C53"/>
    <mergeCell ref="A54:C54"/>
    <mergeCell ref="A55:C55"/>
    <mergeCell ref="D54:F54"/>
    <mergeCell ref="A56:C56"/>
    <mergeCell ref="A57:C57"/>
    <mergeCell ref="A58:C58"/>
    <mergeCell ref="A59:C59"/>
    <mergeCell ref="D56:F56"/>
    <mergeCell ref="D57:F57"/>
    <mergeCell ref="D58:F58"/>
    <mergeCell ref="D59:F59"/>
    <mergeCell ref="D53:F53"/>
    <mergeCell ref="G47:J47"/>
    <mergeCell ref="A48:C48"/>
    <mergeCell ref="A32:J33"/>
    <mergeCell ref="A39:C39"/>
    <mergeCell ref="D39:F39"/>
    <mergeCell ref="G39:J39"/>
    <mergeCell ref="G44:J44"/>
    <mergeCell ref="A45:C45"/>
    <mergeCell ref="D45:F45"/>
    <mergeCell ref="G45:J45"/>
    <mergeCell ref="A46:C46"/>
    <mergeCell ref="D46:F46"/>
    <mergeCell ref="G46:J46"/>
    <mergeCell ref="A42:J42"/>
    <mergeCell ref="G34:J34"/>
    <mergeCell ref="A34:C34"/>
    <mergeCell ref="G35:J35"/>
    <mergeCell ref="A35:C35"/>
    <mergeCell ref="G36:J36"/>
    <mergeCell ref="G37:J37"/>
    <mergeCell ref="G38:J38"/>
    <mergeCell ref="G43:J43"/>
    <mergeCell ref="A36:C36"/>
    <mergeCell ref="A38:C38"/>
    <mergeCell ref="A37:C37"/>
    <mergeCell ref="D34:F34"/>
  </mergeCells>
  <dataValidations count="1">
    <dataValidation type="decimal" allowBlank="1" showInputMessage="1" showErrorMessage="1" error="tariffa sociale massima ammissibile per contributo € 35,64" sqref="M47">
      <formula1>1</formula1>
      <formula2>35.64</formula2>
    </dataValidation>
  </dataValidations>
  <printOptions headings="1"/>
  <pageMargins left="0.31496062992125984" right="0.31496062992125984" top="0.39370078740157483" bottom="0.39370078740157483" header="0.31496062992125984" footer="0.31496062992125984"/>
  <pageSetup paperSize="9" orientation="landscape" horizontalDpi="4294967293" verticalDpi="4294967293" r:id="rId1"/>
  <headerFooter>
    <oddFooter>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61"/>
  <sheetViews>
    <sheetView workbookViewId="0">
      <selection activeCell="A3" sqref="A3:C3"/>
    </sheetView>
  </sheetViews>
  <sheetFormatPr defaultRowHeight="15"/>
  <cols>
    <col min="1" max="1" width="37" customWidth="1"/>
    <col min="2" max="2" width="44.28515625" customWidth="1"/>
    <col min="3" max="3" width="63.7109375" customWidth="1"/>
    <col min="4" max="4" width="36.7109375" customWidth="1"/>
    <col min="250" max="250" width="37" customWidth="1"/>
    <col min="251" max="251" width="44.28515625" customWidth="1"/>
    <col min="252" max="252" width="56.85546875" customWidth="1"/>
    <col min="253" max="253" width="68.140625" customWidth="1"/>
    <col min="506" max="506" width="37" customWidth="1"/>
    <col min="507" max="507" width="44.28515625" customWidth="1"/>
    <col min="508" max="508" width="56.85546875" customWidth="1"/>
    <col min="509" max="509" width="68.140625" customWidth="1"/>
    <col min="762" max="762" width="37" customWidth="1"/>
    <col min="763" max="763" width="44.28515625" customWidth="1"/>
    <col min="764" max="764" width="56.85546875" customWidth="1"/>
    <col min="765" max="765" width="68.140625" customWidth="1"/>
    <col min="1018" max="1018" width="37" customWidth="1"/>
    <col min="1019" max="1019" width="44.28515625" customWidth="1"/>
    <col min="1020" max="1020" width="56.85546875" customWidth="1"/>
    <col min="1021" max="1021" width="68.140625" customWidth="1"/>
    <col min="1274" max="1274" width="37" customWidth="1"/>
    <col min="1275" max="1275" width="44.28515625" customWidth="1"/>
    <col min="1276" max="1276" width="56.85546875" customWidth="1"/>
    <col min="1277" max="1277" width="68.140625" customWidth="1"/>
    <col min="1530" max="1530" width="37" customWidth="1"/>
    <col min="1531" max="1531" width="44.28515625" customWidth="1"/>
    <col min="1532" max="1532" width="56.85546875" customWidth="1"/>
    <col min="1533" max="1533" width="68.140625" customWidth="1"/>
    <col min="1786" max="1786" width="37" customWidth="1"/>
    <col min="1787" max="1787" width="44.28515625" customWidth="1"/>
    <col min="1788" max="1788" width="56.85546875" customWidth="1"/>
    <col min="1789" max="1789" width="68.140625" customWidth="1"/>
    <col min="2042" max="2042" width="37" customWidth="1"/>
    <col min="2043" max="2043" width="44.28515625" customWidth="1"/>
    <col min="2044" max="2044" width="56.85546875" customWidth="1"/>
    <col min="2045" max="2045" width="68.140625" customWidth="1"/>
    <col min="2298" max="2298" width="37" customWidth="1"/>
    <col min="2299" max="2299" width="44.28515625" customWidth="1"/>
    <col min="2300" max="2300" width="56.85546875" customWidth="1"/>
    <col min="2301" max="2301" width="68.140625" customWidth="1"/>
    <col min="2554" max="2554" width="37" customWidth="1"/>
    <col min="2555" max="2555" width="44.28515625" customWidth="1"/>
    <col min="2556" max="2556" width="56.85546875" customWidth="1"/>
    <col min="2557" max="2557" width="68.140625" customWidth="1"/>
    <col min="2810" max="2810" width="37" customWidth="1"/>
    <col min="2811" max="2811" width="44.28515625" customWidth="1"/>
    <col min="2812" max="2812" width="56.85546875" customWidth="1"/>
    <col min="2813" max="2813" width="68.140625" customWidth="1"/>
    <col min="3066" max="3066" width="37" customWidth="1"/>
    <col min="3067" max="3067" width="44.28515625" customWidth="1"/>
    <col min="3068" max="3068" width="56.85546875" customWidth="1"/>
    <col min="3069" max="3069" width="68.140625" customWidth="1"/>
    <col min="3322" max="3322" width="37" customWidth="1"/>
    <col min="3323" max="3323" width="44.28515625" customWidth="1"/>
    <col min="3324" max="3324" width="56.85546875" customWidth="1"/>
    <col min="3325" max="3325" width="68.140625" customWidth="1"/>
    <col min="3578" max="3578" width="37" customWidth="1"/>
    <col min="3579" max="3579" width="44.28515625" customWidth="1"/>
    <col min="3580" max="3580" width="56.85546875" customWidth="1"/>
    <col min="3581" max="3581" width="68.140625" customWidth="1"/>
    <col min="3834" max="3834" width="37" customWidth="1"/>
    <col min="3835" max="3835" width="44.28515625" customWidth="1"/>
    <col min="3836" max="3836" width="56.85546875" customWidth="1"/>
    <col min="3837" max="3837" width="68.140625" customWidth="1"/>
    <col min="4090" max="4090" width="37" customWidth="1"/>
    <col min="4091" max="4091" width="44.28515625" customWidth="1"/>
    <col min="4092" max="4092" width="56.85546875" customWidth="1"/>
    <col min="4093" max="4093" width="68.140625" customWidth="1"/>
    <col min="4346" max="4346" width="37" customWidth="1"/>
    <col min="4347" max="4347" width="44.28515625" customWidth="1"/>
    <col min="4348" max="4348" width="56.85546875" customWidth="1"/>
    <col min="4349" max="4349" width="68.140625" customWidth="1"/>
    <col min="4602" max="4602" width="37" customWidth="1"/>
    <col min="4603" max="4603" width="44.28515625" customWidth="1"/>
    <col min="4604" max="4604" width="56.85546875" customWidth="1"/>
    <col min="4605" max="4605" width="68.140625" customWidth="1"/>
    <col min="4858" max="4858" width="37" customWidth="1"/>
    <col min="4859" max="4859" width="44.28515625" customWidth="1"/>
    <col min="4860" max="4860" width="56.85546875" customWidth="1"/>
    <col min="4861" max="4861" width="68.140625" customWidth="1"/>
    <col min="5114" max="5114" width="37" customWidth="1"/>
    <col min="5115" max="5115" width="44.28515625" customWidth="1"/>
    <col min="5116" max="5116" width="56.85546875" customWidth="1"/>
    <col min="5117" max="5117" width="68.140625" customWidth="1"/>
    <col min="5370" max="5370" width="37" customWidth="1"/>
    <col min="5371" max="5371" width="44.28515625" customWidth="1"/>
    <col min="5372" max="5372" width="56.85546875" customWidth="1"/>
    <col min="5373" max="5373" width="68.140625" customWidth="1"/>
    <col min="5626" max="5626" width="37" customWidth="1"/>
    <col min="5627" max="5627" width="44.28515625" customWidth="1"/>
    <col min="5628" max="5628" width="56.85546875" customWidth="1"/>
    <col min="5629" max="5629" width="68.140625" customWidth="1"/>
    <col min="5882" max="5882" width="37" customWidth="1"/>
    <col min="5883" max="5883" width="44.28515625" customWidth="1"/>
    <col min="5884" max="5884" width="56.85546875" customWidth="1"/>
    <col min="5885" max="5885" width="68.140625" customWidth="1"/>
    <col min="6138" max="6138" width="37" customWidth="1"/>
    <col min="6139" max="6139" width="44.28515625" customWidth="1"/>
    <col min="6140" max="6140" width="56.85546875" customWidth="1"/>
    <col min="6141" max="6141" width="68.140625" customWidth="1"/>
    <col min="6394" max="6394" width="37" customWidth="1"/>
    <col min="6395" max="6395" width="44.28515625" customWidth="1"/>
    <col min="6396" max="6396" width="56.85546875" customWidth="1"/>
    <col min="6397" max="6397" width="68.140625" customWidth="1"/>
    <col min="6650" max="6650" width="37" customWidth="1"/>
    <col min="6651" max="6651" width="44.28515625" customWidth="1"/>
    <col min="6652" max="6652" width="56.85546875" customWidth="1"/>
    <col min="6653" max="6653" width="68.140625" customWidth="1"/>
    <col min="6906" max="6906" width="37" customWidth="1"/>
    <col min="6907" max="6907" width="44.28515625" customWidth="1"/>
    <col min="6908" max="6908" width="56.85546875" customWidth="1"/>
    <col min="6909" max="6909" width="68.140625" customWidth="1"/>
    <col min="7162" max="7162" width="37" customWidth="1"/>
    <col min="7163" max="7163" width="44.28515625" customWidth="1"/>
    <col min="7164" max="7164" width="56.85546875" customWidth="1"/>
    <col min="7165" max="7165" width="68.140625" customWidth="1"/>
    <col min="7418" max="7418" width="37" customWidth="1"/>
    <col min="7419" max="7419" width="44.28515625" customWidth="1"/>
    <col min="7420" max="7420" width="56.85546875" customWidth="1"/>
    <col min="7421" max="7421" width="68.140625" customWidth="1"/>
    <col min="7674" max="7674" width="37" customWidth="1"/>
    <col min="7675" max="7675" width="44.28515625" customWidth="1"/>
    <col min="7676" max="7676" width="56.85546875" customWidth="1"/>
    <col min="7677" max="7677" width="68.140625" customWidth="1"/>
    <col min="7930" max="7930" width="37" customWidth="1"/>
    <col min="7931" max="7931" width="44.28515625" customWidth="1"/>
    <col min="7932" max="7932" width="56.85546875" customWidth="1"/>
    <col min="7933" max="7933" width="68.140625" customWidth="1"/>
    <col min="8186" max="8186" width="37" customWidth="1"/>
    <col min="8187" max="8187" width="44.28515625" customWidth="1"/>
    <col min="8188" max="8188" width="56.85546875" customWidth="1"/>
    <col min="8189" max="8189" width="68.140625" customWidth="1"/>
    <col min="8442" max="8442" width="37" customWidth="1"/>
    <col min="8443" max="8443" width="44.28515625" customWidth="1"/>
    <col min="8444" max="8444" width="56.85546875" customWidth="1"/>
    <col min="8445" max="8445" width="68.140625" customWidth="1"/>
    <col min="8698" max="8698" width="37" customWidth="1"/>
    <col min="8699" max="8699" width="44.28515625" customWidth="1"/>
    <col min="8700" max="8700" width="56.85546875" customWidth="1"/>
    <col min="8701" max="8701" width="68.140625" customWidth="1"/>
    <col min="8954" max="8954" width="37" customWidth="1"/>
    <col min="8955" max="8955" width="44.28515625" customWidth="1"/>
    <col min="8956" max="8956" width="56.85546875" customWidth="1"/>
    <col min="8957" max="8957" width="68.140625" customWidth="1"/>
    <col min="9210" max="9210" width="37" customWidth="1"/>
    <col min="9211" max="9211" width="44.28515625" customWidth="1"/>
    <col min="9212" max="9212" width="56.85546875" customWidth="1"/>
    <col min="9213" max="9213" width="68.140625" customWidth="1"/>
    <col min="9466" max="9466" width="37" customWidth="1"/>
    <col min="9467" max="9467" width="44.28515625" customWidth="1"/>
    <col min="9468" max="9468" width="56.85546875" customWidth="1"/>
    <col min="9469" max="9469" width="68.140625" customWidth="1"/>
    <col min="9722" max="9722" width="37" customWidth="1"/>
    <col min="9723" max="9723" width="44.28515625" customWidth="1"/>
    <col min="9724" max="9724" width="56.85546875" customWidth="1"/>
    <col min="9725" max="9725" width="68.140625" customWidth="1"/>
    <col min="9978" max="9978" width="37" customWidth="1"/>
    <col min="9979" max="9979" width="44.28515625" customWidth="1"/>
    <col min="9980" max="9980" width="56.85546875" customWidth="1"/>
    <col min="9981" max="9981" width="68.140625" customWidth="1"/>
    <col min="10234" max="10234" width="37" customWidth="1"/>
    <col min="10235" max="10235" width="44.28515625" customWidth="1"/>
    <col min="10236" max="10236" width="56.85546875" customWidth="1"/>
    <col min="10237" max="10237" width="68.140625" customWidth="1"/>
    <col min="10490" max="10490" width="37" customWidth="1"/>
    <col min="10491" max="10491" width="44.28515625" customWidth="1"/>
    <col min="10492" max="10492" width="56.85546875" customWidth="1"/>
    <col min="10493" max="10493" width="68.140625" customWidth="1"/>
    <col min="10746" max="10746" width="37" customWidth="1"/>
    <col min="10747" max="10747" width="44.28515625" customWidth="1"/>
    <col min="10748" max="10748" width="56.85546875" customWidth="1"/>
    <col min="10749" max="10749" width="68.140625" customWidth="1"/>
    <col min="11002" max="11002" width="37" customWidth="1"/>
    <col min="11003" max="11003" width="44.28515625" customWidth="1"/>
    <col min="11004" max="11004" width="56.85546875" customWidth="1"/>
    <col min="11005" max="11005" width="68.140625" customWidth="1"/>
    <col min="11258" max="11258" width="37" customWidth="1"/>
    <col min="11259" max="11259" width="44.28515625" customWidth="1"/>
    <col min="11260" max="11260" width="56.85546875" customWidth="1"/>
    <col min="11261" max="11261" width="68.140625" customWidth="1"/>
    <col min="11514" max="11514" width="37" customWidth="1"/>
    <col min="11515" max="11515" width="44.28515625" customWidth="1"/>
    <col min="11516" max="11516" width="56.85546875" customWidth="1"/>
    <col min="11517" max="11517" width="68.140625" customWidth="1"/>
    <col min="11770" max="11770" width="37" customWidth="1"/>
    <col min="11771" max="11771" width="44.28515625" customWidth="1"/>
    <col min="11772" max="11772" width="56.85546875" customWidth="1"/>
    <col min="11773" max="11773" width="68.140625" customWidth="1"/>
    <col min="12026" max="12026" width="37" customWidth="1"/>
    <col min="12027" max="12027" width="44.28515625" customWidth="1"/>
    <col min="12028" max="12028" width="56.85546875" customWidth="1"/>
    <col min="12029" max="12029" width="68.140625" customWidth="1"/>
    <col min="12282" max="12282" width="37" customWidth="1"/>
    <col min="12283" max="12283" width="44.28515625" customWidth="1"/>
    <col min="12284" max="12284" width="56.85546875" customWidth="1"/>
    <col min="12285" max="12285" width="68.140625" customWidth="1"/>
    <col min="12538" max="12538" width="37" customWidth="1"/>
    <col min="12539" max="12539" width="44.28515625" customWidth="1"/>
    <col min="12540" max="12540" width="56.85546875" customWidth="1"/>
    <col min="12541" max="12541" width="68.140625" customWidth="1"/>
    <col min="12794" max="12794" width="37" customWidth="1"/>
    <col min="12795" max="12795" width="44.28515625" customWidth="1"/>
    <col min="12796" max="12796" width="56.85546875" customWidth="1"/>
    <col min="12797" max="12797" width="68.140625" customWidth="1"/>
    <col min="13050" max="13050" width="37" customWidth="1"/>
    <col min="13051" max="13051" width="44.28515625" customWidth="1"/>
    <col min="13052" max="13052" width="56.85546875" customWidth="1"/>
    <col min="13053" max="13053" width="68.140625" customWidth="1"/>
    <col min="13306" max="13306" width="37" customWidth="1"/>
    <col min="13307" max="13307" width="44.28515625" customWidth="1"/>
    <col min="13308" max="13308" width="56.85546875" customWidth="1"/>
    <col min="13309" max="13309" width="68.140625" customWidth="1"/>
    <col min="13562" max="13562" width="37" customWidth="1"/>
    <col min="13563" max="13563" width="44.28515625" customWidth="1"/>
    <col min="13564" max="13564" width="56.85546875" customWidth="1"/>
    <col min="13565" max="13565" width="68.140625" customWidth="1"/>
    <col min="13818" max="13818" width="37" customWidth="1"/>
    <col min="13819" max="13819" width="44.28515625" customWidth="1"/>
    <col min="13820" max="13820" width="56.85546875" customWidth="1"/>
    <col min="13821" max="13821" width="68.140625" customWidth="1"/>
    <col min="14074" max="14074" width="37" customWidth="1"/>
    <col min="14075" max="14075" width="44.28515625" customWidth="1"/>
    <col min="14076" max="14076" width="56.85546875" customWidth="1"/>
    <col min="14077" max="14077" width="68.140625" customWidth="1"/>
    <col min="14330" max="14330" width="37" customWidth="1"/>
    <col min="14331" max="14331" width="44.28515625" customWidth="1"/>
    <col min="14332" max="14332" width="56.85546875" customWidth="1"/>
    <col min="14333" max="14333" width="68.140625" customWidth="1"/>
    <col min="14586" max="14586" width="37" customWidth="1"/>
    <col min="14587" max="14587" width="44.28515625" customWidth="1"/>
    <col min="14588" max="14588" width="56.85546875" customWidth="1"/>
    <col min="14589" max="14589" width="68.140625" customWidth="1"/>
    <col min="14842" max="14842" width="37" customWidth="1"/>
    <col min="14843" max="14843" width="44.28515625" customWidth="1"/>
    <col min="14844" max="14844" width="56.85546875" customWidth="1"/>
    <col min="14845" max="14845" width="68.140625" customWidth="1"/>
    <col min="15098" max="15098" width="37" customWidth="1"/>
    <col min="15099" max="15099" width="44.28515625" customWidth="1"/>
    <col min="15100" max="15100" width="56.85546875" customWidth="1"/>
    <col min="15101" max="15101" width="68.140625" customWidth="1"/>
    <col min="15354" max="15354" width="37" customWidth="1"/>
    <col min="15355" max="15355" width="44.28515625" customWidth="1"/>
    <col min="15356" max="15356" width="56.85546875" customWidth="1"/>
    <col min="15357" max="15357" width="68.140625" customWidth="1"/>
    <col min="15610" max="15610" width="37" customWidth="1"/>
    <col min="15611" max="15611" width="44.28515625" customWidth="1"/>
    <col min="15612" max="15612" width="56.85546875" customWidth="1"/>
    <col min="15613" max="15613" width="68.140625" customWidth="1"/>
    <col min="15866" max="15866" width="37" customWidth="1"/>
    <col min="15867" max="15867" width="44.28515625" customWidth="1"/>
    <col min="15868" max="15868" width="56.85546875" customWidth="1"/>
    <col min="15869" max="15869" width="68.140625" customWidth="1"/>
    <col min="16122" max="16122" width="37" customWidth="1"/>
    <col min="16123" max="16123" width="44.28515625" customWidth="1"/>
    <col min="16124" max="16124" width="56.85546875" customWidth="1"/>
    <col min="16125" max="16125" width="68.140625" customWidth="1"/>
  </cols>
  <sheetData>
    <row r="1" spans="1:3" ht="81.2" customHeight="1" thickBot="1">
      <c r="A1" s="307" t="s">
        <v>164</v>
      </c>
      <c r="B1" s="308"/>
      <c r="C1" s="309"/>
    </row>
    <row r="2" spans="1:3" ht="42" customHeight="1">
      <c r="A2" s="310" t="s">
        <v>54</v>
      </c>
      <c r="B2" s="311"/>
      <c r="C2" s="312"/>
    </row>
    <row r="3" spans="1:3" ht="53.45" customHeight="1">
      <c r="A3" s="313" t="s">
        <v>221</v>
      </c>
      <c r="B3" s="314"/>
      <c r="C3" s="315"/>
    </row>
    <row r="4" spans="1:3" ht="61.15" customHeight="1">
      <c r="A4" s="313" t="s">
        <v>361</v>
      </c>
      <c r="B4" s="314" t="s">
        <v>356</v>
      </c>
      <c r="C4" s="315"/>
    </row>
    <row r="5" spans="1:3" ht="57.95" customHeight="1">
      <c r="A5" s="316" t="s">
        <v>357</v>
      </c>
      <c r="B5" s="317"/>
      <c r="C5" s="318"/>
    </row>
    <row r="6" spans="1:3" ht="65.25" customHeight="1" thickBot="1">
      <c r="A6" s="319" t="s">
        <v>358</v>
      </c>
      <c r="B6" s="320"/>
      <c r="C6" s="321"/>
    </row>
    <row r="7" spans="1:3" s="1" customFormat="1" ht="42" customHeight="1" thickBot="1">
      <c r="A7" s="322" t="s">
        <v>55</v>
      </c>
      <c r="B7" s="323"/>
      <c r="C7" s="324"/>
    </row>
    <row r="8" spans="1:3">
      <c r="A8" s="14"/>
      <c r="B8" s="18" t="s">
        <v>56</v>
      </c>
      <c r="C8" s="15" t="s">
        <v>61</v>
      </c>
    </row>
    <row r="9" spans="1:3" ht="30">
      <c r="A9" s="325" t="s">
        <v>1</v>
      </c>
      <c r="B9" s="174" t="s">
        <v>7</v>
      </c>
      <c r="C9" s="16" t="s">
        <v>57</v>
      </c>
    </row>
    <row r="10" spans="1:3" ht="57.2" customHeight="1">
      <c r="A10" s="326"/>
      <c r="B10" s="174" t="s">
        <v>8</v>
      </c>
      <c r="C10" s="16" t="s">
        <v>97</v>
      </c>
    </row>
    <row r="11" spans="1:3" ht="75">
      <c r="A11" s="325" t="s">
        <v>2</v>
      </c>
      <c r="B11" s="174" t="s">
        <v>83</v>
      </c>
      <c r="C11" s="22" t="s">
        <v>222</v>
      </c>
    </row>
    <row r="12" spans="1:3" ht="60">
      <c r="A12" s="326"/>
      <c r="B12" s="174" t="s">
        <v>81</v>
      </c>
      <c r="C12" s="17" t="s">
        <v>262</v>
      </c>
    </row>
    <row r="13" spans="1:3" ht="45">
      <c r="A13" s="175" t="s">
        <v>137</v>
      </c>
      <c r="B13" s="174" t="s">
        <v>82</v>
      </c>
      <c r="C13" s="17" t="s">
        <v>223</v>
      </c>
    </row>
    <row r="14" spans="1:3" ht="57.2" customHeight="1">
      <c r="A14" s="175" t="s">
        <v>138</v>
      </c>
      <c r="B14" s="174" t="s">
        <v>224</v>
      </c>
      <c r="C14" s="17" t="s">
        <v>165</v>
      </c>
    </row>
    <row r="15" spans="1:3" ht="30.2" customHeight="1">
      <c r="A15" s="325" t="s">
        <v>225</v>
      </c>
      <c r="B15" s="174" t="s">
        <v>63</v>
      </c>
      <c r="C15" s="16" t="s">
        <v>151</v>
      </c>
    </row>
    <row r="16" spans="1:3" ht="45.2" customHeight="1">
      <c r="A16" s="326"/>
      <c r="B16" s="174" t="s">
        <v>226</v>
      </c>
      <c r="C16" s="17" t="s">
        <v>227</v>
      </c>
    </row>
    <row r="17" spans="1:3" ht="90">
      <c r="A17" s="327" t="s">
        <v>228</v>
      </c>
      <c r="B17" s="174" t="s">
        <v>229</v>
      </c>
      <c r="C17" s="16" t="s">
        <v>279</v>
      </c>
    </row>
    <row r="18" spans="1:3" ht="118.5" customHeight="1">
      <c r="A18" s="328"/>
      <c r="B18" s="174" t="s">
        <v>230</v>
      </c>
      <c r="C18" s="16" t="s">
        <v>268</v>
      </c>
    </row>
    <row r="19" spans="1:3" ht="82.7" customHeight="1">
      <c r="A19" s="327" t="s">
        <v>231</v>
      </c>
      <c r="B19" s="174" t="s">
        <v>232</v>
      </c>
      <c r="C19" s="16" t="s">
        <v>263</v>
      </c>
    </row>
    <row r="20" spans="1:3" ht="135">
      <c r="A20" s="328"/>
      <c r="B20" s="174" t="s">
        <v>233</v>
      </c>
      <c r="C20" s="16" t="s">
        <v>280</v>
      </c>
    </row>
    <row r="21" spans="1:3" ht="254.85" customHeight="1">
      <c r="A21" s="114" t="s">
        <v>264</v>
      </c>
      <c r="B21" s="199" t="s">
        <v>269</v>
      </c>
      <c r="C21" s="115"/>
    </row>
    <row r="22" spans="1:3" ht="58.7" customHeight="1">
      <c r="A22" s="329" t="s">
        <v>58</v>
      </c>
      <c r="B22" s="200" t="s">
        <v>187</v>
      </c>
      <c r="C22" s="11" t="s">
        <v>59</v>
      </c>
    </row>
    <row r="23" spans="1:3" ht="41.25" customHeight="1">
      <c r="A23" s="330"/>
      <c r="B23" s="200" t="s">
        <v>9</v>
      </c>
      <c r="C23" s="11" t="s">
        <v>59</v>
      </c>
    </row>
    <row r="24" spans="1:3" ht="40.9" customHeight="1">
      <c r="A24" s="331"/>
      <c r="B24" s="113" t="s">
        <v>234</v>
      </c>
      <c r="C24" s="11" t="s">
        <v>59</v>
      </c>
    </row>
    <row r="25" spans="1:3" ht="93.2" customHeight="1">
      <c r="A25" s="325" t="s">
        <v>3</v>
      </c>
      <c r="B25" s="174" t="s">
        <v>235</v>
      </c>
      <c r="C25" s="22" t="s">
        <v>281</v>
      </c>
    </row>
    <row r="26" spans="1:3" ht="175.9" customHeight="1">
      <c r="A26" s="326"/>
      <c r="B26" s="174" t="s">
        <v>10</v>
      </c>
      <c r="C26" s="16" t="s">
        <v>236</v>
      </c>
    </row>
    <row r="27" spans="1:3" ht="55.5" customHeight="1">
      <c r="A27" s="332" t="s">
        <v>237</v>
      </c>
      <c r="B27" s="201" t="s">
        <v>238</v>
      </c>
      <c r="C27" s="11" t="s">
        <v>59</v>
      </c>
    </row>
    <row r="28" spans="1:3" ht="55.5" customHeight="1">
      <c r="A28" s="333"/>
      <c r="B28" s="201" t="s">
        <v>239</v>
      </c>
      <c r="C28" s="11" t="s">
        <v>59</v>
      </c>
    </row>
    <row r="29" spans="1:3" ht="55.5" customHeight="1">
      <c r="A29" s="332" t="s">
        <v>240</v>
      </c>
      <c r="B29" s="201" t="s">
        <v>241</v>
      </c>
      <c r="C29" s="11" t="s">
        <v>59</v>
      </c>
    </row>
    <row r="30" spans="1:3" ht="43.5" customHeight="1">
      <c r="A30" s="333"/>
      <c r="B30" s="201" t="s">
        <v>265</v>
      </c>
      <c r="C30" s="11" t="s">
        <v>59</v>
      </c>
    </row>
    <row r="31" spans="1:3" ht="195">
      <c r="A31" s="202" t="s">
        <v>242</v>
      </c>
      <c r="B31" s="174" t="s">
        <v>243</v>
      </c>
      <c r="C31" s="22" t="s">
        <v>267</v>
      </c>
    </row>
    <row r="32" spans="1:3" ht="78.75" customHeight="1">
      <c r="A32" s="334" t="s">
        <v>266</v>
      </c>
      <c r="B32" s="201" t="s">
        <v>64</v>
      </c>
      <c r="C32" s="11" t="s">
        <v>59</v>
      </c>
    </row>
    <row r="33" spans="1:3" ht="32.25" customHeight="1">
      <c r="A33" s="335"/>
      <c r="B33" s="201" t="s">
        <v>244</v>
      </c>
      <c r="C33" s="11" t="s">
        <v>59</v>
      </c>
    </row>
    <row r="34" spans="1:3" ht="39.950000000000003" customHeight="1">
      <c r="A34" s="336"/>
      <c r="B34" s="201" t="s">
        <v>245</v>
      </c>
      <c r="C34" s="11" t="s">
        <v>59</v>
      </c>
    </row>
    <row r="35" spans="1:3" ht="32.25" customHeight="1">
      <c r="A35" s="332" t="s">
        <v>60</v>
      </c>
      <c r="B35" s="201" t="s">
        <v>11</v>
      </c>
      <c r="C35" s="11" t="s">
        <v>59</v>
      </c>
    </row>
    <row r="36" spans="1:3" ht="31.7" customHeight="1">
      <c r="A36" s="333"/>
      <c r="B36" s="201" t="s">
        <v>12</v>
      </c>
      <c r="C36" s="11" t="s">
        <v>59</v>
      </c>
    </row>
    <row r="37" spans="1:3" ht="44.1" customHeight="1">
      <c r="A37" s="176" t="s">
        <v>246</v>
      </c>
      <c r="B37" s="201" t="s">
        <v>247</v>
      </c>
      <c r="C37" s="11" t="s">
        <v>59</v>
      </c>
    </row>
    <row r="38" spans="1:3" ht="35.450000000000003" customHeight="1">
      <c r="A38" s="329" t="s">
        <v>248</v>
      </c>
      <c r="B38" s="201" t="s">
        <v>67</v>
      </c>
      <c r="C38" s="11" t="s">
        <v>59</v>
      </c>
    </row>
    <row r="39" spans="1:3" ht="63.2" customHeight="1">
      <c r="A39" s="330"/>
      <c r="B39" s="201" t="s">
        <v>68</v>
      </c>
      <c r="C39" s="11" t="s">
        <v>59</v>
      </c>
    </row>
    <row r="40" spans="1:3" ht="32.25" customHeight="1">
      <c r="A40" s="330"/>
      <c r="B40" s="201" t="s">
        <v>249</v>
      </c>
      <c r="C40" s="11" t="s">
        <v>59</v>
      </c>
    </row>
    <row r="41" spans="1:3" ht="24.95" customHeight="1">
      <c r="A41" s="331"/>
      <c r="B41" s="201" t="s">
        <v>16</v>
      </c>
      <c r="C41" s="11" t="s">
        <v>59</v>
      </c>
    </row>
    <row r="42" spans="1:3" ht="30">
      <c r="A42" s="332" t="s">
        <v>282</v>
      </c>
      <c r="B42" s="201" t="s">
        <v>250</v>
      </c>
      <c r="C42" s="11" t="s">
        <v>59</v>
      </c>
    </row>
    <row r="43" spans="1:3" ht="30">
      <c r="A43" s="337"/>
      <c r="B43" s="201" t="s">
        <v>251</v>
      </c>
      <c r="C43" s="11" t="s">
        <v>59</v>
      </c>
    </row>
    <row r="44" spans="1:3" ht="30">
      <c r="A44" s="337"/>
      <c r="B44" s="201" t="s">
        <v>252</v>
      </c>
      <c r="C44" s="11" t="s">
        <v>59</v>
      </c>
    </row>
    <row r="45" spans="1:3" ht="30">
      <c r="A45" s="337"/>
      <c r="B45" s="201" t="s">
        <v>253</v>
      </c>
      <c r="C45" s="11" t="s">
        <v>59</v>
      </c>
    </row>
    <row r="46" spans="1:3" ht="45">
      <c r="A46" s="337"/>
      <c r="B46" s="203" t="s">
        <v>254</v>
      </c>
      <c r="C46" s="11" t="s">
        <v>59</v>
      </c>
    </row>
    <row r="47" spans="1:3" ht="30">
      <c r="A47" s="337"/>
      <c r="B47" s="201" t="s">
        <v>255</v>
      </c>
      <c r="C47" s="11" t="s">
        <v>59</v>
      </c>
    </row>
    <row r="48" spans="1:3" ht="30">
      <c r="A48" s="337"/>
      <c r="B48" s="201" t="s">
        <v>256</v>
      </c>
      <c r="C48" s="11" t="s">
        <v>59</v>
      </c>
    </row>
    <row r="49" spans="1:3" ht="30">
      <c r="A49" s="337"/>
      <c r="B49" s="201" t="s">
        <v>257</v>
      </c>
      <c r="C49" s="11" t="s">
        <v>59</v>
      </c>
    </row>
    <row r="50" spans="1:3" ht="45">
      <c r="A50" s="333"/>
      <c r="B50" s="201" t="s">
        <v>258</v>
      </c>
      <c r="C50" s="11" t="s">
        <v>59</v>
      </c>
    </row>
    <row r="51" spans="1:3" ht="30">
      <c r="A51" s="202"/>
      <c r="B51" s="201" t="s">
        <v>259</v>
      </c>
      <c r="C51" s="204" t="s">
        <v>59</v>
      </c>
    </row>
    <row r="52" spans="1:3" ht="30.75" thickBot="1">
      <c r="A52" s="202"/>
      <c r="B52" s="201" t="s">
        <v>260</v>
      </c>
      <c r="C52" s="11" t="s">
        <v>59</v>
      </c>
    </row>
    <row r="53" spans="1:3" ht="32.25" thickBot="1">
      <c r="A53" s="19" t="s">
        <v>69</v>
      </c>
      <c r="B53" s="338" t="s">
        <v>261</v>
      </c>
      <c r="C53" s="339"/>
    </row>
    <row r="54" spans="1:3">
      <c r="A54" s="12"/>
    </row>
    <row r="56" spans="1:3">
      <c r="A56" s="13"/>
    </row>
    <row r="57" spans="1:3">
      <c r="A57" s="13"/>
    </row>
    <row r="58" spans="1:3">
      <c r="A58" s="13"/>
    </row>
    <row r="59" spans="1:3">
      <c r="A59" s="13"/>
    </row>
    <row r="60" spans="1:3">
      <c r="A60" s="13"/>
    </row>
    <row r="61" spans="1:3">
      <c r="A61" s="13"/>
    </row>
  </sheetData>
  <sheetProtection sheet="1" objects="1" scenarios="1"/>
  <mergeCells count="21">
    <mergeCell ref="A32:A34"/>
    <mergeCell ref="A35:A36"/>
    <mergeCell ref="A38:A41"/>
    <mergeCell ref="A42:A50"/>
    <mergeCell ref="B53:C53"/>
    <mergeCell ref="A19:A20"/>
    <mergeCell ref="A22:A24"/>
    <mergeCell ref="A25:A26"/>
    <mergeCell ref="A27:A28"/>
    <mergeCell ref="A29:A30"/>
    <mergeCell ref="A7:C7"/>
    <mergeCell ref="A9:A10"/>
    <mergeCell ref="A11:A12"/>
    <mergeCell ref="A15:A16"/>
    <mergeCell ref="A17:A18"/>
    <mergeCell ref="A1:C1"/>
    <mergeCell ref="A2:C2"/>
    <mergeCell ref="A3:C3"/>
    <mergeCell ref="A5:C5"/>
    <mergeCell ref="A6:C6"/>
    <mergeCell ref="A4:C4"/>
  </mergeCells>
  <dataValidations count="1">
    <dataValidation type="whole" allowBlank="1" showInputMessage="1" showErrorMessage="1" sqref="B22">
      <formula1>0</formula1>
      <formula2>305</formula2>
    </dataValidation>
  </dataValidations>
  <pageMargins left="0.56000000000000005" right="0.28999999999999998" top="0.59" bottom="0.61" header="0.5" footer="0.5"/>
  <pageSetup paperSize="9" scale="6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2"/>
  <sheetViews>
    <sheetView topLeftCell="A25" zoomScale="85" zoomScaleNormal="85" workbookViewId="0">
      <selection activeCell="C27" sqref="C27"/>
    </sheetView>
  </sheetViews>
  <sheetFormatPr defaultColWidth="9.140625" defaultRowHeight="15"/>
  <cols>
    <col min="1" max="1" width="14.42578125" style="21" bestFit="1" customWidth="1"/>
    <col min="2" max="2" width="36" style="25" customWidth="1"/>
    <col min="3" max="3" width="29.28515625" style="20" customWidth="1"/>
    <col min="4" max="6" width="9.140625" style="2"/>
    <col min="7" max="7" width="10.7109375" style="2" customWidth="1"/>
    <col min="8" max="8" width="14.140625" style="2" customWidth="1"/>
    <col min="9" max="9" width="11.85546875" style="2" customWidth="1"/>
    <col min="10" max="10" width="10.7109375" style="2" customWidth="1"/>
    <col min="11" max="16384" width="9.140625" style="2"/>
  </cols>
  <sheetData>
    <row r="1" spans="1:3" ht="15.75" thickBot="1">
      <c r="A1" s="21" t="s">
        <v>17</v>
      </c>
      <c r="B1" s="26" t="s">
        <v>40</v>
      </c>
      <c r="C1" s="27" t="s">
        <v>20</v>
      </c>
    </row>
    <row r="2" spans="1:3" ht="32.25" thickBot="1">
      <c r="A2" s="21" t="s">
        <v>18</v>
      </c>
      <c r="B2" s="89" t="s">
        <v>105</v>
      </c>
      <c r="C2" s="90" t="s">
        <v>134</v>
      </c>
    </row>
    <row r="3" spans="1:3" ht="31.5">
      <c r="A3" s="21" t="s">
        <v>19</v>
      </c>
      <c r="B3" s="91" t="s">
        <v>104</v>
      </c>
      <c r="C3" s="92" t="s">
        <v>135</v>
      </c>
    </row>
    <row r="4" spans="1:3" ht="31.5">
      <c r="B4" s="91" t="s">
        <v>23</v>
      </c>
      <c r="C4" s="93" t="s">
        <v>31</v>
      </c>
    </row>
    <row r="5" spans="1:3" ht="31.5">
      <c r="B5" s="91" t="s">
        <v>155</v>
      </c>
      <c r="C5" s="93" t="s">
        <v>32</v>
      </c>
    </row>
    <row r="6" spans="1:3" ht="31.5">
      <c r="B6" s="91" t="s">
        <v>29</v>
      </c>
      <c r="C6" s="93" t="s">
        <v>132</v>
      </c>
    </row>
    <row r="7" spans="1:3" ht="31.5">
      <c r="B7" s="91" t="s">
        <v>25</v>
      </c>
      <c r="C7" s="93" t="s">
        <v>133</v>
      </c>
    </row>
    <row r="8" spans="1:3" ht="31.5">
      <c r="B8" s="91" t="s">
        <v>156</v>
      </c>
      <c r="C8" s="93" t="s">
        <v>127</v>
      </c>
    </row>
    <row r="9" spans="1:3" ht="63">
      <c r="B9" s="91" t="s">
        <v>100</v>
      </c>
      <c r="C9" s="93" t="s">
        <v>123</v>
      </c>
    </row>
    <row r="10" spans="1:3" ht="31.5">
      <c r="B10" s="91" t="s">
        <v>108</v>
      </c>
      <c r="C10" s="93" t="s">
        <v>23</v>
      </c>
    </row>
    <row r="11" spans="1:3" ht="47.25">
      <c r="B11" s="91" t="s">
        <v>136</v>
      </c>
      <c r="C11" s="93" t="s">
        <v>116</v>
      </c>
    </row>
    <row r="12" spans="1:3" ht="31.5">
      <c r="B12" s="91" t="s">
        <v>110</v>
      </c>
      <c r="C12" s="93" t="s">
        <v>38</v>
      </c>
    </row>
    <row r="13" spans="1:3" ht="47.25">
      <c r="B13" s="91" t="s">
        <v>103</v>
      </c>
      <c r="C13" s="93" t="s">
        <v>157</v>
      </c>
    </row>
    <row r="14" spans="1:3" ht="15.75">
      <c r="B14" s="91" t="s">
        <v>102</v>
      </c>
      <c r="C14" s="93" t="s">
        <v>34</v>
      </c>
    </row>
    <row r="15" spans="1:3" ht="31.5">
      <c r="B15" s="91" t="s">
        <v>21</v>
      </c>
      <c r="C15" s="93" t="s">
        <v>158</v>
      </c>
    </row>
    <row r="16" spans="1:3" ht="31.5">
      <c r="B16" s="91" t="s">
        <v>24</v>
      </c>
      <c r="C16" s="93" t="s">
        <v>29</v>
      </c>
    </row>
    <row r="17" spans="2:10" ht="47.25">
      <c r="B17" s="91" t="s">
        <v>129</v>
      </c>
      <c r="C17" s="93" t="s">
        <v>25</v>
      </c>
    </row>
    <row r="18" spans="2:10" ht="47.25">
      <c r="B18" s="91" t="s">
        <v>159</v>
      </c>
      <c r="C18" s="93" t="s">
        <v>35</v>
      </c>
    </row>
    <row r="19" spans="2:10" ht="47.25">
      <c r="B19" s="91" t="s">
        <v>109</v>
      </c>
      <c r="C19" s="93" t="s">
        <v>113</v>
      </c>
    </row>
    <row r="20" spans="2:10" ht="47.25">
      <c r="B20" s="91" t="s">
        <v>107</v>
      </c>
      <c r="C20" s="93" t="s">
        <v>121</v>
      </c>
    </row>
    <row r="21" spans="2:10" ht="15.75">
      <c r="B21" s="91" t="s">
        <v>27</v>
      </c>
      <c r="C21" s="93" t="s">
        <v>36</v>
      </c>
    </row>
    <row r="22" spans="2:10" ht="63">
      <c r="B22" s="91" t="s">
        <v>98</v>
      </c>
      <c r="C22" s="93" t="s">
        <v>130</v>
      </c>
    </row>
    <row r="23" spans="2:10" ht="48" thickBot="1">
      <c r="B23" s="91" t="s">
        <v>99</v>
      </c>
      <c r="C23" s="93" t="s">
        <v>37</v>
      </c>
    </row>
    <row r="24" spans="2:10" ht="79.5" thickBot="1">
      <c r="B24" s="99" t="s">
        <v>161</v>
      </c>
      <c r="C24" s="93" t="s">
        <v>100</v>
      </c>
    </row>
    <row r="25" spans="2:10" ht="31.5">
      <c r="B25" s="91" t="s">
        <v>106</v>
      </c>
      <c r="C25" s="93" t="s">
        <v>125</v>
      </c>
    </row>
    <row r="26" spans="2:10" ht="31.5">
      <c r="B26" s="91" t="s">
        <v>101</v>
      </c>
      <c r="C26" s="93" t="s">
        <v>110</v>
      </c>
    </row>
    <row r="27" spans="2:10" ht="31.5">
      <c r="B27" s="91" t="s">
        <v>22</v>
      </c>
      <c r="C27" s="93" t="s">
        <v>120</v>
      </c>
    </row>
    <row r="28" spans="2:10" ht="31.5">
      <c r="B28" s="91" t="s">
        <v>26</v>
      </c>
      <c r="C28" s="91" t="s">
        <v>119</v>
      </c>
    </row>
    <row r="29" spans="2:10" ht="47.25">
      <c r="B29" s="101" t="s">
        <v>160</v>
      </c>
      <c r="C29" s="93" t="s">
        <v>118</v>
      </c>
      <c r="G29" s="98"/>
      <c r="H29" s="3" t="s">
        <v>154</v>
      </c>
      <c r="I29" s="3" t="s">
        <v>41</v>
      </c>
    </row>
    <row r="30" spans="2:10" ht="15.75">
      <c r="B30" s="95"/>
      <c r="C30" s="91" t="s">
        <v>30</v>
      </c>
      <c r="G30" s="4">
        <v>1</v>
      </c>
      <c r="H30" s="5" t="s">
        <v>42</v>
      </c>
      <c r="I30" s="6">
        <v>43831</v>
      </c>
      <c r="J30" s="6"/>
    </row>
    <row r="31" spans="2:10" ht="47.25">
      <c r="B31" s="21"/>
      <c r="C31" s="91" t="s">
        <v>33</v>
      </c>
      <c r="G31" s="4">
        <v>2</v>
      </c>
      <c r="H31" s="5" t="s">
        <v>43</v>
      </c>
      <c r="I31" s="6">
        <v>43836</v>
      </c>
      <c r="J31" s="6"/>
    </row>
    <row r="32" spans="2:10" ht="31.5">
      <c r="B32" s="21"/>
      <c r="C32" s="91" t="s">
        <v>21</v>
      </c>
      <c r="G32" s="4">
        <v>3</v>
      </c>
      <c r="H32" s="5" t="s">
        <v>44</v>
      </c>
      <c r="I32" s="6">
        <v>43933</v>
      </c>
      <c r="J32" s="6"/>
    </row>
    <row r="33" spans="2:10" ht="31.5">
      <c r="B33" s="21"/>
      <c r="C33" s="91" t="s">
        <v>128</v>
      </c>
      <c r="G33" s="4">
        <v>4</v>
      </c>
      <c r="H33" s="5" t="s">
        <v>45</v>
      </c>
      <c r="I33" s="6">
        <v>43934</v>
      </c>
      <c r="J33" s="6"/>
    </row>
    <row r="34" spans="2:10" ht="45">
      <c r="B34" s="21"/>
      <c r="C34" s="91" t="s">
        <v>39</v>
      </c>
      <c r="G34" s="4">
        <v>5</v>
      </c>
      <c r="H34" s="7" t="s">
        <v>46</v>
      </c>
      <c r="I34" s="8">
        <v>43946</v>
      </c>
      <c r="J34" s="8"/>
    </row>
    <row r="35" spans="2:10" ht="31.5">
      <c r="B35" s="21"/>
      <c r="C35" s="91" t="s">
        <v>122</v>
      </c>
      <c r="G35" s="4">
        <v>6</v>
      </c>
      <c r="H35" s="5" t="s">
        <v>47</v>
      </c>
      <c r="I35" s="6">
        <v>43952</v>
      </c>
      <c r="J35" s="6"/>
    </row>
    <row r="36" spans="2:10" ht="47.25">
      <c r="B36" s="96"/>
      <c r="C36" s="91" t="s">
        <v>117</v>
      </c>
      <c r="G36" s="4">
        <v>7</v>
      </c>
      <c r="H36" s="5" t="s">
        <v>48</v>
      </c>
      <c r="I36" s="6">
        <v>43984</v>
      </c>
      <c r="J36" s="6"/>
    </row>
    <row r="37" spans="2:10" ht="47.25">
      <c r="B37" s="95"/>
      <c r="C37" s="91" t="s">
        <v>115</v>
      </c>
      <c r="G37" s="4">
        <v>8</v>
      </c>
      <c r="H37" s="5" t="s">
        <v>49</v>
      </c>
      <c r="I37" s="6">
        <v>44058</v>
      </c>
      <c r="J37" s="6"/>
    </row>
    <row r="38" spans="2:10" ht="47.25">
      <c r="B38" s="95"/>
      <c r="C38" s="91" t="s">
        <v>129</v>
      </c>
      <c r="G38" s="4">
        <v>9</v>
      </c>
      <c r="H38" s="5" t="s">
        <v>50</v>
      </c>
      <c r="I38" s="6">
        <v>44136</v>
      </c>
      <c r="J38" s="6"/>
    </row>
    <row r="39" spans="2:10" ht="47.25">
      <c r="B39" s="95"/>
      <c r="C39" s="91" t="s">
        <v>159</v>
      </c>
      <c r="G39" s="4">
        <v>10</v>
      </c>
      <c r="H39" s="5" t="s">
        <v>51</v>
      </c>
      <c r="I39" s="9">
        <v>44173</v>
      </c>
      <c r="J39" s="9"/>
    </row>
    <row r="40" spans="2:10" ht="31.5">
      <c r="B40" s="95"/>
      <c r="C40" s="91" t="s">
        <v>131</v>
      </c>
      <c r="G40" s="4">
        <v>11</v>
      </c>
      <c r="H40" s="5" t="s">
        <v>52</v>
      </c>
      <c r="I40" s="6">
        <v>44190</v>
      </c>
      <c r="J40" s="6"/>
    </row>
    <row r="41" spans="2:10" ht="78.75">
      <c r="B41" s="95"/>
      <c r="C41" s="91" t="s">
        <v>111</v>
      </c>
      <c r="G41" s="10">
        <v>12</v>
      </c>
      <c r="H41" s="5" t="s">
        <v>53</v>
      </c>
      <c r="I41" s="6">
        <v>44191</v>
      </c>
      <c r="J41" s="6"/>
    </row>
    <row r="42" spans="2:10" ht="31.5">
      <c r="B42" s="95"/>
      <c r="C42" s="91" t="s">
        <v>114</v>
      </c>
      <c r="J42" s="102"/>
    </row>
    <row r="43" spans="2:10" ht="15.75">
      <c r="B43" s="95"/>
      <c r="C43" s="91" t="s">
        <v>28</v>
      </c>
    </row>
    <row r="44" spans="2:10" ht="15.75">
      <c r="B44" s="95"/>
      <c r="C44" s="91" t="s">
        <v>22</v>
      </c>
    </row>
    <row r="45" spans="2:10" ht="15.75">
      <c r="B45" s="95"/>
      <c r="C45" s="91" t="s">
        <v>112</v>
      </c>
    </row>
    <row r="46" spans="2:10" ht="94.5">
      <c r="B46" s="95"/>
      <c r="C46" s="91" t="s">
        <v>126</v>
      </c>
    </row>
    <row r="47" spans="2:10" ht="48" thickBot="1">
      <c r="B47" s="95"/>
      <c r="C47" s="94" t="s">
        <v>160</v>
      </c>
    </row>
    <row r="48" spans="2:10" ht="31.5">
      <c r="B48" s="95"/>
      <c r="C48" s="91" t="s">
        <v>124</v>
      </c>
    </row>
    <row r="49" spans="2:3" ht="15.75">
      <c r="B49" s="95"/>
    </row>
    <row r="50" spans="2:3" ht="45">
      <c r="B50" s="97"/>
      <c r="C50" s="100" t="s">
        <v>162</v>
      </c>
    </row>
    <row r="51" spans="2:3">
      <c r="B51" s="23"/>
    </row>
    <row r="52" spans="2:3">
      <c r="B52" s="23"/>
    </row>
    <row r="53" spans="2:3">
      <c r="B53" s="23"/>
    </row>
    <row r="54" spans="2:3">
      <c r="B54" s="23"/>
    </row>
    <row r="55" spans="2:3">
      <c r="B55" s="23"/>
    </row>
    <row r="56" spans="2:3">
      <c r="B56" s="23"/>
    </row>
    <row r="57" spans="2:3">
      <c r="B57" s="23"/>
    </row>
    <row r="58" spans="2:3">
      <c r="B58" s="23"/>
    </row>
    <row r="59" spans="2:3">
      <c r="B59" s="23"/>
    </row>
    <row r="60" spans="2:3">
      <c r="B60" s="23"/>
    </row>
    <row r="61" spans="2:3">
      <c r="B61" s="23"/>
    </row>
    <row r="62" spans="2:3">
      <c r="B62" s="23"/>
    </row>
    <row r="63" spans="2:3">
      <c r="B63" s="24"/>
    </row>
    <row r="64" spans="2:3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  <row r="71" spans="2:2">
      <c r="B71" s="23"/>
    </row>
    <row r="72" spans="2:2">
      <c r="B72" s="23"/>
    </row>
    <row r="73" spans="2:2">
      <c r="B73" s="23"/>
    </row>
    <row r="74" spans="2:2">
      <c r="B74" s="23"/>
    </row>
    <row r="75" spans="2:2">
      <c r="B75" s="23"/>
    </row>
    <row r="76" spans="2:2">
      <c r="B76" s="23"/>
    </row>
    <row r="77" spans="2:2">
      <c r="B77" s="23"/>
    </row>
    <row r="78" spans="2:2">
      <c r="B78" s="23"/>
    </row>
    <row r="79" spans="2:2">
      <c r="B79" s="23"/>
    </row>
    <row r="80" spans="2:2">
      <c r="B80" s="24"/>
    </row>
    <row r="81" spans="2:2">
      <c r="B81" s="24"/>
    </row>
    <row r="82" spans="2:2">
      <c r="B82" s="23"/>
    </row>
    <row r="83" spans="2:2">
      <c r="B83" s="23"/>
    </row>
    <row r="84" spans="2:2">
      <c r="B84" s="23"/>
    </row>
    <row r="85" spans="2:2">
      <c r="B85" s="23"/>
    </row>
    <row r="86" spans="2:2">
      <c r="B86" s="23"/>
    </row>
    <row r="87" spans="2:2">
      <c r="B87" s="23"/>
    </row>
    <row r="88" spans="2:2">
      <c r="B88" s="23"/>
    </row>
    <row r="89" spans="2:2">
      <c r="B89" s="23"/>
    </row>
    <row r="90" spans="2:2">
      <c r="B90" s="23"/>
    </row>
    <row r="91" spans="2:2">
      <c r="B91" s="23"/>
    </row>
    <row r="92" spans="2:2">
      <c r="B92" s="23"/>
    </row>
    <row r="93" spans="2:2">
      <c r="B93" s="23"/>
    </row>
    <row r="94" spans="2:2">
      <c r="B94" s="23"/>
    </row>
    <row r="95" spans="2:2">
      <c r="B95" s="24"/>
    </row>
    <row r="96" spans="2:2">
      <c r="B96" s="24"/>
    </row>
    <row r="97" spans="2:2">
      <c r="B97" s="23"/>
    </row>
    <row r="98" spans="2:2">
      <c r="B98" s="23"/>
    </row>
    <row r="99" spans="2:2">
      <c r="B99" s="23"/>
    </row>
    <row r="100" spans="2:2">
      <c r="B100" s="24"/>
    </row>
    <row r="101" spans="2:2">
      <c r="B101" s="24"/>
    </row>
    <row r="102" spans="2:2">
      <c r="B102" s="23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</vt:i4>
      </vt:variant>
    </vt:vector>
  </HeadingPairs>
  <TitlesOfParts>
    <vt:vector size="9" baseType="lpstr">
      <vt:lpstr>RESIDENZIALE LIVELLO ELEVATO</vt:lpstr>
      <vt:lpstr>RESIDENZIALE LIVELLO MEDIO</vt:lpstr>
      <vt:lpstr>FUORI REGIONE </vt:lpstr>
      <vt:lpstr> SEMIRESIDENZIALE LIV. ELEVATO</vt:lpstr>
      <vt:lpstr> SEMIRESIDENZIALE LIV. MEDIO</vt:lpstr>
      <vt:lpstr>TABELLA RIEPILOGATIVA</vt:lpstr>
      <vt:lpstr>NOTE COMPILAZIONE E LEGENDA </vt:lpstr>
      <vt:lpstr>MENU TENDINA</vt:lpstr>
      <vt:lpstr>'TABELLA RIEPILOGATIVA'!Area_stampa</vt:lpstr>
    </vt:vector>
  </TitlesOfParts>
  <Company>Regione Lazio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Capitanio</dc:creator>
  <cp:lastModifiedBy>PC</cp:lastModifiedBy>
  <cp:lastPrinted>2021-04-07T08:52:58Z</cp:lastPrinted>
  <dcterms:created xsi:type="dcterms:W3CDTF">2018-11-14T07:11:34Z</dcterms:created>
  <dcterms:modified xsi:type="dcterms:W3CDTF">2021-04-28T06:37:26Z</dcterms:modified>
</cp:coreProperties>
</file>