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315" windowWidth="12120" windowHeight="7770" activeTab="2"/>
  </bookViews>
  <sheets>
    <sheet name="ultima" sheetId="1" r:id="rId1"/>
    <sheet name="costi" sheetId="2" r:id="rId2"/>
    <sheet name="fronte" sheetId="3" r:id="rId3"/>
    <sheet name="dati metrici" sheetId="4" r:id="rId4"/>
  </sheets>
  <definedNames>
    <definedName name="_xlnm.Print_Area" localSheetId="1">'costi'!$A$1:$AJ$61</definedName>
    <definedName name="_xlnm.Print_Area" localSheetId="3">'dati metrici'!$A$4:$P$40</definedName>
    <definedName name="_xlnm.Print_Area" localSheetId="2">'fronte'!$A$1:$P$46</definedName>
    <definedName name="_xlnm.Print_Area" localSheetId="0">'ultima'!$A$1:$AM$38</definedName>
    <definedName name="contreuro">'fronte'!$K$21</definedName>
    <definedName name="costoctn">'costi'!$Z$58</definedName>
  </definedNames>
  <calcPr fullCalcOnLoad="1"/>
</workbook>
</file>

<file path=xl/sharedStrings.xml><?xml version="1.0" encoding="utf-8"?>
<sst xmlns="http://schemas.openxmlformats.org/spreadsheetml/2006/main" count="124" uniqueCount="121">
  <si>
    <t>balconi</t>
  </si>
  <si>
    <t>cantine</t>
  </si>
  <si>
    <t>Snr</t>
  </si>
  <si>
    <t>Sc</t>
  </si>
  <si>
    <t>Sp</t>
  </si>
  <si>
    <t>Sut</t>
  </si>
  <si>
    <t>Su</t>
  </si>
  <si>
    <t>tot Snr</t>
  </si>
  <si>
    <t>alloggio</t>
  </si>
  <si>
    <t>canone</t>
  </si>
  <si>
    <t>Quadro Tecnico Economico per interventi</t>
  </si>
  <si>
    <t>di edilizia residenziale pubblica</t>
  </si>
  <si>
    <t>NUOVE COSTRUZIONI</t>
  </si>
  <si>
    <t>IDENTIFICAZIONE DEL FINANZIAMENTO</t>
  </si>
  <si>
    <t xml:space="preserve"> Comune</t>
  </si>
  <si>
    <t xml:space="preserve"> IACP</t>
  </si>
  <si>
    <t xml:space="preserve"> Impresa di costruzione</t>
  </si>
  <si>
    <t xml:space="preserve"> Impresa cooperativa di produzione e lavoro</t>
  </si>
  <si>
    <t xml:space="preserve"> Consorzio di imprese</t>
  </si>
  <si>
    <t>Contributo:</t>
  </si>
  <si>
    <t xml:space="preserve"> Cooperativa di abitazione</t>
  </si>
  <si>
    <t xml:space="preserve"> Consorzio di cooperative di abitazione</t>
  </si>
  <si>
    <t xml:space="preserve"> Privato</t>
  </si>
  <si>
    <t>Codice regionale:</t>
  </si>
  <si>
    <t xml:space="preserve"> Ente</t>
  </si>
  <si>
    <t xml:space="preserve">Ragione Sociale </t>
  </si>
  <si>
    <t>Sede legale - via</t>
  </si>
  <si>
    <t>Cap</t>
  </si>
  <si>
    <t>Comune</t>
  </si>
  <si>
    <t>Tel.</t>
  </si>
  <si>
    <t>Provincia</t>
  </si>
  <si>
    <t>Comprensorio</t>
  </si>
  <si>
    <t>Località / via</t>
  </si>
  <si>
    <t>Progetto redatto da :</t>
  </si>
  <si>
    <t>Approvato in commissione edilizia in data</t>
  </si>
  <si>
    <t>Concessione edilizia n°</t>
  </si>
  <si>
    <t xml:space="preserve"> in data</t>
  </si>
  <si>
    <r>
      <t>QTE</t>
    </r>
    <r>
      <rPr>
        <sz val="10"/>
        <rFont val="Arial"/>
        <family val="2"/>
      </rPr>
      <t xml:space="preserve"> iniziale</t>
    </r>
  </si>
  <si>
    <r>
      <t>u</t>
    </r>
    <r>
      <rPr>
        <b/>
        <sz val="9"/>
        <rFont val="Arial"/>
        <family val="2"/>
      </rPr>
      <t xml:space="preserve">  Costo base di realizzazione tecnica (C.B.N.)</t>
    </r>
  </si>
  <si>
    <t>A)  Differenziale di costo connesso alla qualità aggiuntiva:</t>
  </si>
  <si>
    <t>max 15%</t>
  </si>
  <si>
    <r>
      <t>S</t>
    </r>
    <r>
      <rPr>
        <b/>
        <sz val="9"/>
        <rFont val="Arial"/>
        <family val="2"/>
      </rPr>
      <t>(a + b + c + d)</t>
    </r>
  </si>
  <si>
    <t>% App.</t>
  </si>
  <si>
    <t>a)  Polizze postume decennali</t>
  </si>
  <si>
    <t>b)  Piano di qualità:</t>
  </si>
  <si>
    <t>max 12 %</t>
  </si>
  <si>
    <t xml:space="preserve"> Soluzioni progettuali</t>
  </si>
  <si>
    <t xml:space="preserve"> Durabilità dell'opera</t>
  </si>
  <si>
    <t xml:space="preserve"> Elementi di qualificazione del fabbricato</t>
  </si>
  <si>
    <t>max 9 %</t>
  </si>
  <si>
    <t xml:space="preserve"> Cavedi ispezionabili</t>
  </si>
  <si>
    <t xml:space="preserve"> Impianto elettrico</t>
  </si>
  <si>
    <t xml:space="preserve"> Impianto idrico</t>
  </si>
  <si>
    <t xml:space="preserve"> Bagni con aerazione diretta</t>
  </si>
  <si>
    <t xml:space="preserve"> Pannelli solari</t>
  </si>
  <si>
    <t xml:space="preserve"> Ascensori automatici</t>
  </si>
  <si>
    <t xml:space="preserve"> Travi a spessore</t>
  </si>
  <si>
    <t xml:space="preserve"> Fonti rinnovabili</t>
  </si>
  <si>
    <t xml:space="preserve"> Predisposizione alla manutenzione facciate</t>
  </si>
  <si>
    <t xml:space="preserve"> Impiego materiali costruttivi:</t>
  </si>
  <si>
    <t>max 4 %</t>
  </si>
  <si>
    <t xml:space="preserve"> A manutenzione limitata</t>
  </si>
  <si>
    <t xml:space="preserve"> A durata illimitata</t>
  </si>
  <si>
    <t xml:space="preserve"> Non derivati da sintesi chimica</t>
  </si>
  <si>
    <t xml:space="preserve"> Materiali polirequisiti e/o polifunzionali</t>
  </si>
  <si>
    <t xml:space="preserve"> Sperimentazione edilizia</t>
  </si>
  <si>
    <t>c)  Programma di manutenzione:</t>
  </si>
  <si>
    <t xml:space="preserve"> Disegni impianti condominiali</t>
  </si>
  <si>
    <t xml:space="preserve"> Disegni impianti alloggi</t>
  </si>
  <si>
    <t xml:space="preserve"> Libretto d'uso parti condominiali</t>
  </si>
  <si>
    <t xml:space="preserve"> Libretto d'uso alloggi</t>
  </si>
  <si>
    <t xml:space="preserve"> Manuale manutenzione parti condominiali</t>
  </si>
  <si>
    <t xml:space="preserve"> Manuale manutenzione alloggi</t>
  </si>
  <si>
    <t>d)  Confort ambientale:</t>
  </si>
  <si>
    <t>max 6 %</t>
  </si>
  <si>
    <t xml:space="preserve"> Confort acustico</t>
  </si>
  <si>
    <t xml:space="preserve"> Isolamento acustico delle facciate</t>
  </si>
  <si>
    <t xml:space="preserve"> Isolamento dai rumori d'impatto</t>
  </si>
  <si>
    <t xml:space="preserve"> Isolamento dai rumori aerei tra i locali</t>
  </si>
  <si>
    <t xml:space="preserve"> Verifica con sondaggio a campione in opera</t>
  </si>
  <si>
    <t xml:space="preserve"> Confort igrometrico</t>
  </si>
  <si>
    <t xml:space="preserve"> Rinnovo aria ambiente</t>
  </si>
  <si>
    <r>
      <t>v</t>
    </r>
    <r>
      <rPr>
        <sz val="10"/>
        <rFont val="Wingdings 2"/>
        <family val="1"/>
      </rPr>
      <t xml:space="preserve"> </t>
    </r>
    <r>
      <rPr>
        <b/>
        <sz val="9"/>
        <rFont val="Arial"/>
        <family val="2"/>
      </rPr>
      <t>Costo realizzazione tecnica (C.R.N.)</t>
    </r>
  </si>
  <si>
    <t>B )  Oneri complementari:</t>
  </si>
  <si>
    <t xml:space="preserve"> Acquisizione area, allacci, urbanizzazioni</t>
  </si>
  <si>
    <t xml:space="preserve"> Spese tecniche e generali</t>
  </si>
  <si>
    <t xml:space="preserve"> Prospezioni geognostiche e indagini archeologiche</t>
  </si>
  <si>
    <t xml:space="preserve"> Intervento in zona sismica</t>
  </si>
  <si>
    <t xml:space="preserve"> Tipologia onerosa</t>
  </si>
  <si>
    <r>
      <t>w</t>
    </r>
    <r>
      <rPr>
        <sz val="10"/>
        <rFont val="Wingdings 2"/>
        <family val="1"/>
      </rPr>
      <t xml:space="preserve"> </t>
    </r>
    <r>
      <rPr>
        <b/>
        <sz val="9"/>
        <rFont val="Arial"/>
        <family val="2"/>
      </rPr>
      <t>Costo totale dell'intervento (C.T.N.)</t>
    </r>
  </si>
  <si>
    <t>Inizio lavori il:</t>
  </si>
  <si>
    <t>Fine lavori il:</t>
  </si>
  <si>
    <r>
      <t xml:space="preserve">IL PROGETTISTA                                            </t>
    </r>
    <r>
      <rPr>
        <i/>
        <sz val="10"/>
        <rFont val="Arial"/>
        <family val="2"/>
      </rPr>
      <t>(timbro e firma)</t>
    </r>
  </si>
  <si>
    <r>
      <t>IL DIRETTORE DEI LAVORI</t>
    </r>
    <r>
      <rPr>
        <sz val="10"/>
        <rFont val="Arial"/>
        <family val="0"/>
      </rPr>
      <t xml:space="preserve">                              </t>
    </r>
    <r>
      <rPr>
        <i/>
        <sz val="10"/>
        <rFont val="Arial"/>
        <family val="2"/>
      </rPr>
      <t>(timbro e firma)</t>
    </r>
  </si>
  <si>
    <r>
      <t xml:space="preserve">IL RICHIEDENTE                                            </t>
    </r>
    <r>
      <rPr>
        <i/>
        <sz val="10"/>
        <rFont val="Arial"/>
        <family val="2"/>
      </rPr>
      <t>(timbro e firma)</t>
    </r>
  </si>
  <si>
    <t>VISTO REGIONALE</t>
  </si>
  <si>
    <t>ATTESTATO REGIONALE</t>
  </si>
  <si>
    <t>CONSISTENZE E COSTI PER LA DETERMINAZIONE DEL CONTRIBUTO</t>
  </si>
  <si>
    <t>Prezzo di cessione</t>
  </si>
  <si>
    <r>
      <t>Art.4 Legge 179/92 -</t>
    </r>
    <r>
      <rPr>
        <sz val="16"/>
        <rFont val="Arial"/>
        <family val="2"/>
      </rPr>
      <t xml:space="preserve"> Particolari categorie sociali</t>
    </r>
  </si>
  <si>
    <t>Fabbricato</t>
  </si>
  <si>
    <t>Scala</t>
  </si>
  <si>
    <t>Interno</t>
  </si>
  <si>
    <t>N° unità</t>
  </si>
  <si>
    <t>Contributo concedibile</t>
  </si>
  <si>
    <t>comuni</t>
  </si>
  <si>
    <t>quota loc</t>
  </si>
  <si>
    <t>org. abit.</t>
  </si>
  <si>
    <t>DATI  DI  PROGRAMMA</t>
  </si>
  <si>
    <t>LOCALIZZAZIONE  DELL'INTERVENTO</t>
  </si>
  <si>
    <t>IDENTIFICAZIONE  DELL'OPERATORE</t>
  </si>
  <si>
    <r>
      <t xml:space="preserve">A + B  &lt;= </t>
    </r>
    <r>
      <rPr>
        <b/>
        <sz val="9"/>
        <rFont val="UniversalMath1 BT"/>
        <family val="1"/>
      </rPr>
      <t xml:space="preserve"> </t>
    </r>
    <r>
      <rPr>
        <b/>
        <sz val="9"/>
        <rFont val="Arial"/>
        <family val="2"/>
      </rPr>
      <t>62 % di C.B.N.</t>
    </r>
  </si>
  <si>
    <r>
      <t xml:space="preserve"> Interventi in Comuni h &gt;</t>
    </r>
    <r>
      <rPr>
        <sz val="9"/>
        <rFont val="UniversalMath1 BT"/>
        <family val="1"/>
      </rPr>
      <t xml:space="preserve"> </t>
    </r>
    <r>
      <rPr>
        <sz val="9"/>
        <rFont val="Arial"/>
        <family val="2"/>
      </rPr>
      <t xml:space="preserve"> m. 500 slm, insulari, etc. </t>
    </r>
    <r>
      <rPr>
        <sz val="9"/>
        <rFont val="Arial"/>
        <family val="0"/>
      </rPr>
      <t xml:space="preserve"> </t>
    </r>
  </si>
  <si>
    <t>TOTALI</t>
  </si>
  <si>
    <t>tra volume e superfice utile) è pari a</t>
  </si>
  <si>
    <r>
      <t xml:space="preserve">Dichiara inoltre che il valore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(rapporto</t>
    </r>
  </si>
  <si>
    <t>Euro:</t>
  </si>
  <si>
    <t>EURO</t>
  </si>
  <si>
    <t>00144</t>
  </si>
  <si>
    <t>MOD. 6</t>
  </si>
  <si>
    <t>Allegato 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</si>
</sst>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.##"/>
    <numFmt numFmtId="171" formatCode="#######"/>
    <numFmt numFmtId="172" formatCode="###.#0"/>
    <numFmt numFmtId="173" formatCode="#,###,###,###"/>
    <numFmt numFmtId="174" formatCode="m\q"/>
    <numFmt numFmtId="175" formatCode="#,##0.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#,###,###.0"/>
    <numFmt numFmtId="182" formatCode="#,###,###,###.00"/>
  </numFmts>
  <fonts count="6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0"/>
    </font>
    <font>
      <b/>
      <sz val="12"/>
      <name val="Wingdings 2"/>
      <family val="1"/>
    </font>
    <font>
      <b/>
      <sz val="9"/>
      <name val="UniversalMath1 BT"/>
      <family val="1"/>
    </font>
    <font>
      <sz val="9"/>
      <name val="UniversalMath1 BT"/>
      <family val="1"/>
    </font>
    <font>
      <sz val="9"/>
      <name val="System"/>
      <family val="2"/>
    </font>
    <font>
      <i/>
      <sz val="8"/>
      <color indexed="9"/>
      <name val="Arial"/>
      <family val="2"/>
    </font>
    <font>
      <sz val="12"/>
      <name val="Wingdings 2"/>
      <family val="1"/>
    </font>
    <font>
      <sz val="10"/>
      <name val="Wingdings 2"/>
      <family val="1"/>
    </font>
    <font>
      <i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u val="single"/>
      <sz val="12"/>
      <name val="Times New Roman"/>
      <family val="1"/>
    </font>
    <font>
      <i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21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4" fontId="13" fillId="0" borderId="21" xfId="0" applyNumberFormat="1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0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2" fontId="23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hidden="1"/>
    </xf>
    <xf numFmtId="173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>
      <alignment horizontal="center" vertical="center"/>
    </xf>
    <xf numFmtId="4" fontId="0" fillId="0" borderId="20" xfId="0" applyNumberFormat="1" applyBorder="1" applyAlignment="1" applyProtection="1">
      <alignment vertical="center"/>
      <protection locked="0"/>
    </xf>
    <xf numFmtId="4" fontId="3" fillId="0" borderId="11" xfId="0" applyNumberFormat="1" applyFont="1" applyBorder="1" applyAlignment="1">
      <alignment vertical="center"/>
    </xf>
    <xf numFmtId="4" fontId="0" fillId="0" borderId="30" xfId="0" applyNumberFormat="1" applyBorder="1" applyAlignment="1">
      <alignment vertical="center"/>
    </xf>
    <xf numFmtId="173" fontId="0" fillId="0" borderId="31" xfId="0" applyNumberFormat="1" applyBorder="1" applyAlignment="1">
      <alignment/>
    </xf>
    <xf numFmtId="4" fontId="0" fillId="0" borderId="32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0" fillId="0" borderId="36" xfId="0" applyNumberFormat="1" applyFon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39" xfId="0" applyNumberFormat="1" applyFont="1" applyBorder="1" applyAlignment="1" applyProtection="1">
      <alignment horizontal="center"/>
      <protection locked="0"/>
    </xf>
    <xf numFmtId="0" fontId="22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4" fontId="0" fillId="0" borderId="33" xfId="0" applyNumberFormat="1" applyBorder="1" applyAlignment="1" applyProtection="1">
      <alignment vertical="center"/>
      <protection/>
    </xf>
    <xf numFmtId="0" fontId="14" fillId="33" borderId="21" xfId="0" applyFont="1" applyFill="1" applyBorder="1" applyAlignment="1" applyProtection="1">
      <alignment/>
      <protection hidden="1"/>
    </xf>
    <xf numFmtId="0" fontId="13" fillId="33" borderId="15" xfId="0" applyFont="1" applyFill="1" applyBorder="1" applyAlignment="1" applyProtection="1">
      <alignment/>
      <protection hidden="1"/>
    </xf>
    <xf numFmtId="0" fontId="13" fillId="33" borderId="15" xfId="0" applyFont="1" applyFill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13" fillId="0" borderId="45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13" fillId="0" borderId="15" xfId="0" applyFont="1" applyBorder="1" applyAlignment="1" applyProtection="1">
      <alignment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4" fontId="13" fillId="0" borderId="21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0" fontId="13" fillId="0" borderId="25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2" fontId="13" fillId="0" borderId="21" xfId="0" applyNumberFormat="1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13" xfId="0" applyNumberFormat="1" applyFont="1" applyBorder="1" applyAlignment="1" applyProtection="1">
      <alignment horizontal="center"/>
      <protection hidden="1"/>
    </xf>
    <xf numFmtId="0" fontId="19" fillId="33" borderId="21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vertical="top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9" fillId="33" borderId="21" xfId="0" applyFont="1" applyFill="1" applyBorder="1" applyAlignment="1" applyProtection="1">
      <alignment/>
      <protection hidden="1"/>
    </xf>
    <xf numFmtId="177" fontId="5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4" fontId="2" fillId="0" borderId="51" xfId="0" applyNumberFormat="1" applyFont="1" applyBorder="1" applyAlignment="1">
      <alignment vertical="center"/>
    </xf>
    <xf numFmtId="4" fontId="2" fillId="0" borderId="52" xfId="0" applyNumberFormat="1" applyFon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0" fillId="0" borderId="53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 vertical="center"/>
      <protection locked="0"/>
    </xf>
    <xf numFmtId="4" fontId="0" fillId="0" borderId="54" xfId="0" applyNumberForma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13" fillId="0" borderId="0" xfId="0" applyNumberFormat="1" applyFont="1" applyAlignment="1">
      <alignment/>
    </xf>
    <xf numFmtId="2" fontId="28" fillId="0" borderId="0" xfId="0" applyNumberFormat="1" applyFont="1" applyBorder="1" applyAlignment="1" applyProtection="1">
      <alignment vertical="center"/>
      <protection hidden="1"/>
    </xf>
    <xf numFmtId="4" fontId="2" fillId="0" borderId="28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55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>
      <alignment vertical="center"/>
    </xf>
    <xf numFmtId="4" fontId="0" fillId="0" borderId="47" xfId="0" applyNumberFormat="1" applyBorder="1" applyAlignment="1" applyProtection="1">
      <alignment vertical="center"/>
      <protection locked="0"/>
    </xf>
    <xf numFmtId="4" fontId="0" fillId="0" borderId="56" xfId="0" applyNumberFormat="1" applyBorder="1" applyAlignment="1" applyProtection="1">
      <alignment vertical="center"/>
      <protection locked="0"/>
    </xf>
    <xf numFmtId="182" fontId="0" fillId="0" borderId="31" xfId="0" applyNumberFormat="1" applyBorder="1" applyAlignment="1" applyProtection="1">
      <alignment/>
      <protection locked="0"/>
    </xf>
    <xf numFmtId="182" fontId="0" fillId="0" borderId="31" xfId="0" applyNumberFormat="1" applyBorder="1" applyAlignment="1">
      <alignment/>
    </xf>
    <xf numFmtId="182" fontId="0" fillId="0" borderId="57" xfId="0" applyNumberFormat="1" applyBorder="1" applyAlignment="1">
      <alignment/>
    </xf>
    <xf numFmtId="182" fontId="0" fillId="0" borderId="57" xfId="0" applyNumberFormat="1" applyBorder="1" applyAlignment="1" applyProtection="1">
      <alignment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4" fontId="10" fillId="0" borderId="14" xfId="0" applyNumberFormat="1" applyFont="1" applyBorder="1" applyAlignment="1" applyProtection="1">
      <alignment horizontal="center" vertical="center"/>
      <protection locked="0"/>
    </xf>
    <xf numFmtId="14" fontId="10" fillId="0" borderId="22" xfId="0" applyNumberFormat="1" applyFont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>
      <alignment horizontal="center" vertical="justify" wrapText="1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22" xfId="0" applyFont="1" applyFill="1" applyBorder="1" applyAlignment="1">
      <alignment horizontal="center" vertical="justify" wrapText="1"/>
    </xf>
    <xf numFmtId="0" fontId="1" fillId="33" borderId="18" xfId="0" applyFont="1" applyFill="1" applyBorder="1" applyAlignment="1">
      <alignment horizontal="center" vertical="justify" wrapText="1"/>
    </xf>
    <xf numFmtId="0" fontId="1" fillId="33" borderId="19" xfId="0" applyFont="1" applyFill="1" applyBorder="1" applyAlignment="1">
      <alignment horizontal="center" vertical="justify" wrapText="1"/>
    </xf>
    <xf numFmtId="0" fontId="1" fillId="33" borderId="20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24" fillId="0" borderId="21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top" wrapText="1"/>
    </xf>
    <xf numFmtId="4" fontId="13" fillId="0" borderId="21" xfId="0" applyNumberFormat="1" applyFont="1" applyBorder="1" applyAlignment="1" applyProtection="1">
      <alignment horizontal="center"/>
      <protection hidden="1"/>
    </xf>
    <xf numFmtId="4" fontId="13" fillId="0" borderId="15" xfId="0" applyNumberFormat="1" applyFont="1" applyBorder="1" applyAlignment="1" applyProtection="1">
      <alignment horizontal="center"/>
      <protection hidden="1"/>
    </xf>
    <xf numFmtId="4" fontId="13" fillId="0" borderId="13" xfId="0" applyNumberFormat="1" applyFont="1" applyBorder="1" applyAlignment="1" applyProtection="1">
      <alignment horizontal="center"/>
      <protection hidden="1"/>
    </xf>
    <xf numFmtId="3" fontId="18" fillId="0" borderId="23" xfId="0" applyNumberFormat="1" applyFont="1" applyBorder="1" applyAlignment="1" applyProtection="1">
      <alignment horizontal="center"/>
      <protection hidden="1"/>
    </xf>
    <xf numFmtId="4" fontId="2" fillId="0" borderId="58" xfId="0" applyNumberFormat="1" applyFont="1" applyBorder="1" applyAlignment="1" applyProtection="1">
      <alignment horizontal="center"/>
      <protection hidden="1"/>
    </xf>
    <xf numFmtId="4" fontId="2" fillId="0" borderId="59" xfId="0" applyNumberFormat="1" applyFont="1" applyBorder="1" applyAlignment="1" applyProtection="1">
      <alignment horizontal="center"/>
      <protection hidden="1"/>
    </xf>
    <xf numFmtId="4" fontId="2" fillId="0" borderId="6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3" fontId="27" fillId="0" borderId="23" xfId="0" applyNumberFormat="1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right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2" fillId="0" borderId="62" xfId="0" applyFont="1" applyBorder="1" applyAlignment="1" applyProtection="1">
      <alignment horizontal="right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21" xfId="0" applyNumberFormat="1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4" fontId="12" fillId="0" borderId="21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 wrapText="1"/>
    </xf>
    <xf numFmtId="3" fontId="24" fillId="0" borderId="67" xfId="0" applyNumberFormat="1" applyFont="1" applyFill="1" applyBorder="1" applyAlignment="1">
      <alignment horizontal="center" vertical="center" wrapText="1"/>
    </xf>
    <xf numFmtId="3" fontId="24" fillId="0" borderId="68" xfId="0" applyNumberFormat="1" applyFont="1" applyFill="1" applyBorder="1" applyAlignment="1">
      <alignment horizontal="center" vertical="center" wrapText="1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67" xfId="0" applyNumberFormat="1" applyFont="1" applyFill="1" applyBorder="1" applyAlignment="1">
      <alignment horizontal="center" vertical="center"/>
    </xf>
    <xf numFmtId="3" fontId="24" fillId="0" borderId="68" xfId="0" applyNumberFormat="1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69" xfId="0" applyFont="1" applyFill="1" applyBorder="1" applyAlignment="1" applyProtection="1">
      <alignment horizontal="center" vertical="center" textRotation="90"/>
      <protection hidden="1"/>
    </xf>
    <xf numFmtId="0" fontId="22" fillId="0" borderId="53" xfId="0" applyFont="1" applyFill="1" applyBorder="1" applyAlignment="1" applyProtection="1">
      <alignment horizontal="center" vertical="center" textRotation="90"/>
      <protection hidden="1"/>
    </xf>
    <xf numFmtId="0" fontId="22" fillId="0" borderId="57" xfId="0" applyFont="1" applyFill="1" applyBorder="1" applyAlignment="1" applyProtection="1">
      <alignment horizontal="center" vertical="center" textRotation="90"/>
      <protection hidden="1"/>
    </xf>
    <xf numFmtId="0" fontId="22" fillId="0" borderId="70" xfId="0" applyFont="1" applyFill="1" applyBorder="1" applyAlignment="1" applyProtection="1">
      <alignment horizontal="center" vertical="center" textRotation="90"/>
      <protection hidden="1"/>
    </xf>
    <xf numFmtId="0" fontId="22" fillId="0" borderId="13" xfId="0" applyFont="1" applyFill="1" applyBorder="1" applyAlignment="1" applyProtection="1">
      <alignment horizontal="center" vertical="center" textRotation="90"/>
      <protection hidden="1"/>
    </xf>
    <xf numFmtId="0" fontId="22" fillId="0" borderId="22" xfId="0" applyFont="1" applyFill="1" applyBorder="1" applyAlignment="1" applyProtection="1">
      <alignment horizontal="center" vertical="center" textRotation="90"/>
      <protection hidden="1"/>
    </xf>
    <xf numFmtId="0" fontId="22" fillId="0" borderId="37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22" fillId="0" borderId="29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38" xfId="0" applyFont="1" applyFill="1" applyBorder="1" applyAlignment="1" applyProtection="1">
      <alignment horizontal="center" vertical="center" textRotation="90"/>
      <protection hidden="1"/>
    </xf>
    <xf numFmtId="0" fontId="22" fillId="0" borderId="39" xfId="0" applyFont="1" applyFill="1" applyBorder="1" applyAlignment="1" applyProtection="1">
      <alignment horizontal="center" vertical="center" textRotation="90"/>
      <protection hidden="1"/>
    </xf>
    <xf numFmtId="0" fontId="22" fillId="0" borderId="72" xfId="0" applyFont="1" applyFill="1" applyBorder="1" applyAlignment="1" applyProtection="1">
      <alignment horizontal="center" vertical="center" textRotation="90"/>
      <protection hidden="1"/>
    </xf>
    <xf numFmtId="0" fontId="22" fillId="0" borderId="3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44</xdr:row>
      <xdr:rowOff>161925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828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190500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8600" y="855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76200</xdr:colOff>
      <xdr:row>45</xdr:row>
      <xdr:rowOff>219075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43000" y="85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76200</xdr:colOff>
      <xdr:row>45</xdr:row>
      <xdr:rowOff>219075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43000" y="85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40</xdr:row>
      <xdr:rowOff>28575</xdr:rowOff>
    </xdr:from>
    <xdr:ext cx="123825" cy="171450"/>
    <xdr:sp>
      <xdr:nvSpPr>
        <xdr:cNvPr id="5" name="Text Box 5"/>
        <xdr:cNvSpPr txBox="1">
          <a:spLocks noChangeArrowheads="1"/>
        </xdr:cNvSpPr>
      </xdr:nvSpPr>
      <xdr:spPr>
        <a:xfrm>
          <a:off x="1095375" y="73533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47625</xdr:rowOff>
    </xdr:from>
    <xdr:to>
      <xdr:col>1</xdr:col>
      <xdr:colOff>133350</xdr:colOff>
      <xdr:row>16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00025" y="30765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114300</xdr:rowOff>
    </xdr:from>
    <xdr:to>
      <xdr:col>5</xdr:col>
      <xdr:colOff>466725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57175" y="419100"/>
          <a:ext cx="14763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QTE</a:t>
          </a:r>
        </a:p>
      </xdr:txBody>
    </xdr:sp>
    <xdr:clientData/>
  </xdr:twoCellAnchor>
  <xdr:twoCellAnchor>
    <xdr:from>
      <xdr:col>6</xdr:col>
      <xdr:colOff>171450</xdr:colOff>
      <xdr:row>2</xdr:row>
      <xdr:rowOff>66675</xdr:rowOff>
    </xdr:from>
    <xdr:to>
      <xdr:col>13</xdr:col>
      <xdr:colOff>647700</xdr:colOff>
      <xdr:row>5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2019300" y="371475"/>
          <a:ext cx="33623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Regione Lazio</a:t>
          </a:r>
        </a:p>
      </xdr:txBody>
    </xdr:sp>
    <xdr:clientData/>
  </xdr:twoCellAnchor>
  <xdr:twoCellAnchor>
    <xdr:from>
      <xdr:col>6</xdr:col>
      <xdr:colOff>180975</xdr:colOff>
      <xdr:row>5</xdr:row>
      <xdr:rowOff>66675</xdr:rowOff>
    </xdr:from>
    <xdr:to>
      <xdr:col>13</xdr:col>
      <xdr:colOff>295275</xdr:colOff>
      <xdr:row>6</xdr:row>
      <xdr:rowOff>142875</xdr:rowOff>
    </xdr:to>
    <xdr:sp>
      <xdr:nvSpPr>
        <xdr:cNvPr id="4" name="WordArt 4"/>
        <xdr:cNvSpPr>
          <a:spLocks/>
        </xdr:cNvSpPr>
      </xdr:nvSpPr>
      <xdr:spPr>
        <a:xfrm>
          <a:off x="2028825" y="857250"/>
          <a:ext cx="30003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LL.PP. E POLITICA DELLA CASA</a:t>
          </a:r>
        </a:p>
      </xdr:txBody>
    </xdr:sp>
    <xdr:clientData/>
  </xdr:twoCellAnchor>
  <xdr:oneCellAnchor>
    <xdr:from>
      <xdr:col>6</xdr:col>
      <xdr:colOff>219075</xdr:colOff>
      <xdr:row>43</xdr:row>
      <xdr:rowOff>28575</xdr:rowOff>
    </xdr:from>
    <xdr:ext cx="723900" cy="180975"/>
    <xdr:sp>
      <xdr:nvSpPr>
        <xdr:cNvPr id="5" name="Text Box 5"/>
        <xdr:cNvSpPr txBox="1">
          <a:spLocks noChangeArrowheads="1"/>
        </xdr:cNvSpPr>
      </xdr:nvSpPr>
      <xdr:spPr>
        <a:xfrm>
          <a:off x="2066925" y="81915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variante</a:t>
          </a:r>
        </a:p>
      </xdr:txBody>
    </xdr:sp>
    <xdr:clientData/>
  </xdr:oneCellAnchor>
  <xdr:twoCellAnchor>
    <xdr:from>
      <xdr:col>8</xdr:col>
      <xdr:colOff>0</xdr:colOff>
      <xdr:row>43</xdr:row>
      <xdr:rowOff>9525</xdr:rowOff>
    </xdr:from>
    <xdr:to>
      <xdr:col>8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8172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43</xdr:row>
      <xdr:rowOff>28575</xdr:rowOff>
    </xdr:from>
    <xdr:ext cx="590550" cy="180975"/>
    <xdr:sp>
      <xdr:nvSpPr>
        <xdr:cNvPr id="7" name="Text Box 7"/>
        <xdr:cNvSpPr txBox="1">
          <a:spLocks noChangeArrowheads="1"/>
        </xdr:cNvSpPr>
      </xdr:nvSpPr>
      <xdr:spPr>
        <a:xfrm>
          <a:off x="4019550" y="8191500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finale</a:t>
          </a:r>
        </a:p>
      </xdr:txBody>
    </xdr:sp>
    <xdr:clientData/>
  </xdr:oneCellAnchor>
  <xdr:oneCellAnchor>
    <xdr:from>
      <xdr:col>0</xdr:col>
      <xdr:colOff>0</xdr:colOff>
      <xdr:row>40</xdr:row>
      <xdr:rowOff>152400</xdr:rowOff>
    </xdr:from>
    <xdr:ext cx="114300" cy="2762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767715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190500</xdr:rowOff>
    </xdr:from>
    <xdr:ext cx="114300" cy="2667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79533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228600</xdr:rowOff>
    </xdr:from>
    <xdr:ext cx="114300" cy="2667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7991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228600</xdr:rowOff>
    </xdr:from>
    <xdr:ext cx="114300" cy="2667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7991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38100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0" y="6762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41</xdr:row>
      <xdr:rowOff>152400</xdr:rowOff>
    </xdr:from>
    <xdr:ext cx="114300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79152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66675</xdr:colOff>
      <xdr:row>17</xdr:row>
      <xdr:rowOff>38100</xdr:rowOff>
    </xdr:from>
    <xdr:to>
      <xdr:col>1</xdr:col>
      <xdr:colOff>142875</xdr:colOff>
      <xdr:row>17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209550" y="32289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38100</xdr:rowOff>
    </xdr:from>
    <xdr:to>
      <xdr:col>1</xdr:col>
      <xdr:colOff>142875</xdr:colOff>
      <xdr:row>18</xdr:row>
      <xdr:rowOff>114300</xdr:rowOff>
    </xdr:to>
    <xdr:sp>
      <xdr:nvSpPr>
        <xdr:cNvPr id="15" name="Rectangle 15"/>
        <xdr:cNvSpPr>
          <a:spLocks/>
        </xdr:cNvSpPr>
      </xdr:nvSpPr>
      <xdr:spPr>
        <a:xfrm>
          <a:off x="209550" y="3390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142875</xdr:colOff>
      <xdr:row>19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209550" y="35528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38100</xdr:rowOff>
    </xdr:from>
    <xdr:to>
      <xdr:col>1</xdr:col>
      <xdr:colOff>142875</xdr:colOff>
      <xdr:row>20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209550" y="37147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142875</xdr:colOff>
      <xdr:row>21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209550" y="38766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142875</xdr:colOff>
      <xdr:row>22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209550" y="40386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38100</xdr:rowOff>
    </xdr:from>
    <xdr:to>
      <xdr:col>1</xdr:col>
      <xdr:colOff>142875</xdr:colOff>
      <xdr:row>23</xdr:row>
      <xdr:rowOff>114300</xdr:rowOff>
    </xdr:to>
    <xdr:sp>
      <xdr:nvSpPr>
        <xdr:cNvPr id="20" name="Rectangle 20"/>
        <xdr:cNvSpPr>
          <a:spLocks/>
        </xdr:cNvSpPr>
      </xdr:nvSpPr>
      <xdr:spPr>
        <a:xfrm>
          <a:off x="209550" y="42005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38100</xdr:rowOff>
    </xdr:from>
    <xdr:to>
      <xdr:col>1</xdr:col>
      <xdr:colOff>142875</xdr:colOff>
      <xdr:row>24</xdr:row>
      <xdr:rowOff>114300</xdr:rowOff>
    </xdr:to>
    <xdr:sp>
      <xdr:nvSpPr>
        <xdr:cNvPr id="21" name="Rectangle 21"/>
        <xdr:cNvSpPr>
          <a:spLocks/>
        </xdr:cNvSpPr>
      </xdr:nvSpPr>
      <xdr:spPr>
        <a:xfrm>
          <a:off x="209550" y="43624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76200</xdr:rowOff>
    </xdr:from>
    <xdr:to>
      <xdr:col>1</xdr:col>
      <xdr:colOff>114300</xdr:colOff>
      <xdr:row>43</xdr:row>
      <xdr:rowOff>152400</xdr:rowOff>
    </xdr:to>
    <xdr:sp>
      <xdr:nvSpPr>
        <xdr:cNvPr id="22" name="Rectangle 25"/>
        <xdr:cNvSpPr>
          <a:spLocks/>
        </xdr:cNvSpPr>
      </xdr:nvSpPr>
      <xdr:spPr>
        <a:xfrm>
          <a:off x="180975" y="8239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43</xdr:row>
      <xdr:rowOff>76200</xdr:rowOff>
    </xdr:from>
    <xdr:to>
      <xdr:col>10</xdr:col>
      <xdr:colOff>133350</xdr:colOff>
      <xdr:row>43</xdr:row>
      <xdr:rowOff>152400</xdr:rowOff>
    </xdr:to>
    <xdr:sp>
      <xdr:nvSpPr>
        <xdr:cNvPr id="23" name="Rectangle 26"/>
        <xdr:cNvSpPr>
          <a:spLocks/>
        </xdr:cNvSpPr>
      </xdr:nvSpPr>
      <xdr:spPr>
        <a:xfrm>
          <a:off x="3848100" y="823912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43</xdr:row>
      <xdr:rowOff>66675</xdr:rowOff>
    </xdr:from>
    <xdr:to>
      <xdr:col>6</xdr:col>
      <xdr:colOff>133350</xdr:colOff>
      <xdr:row>43</xdr:row>
      <xdr:rowOff>142875</xdr:rowOff>
    </xdr:to>
    <xdr:sp>
      <xdr:nvSpPr>
        <xdr:cNvPr id="24" name="Rectangle 27"/>
        <xdr:cNvSpPr>
          <a:spLocks/>
        </xdr:cNvSpPr>
      </xdr:nvSpPr>
      <xdr:spPr>
        <a:xfrm>
          <a:off x="1905000" y="82296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0"/>
  <sheetViews>
    <sheetView showGridLines="0" zoomScalePageLayoutView="0" workbookViewId="0" topLeftCell="A1">
      <selection activeCell="AP8" sqref="AP8"/>
    </sheetView>
  </sheetViews>
  <sheetFormatPr defaultColWidth="9.140625" defaultRowHeight="12.75"/>
  <cols>
    <col min="1" max="38" width="2.28125" style="0" customWidth="1"/>
    <col min="39" max="39" width="2.57421875" style="0" customWidth="1"/>
  </cols>
  <sheetData>
    <row r="1" spans="1:39" ht="12.75">
      <c r="A1" s="4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43"/>
      <c r="AM1" s="10"/>
    </row>
    <row r="2" spans="1:39" ht="15.75">
      <c r="A2" s="13"/>
      <c r="B2" s="44" t="s">
        <v>90</v>
      </c>
      <c r="C2" s="45"/>
      <c r="D2" s="45"/>
      <c r="E2" s="45"/>
      <c r="F2" s="45"/>
      <c r="G2" s="45"/>
      <c r="H2" s="4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44" t="s">
        <v>91</v>
      </c>
      <c r="U2" s="45"/>
      <c r="V2" s="45"/>
      <c r="W2" s="45"/>
      <c r="X2" s="45"/>
      <c r="Y2" s="45"/>
      <c r="Z2" s="45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  <c r="AL2" s="14"/>
      <c r="AM2" s="10"/>
    </row>
    <row r="3" spans="1:39" ht="15">
      <c r="A3" s="13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14"/>
      <c r="AM3" s="10"/>
    </row>
    <row r="4" spans="1:39" ht="12.7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4"/>
      <c r="AM4" s="10"/>
    </row>
    <row r="5" spans="1:39" ht="12.75" customHeight="1">
      <c r="A5" s="49"/>
      <c r="B5" s="166" t="s">
        <v>92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6" t="s">
        <v>93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  <c r="AL5" s="14"/>
      <c r="AM5" s="10"/>
    </row>
    <row r="6" spans="1:39" ht="12.75">
      <c r="A6" s="49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  <c r="T6" s="169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1"/>
      <c r="AL6" s="14"/>
      <c r="AM6" s="10"/>
    </row>
    <row r="7" spans="1:39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2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  <c r="AL7" s="14"/>
      <c r="AM7" s="10"/>
    </row>
    <row r="8" spans="1:39" ht="14.25" customHeight="1">
      <c r="A8" s="4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13"/>
      <c r="U8" s="184" t="str">
        <f>CONCATENATE("Il sottoscritto dichiara che le superfici: superfice utile di mq ",'dati metrici'!G38,", la superfice non residenziale di mq ",'dati metrici'!L38,", la superfice a parcheggio di mq ",'dati metrici'!M38," corrispondono a tutte quelle del progetto approvato dalla Commissione edilizia in data ",fronte!I41)</f>
        <v>Il sottoscritto dichiara che le superfici: superfice utile di mq 0, la superfice non residenziale di mq 0, la superfice a parcheggio di mq 0 corrispondono a tutte quelle del progetto approvato dalla Commissione edilizia in data 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4"/>
      <c r="AL8" s="14"/>
      <c r="AM8" s="10"/>
    </row>
    <row r="9" spans="1:39" ht="14.25" customHeight="1">
      <c r="A9" s="4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3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4"/>
      <c r="AL9" s="14"/>
      <c r="AM9" s="10"/>
    </row>
    <row r="10" spans="1:39" ht="14.25" customHeight="1">
      <c r="A10" s="4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3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4"/>
      <c r="AL10" s="14"/>
      <c r="AM10" s="10"/>
    </row>
    <row r="11" spans="1:39" ht="12.75" customHeight="1">
      <c r="A11" s="4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3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4"/>
      <c r="AL11" s="14"/>
      <c r="AM11" s="10"/>
    </row>
    <row r="12" spans="1:39" ht="12.75" customHeight="1">
      <c r="A12" s="4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/>
      <c r="T12" s="1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4"/>
      <c r="AL12" s="14"/>
      <c r="AM12" s="10"/>
    </row>
    <row r="13" spans="1:39" ht="12.75" customHeight="1">
      <c r="A13" s="4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55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56"/>
      <c r="AL13" s="14"/>
      <c r="AM13" s="10"/>
    </row>
    <row r="14" spans="1:39" ht="14.25" customHeight="1">
      <c r="A14" s="4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55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56"/>
      <c r="AL14" s="14"/>
      <c r="AM14" s="10"/>
    </row>
    <row r="15" spans="1:39" ht="14.25" customHeight="1">
      <c r="A15" s="49"/>
      <c r="B15" s="166" t="s">
        <v>94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57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58"/>
      <c r="AL15" s="14"/>
      <c r="AM15" s="10"/>
    </row>
    <row r="16" spans="1:39" ht="14.25" customHeight="1">
      <c r="A16" s="49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13"/>
      <c r="U16" s="141" t="s">
        <v>115</v>
      </c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"/>
      <c r="AL16" s="14"/>
      <c r="AM16" s="10"/>
    </row>
    <row r="17" spans="1:39" ht="14.25" customHeight="1">
      <c r="A17" s="4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43"/>
      <c r="T17" s="13"/>
      <c r="U17" s="172" t="s">
        <v>114</v>
      </c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3"/>
      <c r="AH17" s="174"/>
      <c r="AI17" s="175"/>
      <c r="AJ17" s="176"/>
      <c r="AK17" s="14"/>
      <c r="AL17" s="14"/>
      <c r="AM17" s="10"/>
    </row>
    <row r="18" spans="1:39" ht="12.75">
      <c r="A18" s="4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3"/>
      <c r="AK18" s="14"/>
      <c r="AL18" s="14"/>
      <c r="AM18" s="10"/>
    </row>
    <row r="19" spans="1:39" ht="14.25">
      <c r="A19" s="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4"/>
      <c r="T19" s="13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4"/>
      <c r="AL19" s="14"/>
      <c r="AM19" s="10"/>
    </row>
    <row r="20" spans="1:39" ht="14.25">
      <c r="A20" s="4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4"/>
      <c r="T20" s="13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14"/>
      <c r="AL20" s="14"/>
      <c r="AM20" s="10"/>
    </row>
    <row r="21" spans="1:39" ht="14.25">
      <c r="A21" s="4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3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14"/>
      <c r="AL21" s="14"/>
      <c r="AM21" s="10"/>
    </row>
    <row r="22" spans="1:39" ht="14.25">
      <c r="A22" s="4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3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14"/>
      <c r="AL22" s="14"/>
      <c r="AM22" s="10"/>
    </row>
    <row r="23" spans="1:39" ht="12.75" customHeight="1">
      <c r="A23" s="4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3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14"/>
      <c r="AL23" s="14"/>
      <c r="AM23" s="10"/>
    </row>
    <row r="24" spans="1:39" ht="12.75" customHeight="1">
      <c r="A24" s="4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8"/>
      <c r="T24" s="57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8"/>
      <c r="AL24" s="14"/>
      <c r="AM24" s="10"/>
    </row>
    <row r="25" spans="1:39" ht="12.75">
      <c r="A25" s="4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14"/>
      <c r="AM25" s="10"/>
    </row>
    <row r="26" spans="1:39" ht="12.75">
      <c r="A26" s="49"/>
      <c r="B26" s="177" t="s">
        <v>95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9"/>
      <c r="T26" s="182" t="s">
        <v>96</v>
      </c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9"/>
      <c r="AL26" s="14"/>
      <c r="AM26" s="10"/>
    </row>
    <row r="27" spans="1:39" ht="12.75">
      <c r="A27" s="4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  <c r="T27" s="183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1"/>
      <c r="AL27" s="14"/>
      <c r="AM27" s="10"/>
    </row>
    <row r="28" spans="1:39" ht="18.75" customHeight="1">
      <c r="A28" s="4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43"/>
      <c r="T28" s="4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43"/>
      <c r="AL28" s="14"/>
      <c r="AM28" s="10"/>
    </row>
    <row r="29" spans="1:39" ht="18.75" customHeight="1">
      <c r="A29" s="4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/>
      <c r="T29" s="13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4"/>
      <c r="AL29" s="14"/>
      <c r="AM29" s="10"/>
    </row>
    <row r="30" spans="1:39" ht="18.75" customHeight="1">
      <c r="A30" s="4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3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4"/>
      <c r="AL30" s="14"/>
      <c r="AM30" s="10"/>
    </row>
    <row r="31" spans="1:39" ht="18.75" customHeight="1">
      <c r="A31" s="4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3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4"/>
      <c r="AL31" s="14"/>
      <c r="AM31" s="10"/>
    </row>
    <row r="32" spans="1:39" ht="12.75">
      <c r="A32" s="4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/>
      <c r="T32" s="13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4"/>
      <c r="AL32" s="14"/>
      <c r="AM32" s="10"/>
    </row>
    <row r="33" spans="1:39" ht="15" customHeight="1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3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4"/>
      <c r="AL33" s="14"/>
      <c r="AM33" s="10"/>
    </row>
    <row r="34" spans="1:39" ht="15" customHeight="1">
      <c r="A34" s="4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3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4"/>
      <c r="AL34" s="14"/>
      <c r="AM34" s="10"/>
    </row>
    <row r="35" spans="1:39" ht="15" customHeight="1">
      <c r="A35" s="4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/>
      <c r="T35" s="13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4"/>
      <c r="AL35" s="14"/>
      <c r="AM35" s="10"/>
    </row>
    <row r="36" spans="1:39" ht="15" customHeight="1">
      <c r="A36" s="4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7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  <c r="AL36" s="14"/>
      <c r="AM36" s="10"/>
    </row>
    <row r="37" spans="1:39" ht="1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0"/>
    </row>
    <row r="38" spans="1:39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ht="14.25" customHeight="1">
      <c r="AM39" s="10"/>
    </row>
    <row r="40" spans="2:39" ht="18.75" customHeight="1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AM40" s="10"/>
    </row>
    <row r="41" spans="2:39" ht="18.75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AM41" s="10"/>
    </row>
    <row r="42" spans="2:39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AM42" s="10"/>
    </row>
    <row r="43" spans="2:39" ht="12.7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AM43" s="10"/>
    </row>
    <row r="44" spans="2:39" ht="18.7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AM44" s="10"/>
    </row>
    <row r="45" spans="2:39" ht="18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AM45" s="10"/>
    </row>
    <row r="46" spans="2:39" ht="18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AM46" s="10"/>
    </row>
    <row r="47" spans="2:39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AM47" s="10"/>
    </row>
    <row r="48" ht="18.75" customHeight="1">
      <c r="AM48" s="10"/>
    </row>
    <row r="49" spans="27:39" ht="12.75">
      <c r="AA49" s="61"/>
      <c r="AB49" s="62"/>
      <c r="AC49" s="62"/>
      <c r="AD49" s="62"/>
      <c r="AE49" s="62"/>
      <c r="AF49" s="62"/>
      <c r="AG49" s="62"/>
      <c r="AH49" s="62"/>
      <c r="AM49" s="10"/>
    </row>
    <row r="50" spans="28:39" ht="12.75">
      <c r="AB50" s="63"/>
      <c r="AC50" s="63"/>
      <c r="AD50" s="63"/>
      <c r="AE50" s="63"/>
      <c r="AF50" s="63"/>
      <c r="AG50" s="63"/>
      <c r="AH50" s="63"/>
      <c r="AM50" s="10"/>
    </row>
    <row r="51" ht="12.75">
      <c r="AM51" s="10"/>
    </row>
    <row r="52" ht="12.75">
      <c r="AM52" s="10"/>
    </row>
    <row r="53" ht="12.75">
      <c r="AM53" s="10"/>
    </row>
    <row r="54" ht="12.75">
      <c r="AM54" s="10"/>
    </row>
    <row r="55" ht="12.75">
      <c r="AM55" s="10"/>
    </row>
    <row r="56" ht="12.75">
      <c r="AM56" s="10"/>
    </row>
    <row r="57" ht="12.75">
      <c r="AM57" s="10"/>
    </row>
    <row r="58" ht="12.75">
      <c r="AM58" s="10"/>
    </row>
    <row r="59" ht="12.75">
      <c r="AM59" s="10"/>
    </row>
    <row r="60" ht="12.75">
      <c r="AM60" s="10"/>
    </row>
    <row r="61" ht="12.75">
      <c r="AM61" s="10"/>
    </row>
    <row r="62" ht="12.75">
      <c r="AM62" s="10"/>
    </row>
    <row r="63" ht="12.75">
      <c r="AM63" s="10"/>
    </row>
    <row r="64" ht="12.75">
      <c r="AM64" s="10"/>
    </row>
    <row r="65" ht="12.75">
      <c r="AM65" s="10"/>
    </row>
    <row r="66" ht="12.75">
      <c r="AM66" s="10"/>
    </row>
    <row r="67" ht="12.75">
      <c r="AM67" s="10"/>
    </row>
    <row r="68" ht="12.75">
      <c r="AM68" s="10"/>
    </row>
    <row r="69" ht="12.75">
      <c r="AM69" s="10"/>
    </row>
    <row r="70" ht="12.75">
      <c r="AM70" s="10"/>
    </row>
    <row r="71" ht="12.75">
      <c r="AM71" s="10"/>
    </row>
    <row r="72" ht="12.75">
      <c r="AM72" s="10"/>
    </row>
    <row r="73" ht="12.75">
      <c r="AM73" s="10"/>
    </row>
    <row r="74" ht="12.75">
      <c r="AM74" s="10"/>
    </row>
    <row r="75" ht="12.75">
      <c r="AM75" s="10"/>
    </row>
    <row r="76" ht="12.75">
      <c r="AM76" s="10"/>
    </row>
    <row r="77" ht="12.75">
      <c r="AM77" s="10"/>
    </row>
    <row r="78" ht="12.75">
      <c r="AM78" s="10"/>
    </row>
    <row r="79" ht="12.75">
      <c r="AM79" s="10"/>
    </row>
    <row r="80" ht="12.75">
      <c r="AM80" s="10"/>
    </row>
    <row r="81" ht="12.75">
      <c r="AM81" s="10"/>
    </row>
    <row r="82" ht="12.75">
      <c r="AM82" s="10"/>
    </row>
    <row r="83" ht="12.75">
      <c r="AM83" s="10"/>
    </row>
    <row r="84" ht="12.75">
      <c r="AM84" s="10"/>
    </row>
    <row r="85" ht="12.75">
      <c r="AM85" s="10"/>
    </row>
    <row r="86" ht="12.75">
      <c r="AM86" s="10"/>
    </row>
    <row r="87" ht="12.75">
      <c r="AM87" s="10"/>
    </row>
    <row r="88" ht="12.75">
      <c r="AM88" s="10"/>
    </row>
    <row r="89" ht="12.75">
      <c r="AM89" s="10"/>
    </row>
    <row r="90" ht="12.75">
      <c r="AM90" s="10"/>
    </row>
    <row r="91" ht="12.75">
      <c r="AM91" s="10"/>
    </row>
    <row r="92" ht="12.75">
      <c r="AM92" s="10"/>
    </row>
    <row r="93" ht="12.75">
      <c r="AM93" s="10"/>
    </row>
    <row r="94" ht="12.75">
      <c r="AM94" s="10"/>
    </row>
    <row r="95" ht="12.75">
      <c r="AM95" s="10"/>
    </row>
    <row r="96" ht="12.75">
      <c r="AM96" s="10"/>
    </row>
    <row r="97" ht="12.75">
      <c r="AM97" s="10"/>
    </row>
    <row r="98" ht="12.75">
      <c r="AM98" s="10"/>
    </row>
    <row r="99" ht="12.75">
      <c r="AM99" s="10"/>
    </row>
    <row r="100" ht="12.75">
      <c r="AM100" s="10"/>
    </row>
    <row r="101" ht="12.75">
      <c r="AM101" s="10"/>
    </row>
    <row r="102" ht="12.75">
      <c r="AM102" s="10"/>
    </row>
    <row r="103" ht="12.75">
      <c r="AM103" s="10"/>
    </row>
    <row r="104" ht="12.75">
      <c r="AM104" s="10"/>
    </row>
    <row r="105" ht="12.75">
      <c r="AM105" s="10"/>
    </row>
    <row r="106" ht="12.75">
      <c r="AM106" s="10"/>
    </row>
    <row r="107" ht="12.75">
      <c r="AM107" s="10"/>
    </row>
    <row r="108" ht="12.75">
      <c r="AM108" s="10"/>
    </row>
    <row r="109" ht="12.75">
      <c r="AM109" s="10"/>
    </row>
    <row r="110" ht="12.75">
      <c r="AM110" s="10"/>
    </row>
    <row r="111" ht="12.75">
      <c r="AM111" s="10"/>
    </row>
    <row r="112" ht="12.75">
      <c r="AM112" s="10"/>
    </row>
    <row r="113" ht="12.75">
      <c r="AM113" s="10"/>
    </row>
    <row r="114" ht="12.75">
      <c r="AM114" s="10"/>
    </row>
    <row r="115" ht="12.75">
      <c r="AM115" s="10"/>
    </row>
    <row r="116" ht="12.75">
      <c r="AM116" s="10"/>
    </row>
    <row r="117" ht="12.75">
      <c r="AM117" s="10"/>
    </row>
    <row r="118" ht="12.75">
      <c r="AM118" s="10"/>
    </row>
    <row r="119" ht="12.75">
      <c r="AM119" s="10"/>
    </row>
    <row r="120" ht="12.75">
      <c r="AM120" s="10"/>
    </row>
    <row r="121" ht="12.75">
      <c r="AM121" s="10"/>
    </row>
    <row r="122" ht="12.75">
      <c r="AM122" s="10"/>
    </row>
    <row r="123" ht="12.75">
      <c r="AM123" s="10"/>
    </row>
    <row r="124" ht="12.75">
      <c r="AM124" s="10"/>
    </row>
    <row r="125" ht="12.75">
      <c r="AM125" s="10"/>
    </row>
    <row r="126" ht="12.75">
      <c r="AM126" s="10"/>
    </row>
    <row r="127" ht="12.75">
      <c r="AM127" s="10"/>
    </row>
    <row r="128" ht="12.75">
      <c r="AM128" s="10"/>
    </row>
    <row r="129" ht="12.75">
      <c r="AM129" s="10"/>
    </row>
    <row r="130" ht="12.75">
      <c r="AM130" s="10"/>
    </row>
    <row r="131" ht="12.75">
      <c r="AM131" s="10"/>
    </row>
    <row r="132" ht="12.75">
      <c r="AM132" s="10"/>
    </row>
    <row r="133" ht="12.75">
      <c r="AM133" s="10"/>
    </row>
    <row r="134" ht="12.75">
      <c r="AM134" s="10"/>
    </row>
    <row r="135" ht="12.75">
      <c r="AM135" s="10"/>
    </row>
    <row r="136" ht="12.75">
      <c r="AM136" s="10"/>
    </row>
    <row r="137" ht="12.75">
      <c r="AM137" s="10"/>
    </row>
    <row r="138" ht="12.75">
      <c r="AM138" s="10"/>
    </row>
    <row r="139" ht="12.75">
      <c r="AM139" s="10"/>
    </row>
    <row r="140" ht="12.75">
      <c r="AM140" s="10"/>
    </row>
    <row r="141" ht="12.75">
      <c r="AM141" s="10"/>
    </row>
    <row r="142" ht="12.75">
      <c r="AM142" s="10"/>
    </row>
    <row r="143" ht="12.75">
      <c r="AM143" s="10"/>
    </row>
    <row r="144" ht="12.75">
      <c r="AM144" s="10"/>
    </row>
    <row r="145" ht="12.75">
      <c r="AM145" s="10"/>
    </row>
    <row r="146" ht="12.75">
      <c r="AM146" s="10"/>
    </row>
    <row r="147" ht="12.75">
      <c r="AM147" s="10"/>
    </row>
    <row r="148" ht="12.75">
      <c r="AM148" s="10"/>
    </row>
    <row r="149" ht="12.75">
      <c r="AM149" s="10"/>
    </row>
    <row r="150" ht="12.75">
      <c r="AM150" s="10"/>
    </row>
    <row r="151" ht="12.75">
      <c r="AM151" s="10"/>
    </row>
    <row r="152" ht="12.75">
      <c r="AM152" s="10"/>
    </row>
    <row r="153" ht="12.75">
      <c r="AM153" s="10"/>
    </row>
    <row r="154" ht="12.75">
      <c r="AM154" s="10"/>
    </row>
    <row r="155" ht="12.75">
      <c r="AM155" s="10"/>
    </row>
    <row r="156" ht="12.75">
      <c r="AM156" s="10"/>
    </row>
    <row r="157" ht="12.75">
      <c r="AM157" s="10"/>
    </row>
    <row r="158" ht="12.75">
      <c r="AM158" s="10"/>
    </row>
    <row r="159" ht="12.75">
      <c r="AM159" s="10"/>
    </row>
    <row r="160" ht="12.75">
      <c r="AM160" s="10"/>
    </row>
    <row r="161" ht="12.75">
      <c r="AM161" s="10"/>
    </row>
    <row r="162" ht="12.75">
      <c r="AM162" s="10"/>
    </row>
    <row r="163" ht="12.75">
      <c r="AM163" s="10"/>
    </row>
    <row r="164" ht="12.75">
      <c r="AM164" s="10"/>
    </row>
    <row r="165" ht="12.75">
      <c r="AM165" s="10"/>
    </row>
    <row r="166" ht="12.75">
      <c r="AM166" s="10"/>
    </row>
    <row r="167" ht="12.75">
      <c r="AM167" s="10"/>
    </row>
    <row r="168" ht="12.75">
      <c r="AM168" s="10"/>
    </row>
    <row r="169" ht="12.75">
      <c r="AM169" s="10"/>
    </row>
    <row r="170" ht="12.75">
      <c r="AM170" s="10"/>
    </row>
  </sheetData>
  <sheetProtection password="C7CE" sheet="1" objects="1" scenarios="1"/>
  <mergeCells count="10">
    <mergeCell ref="B26:S27"/>
    <mergeCell ref="T26:AK27"/>
    <mergeCell ref="U8:AJ15"/>
    <mergeCell ref="I2:S2"/>
    <mergeCell ref="AA2:AK2"/>
    <mergeCell ref="B5:S6"/>
    <mergeCell ref="T5:AK6"/>
    <mergeCell ref="U17:AG17"/>
    <mergeCell ref="AH17:AJ17"/>
    <mergeCell ref="B15:S16"/>
  </mergeCells>
  <printOptions/>
  <pageMargins left="0.61" right="0.58" top="1.21" bottom="1" header="0.5" footer="0.5"/>
  <pageSetup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52">
      <selection activeCell="AL7" sqref="AL7"/>
    </sheetView>
  </sheetViews>
  <sheetFormatPr defaultColWidth="9.140625" defaultRowHeight="12.75"/>
  <cols>
    <col min="1" max="23" width="2.28125" style="35" customWidth="1"/>
    <col min="24" max="25" width="5.421875" style="35" customWidth="1"/>
    <col min="26" max="26" width="2.28125" style="41" customWidth="1"/>
    <col min="27" max="36" width="2.28125" style="35" customWidth="1"/>
    <col min="37" max="37" width="8.140625" style="35" customWidth="1"/>
    <col min="38" max="16384" width="9.140625" style="35" customWidth="1"/>
  </cols>
  <sheetData>
    <row r="1" spans="1:37" ht="15.75" thickBot="1">
      <c r="A1" s="36"/>
      <c r="B1" s="95" t="s">
        <v>38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7"/>
      <c r="W1" s="97"/>
      <c r="X1" s="97"/>
      <c r="Y1" s="97"/>
      <c r="Z1" s="189">
        <v>542.28</v>
      </c>
      <c r="AA1" s="190"/>
      <c r="AB1" s="190"/>
      <c r="AC1" s="190"/>
      <c r="AD1" s="190"/>
      <c r="AE1" s="190"/>
      <c r="AF1" s="190"/>
      <c r="AG1" s="190"/>
      <c r="AH1" s="190"/>
      <c r="AI1" s="191"/>
      <c r="AJ1" s="36"/>
      <c r="AK1" s="34"/>
    </row>
    <row r="2" spans="1:37" ht="12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4"/>
    </row>
    <row r="3" spans="1:36" ht="12.75" customHeight="1">
      <c r="A3" s="98"/>
      <c r="B3" s="99" t="s">
        <v>39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94" t="s">
        <v>40</v>
      </c>
      <c r="Y3" s="194"/>
      <c r="Z3" s="37"/>
      <c r="AA3" s="101" t="s">
        <v>41</v>
      </c>
      <c r="AB3" s="99"/>
      <c r="AC3" s="99"/>
      <c r="AD3" s="99"/>
      <c r="AE3" s="99"/>
      <c r="AF3" s="102"/>
      <c r="AG3" s="37"/>
      <c r="AH3" s="37"/>
      <c r="AI3" s="37"/>
      <c r="AJ3" s="103"/>
    </row>
    <row r="4" spans="1:36" ht="12">
      <c r="A4" s="10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97" t="s">
        <v>42</v>
      </c>
      <c r="Y4" s="198"/>
      <c r="Z4" s="197" t="s">
        <v>117</v>
      </c>
      <c r="AA4" s="199"/>
      <c r="AB4" s="199"/>
      <c r="AC4" s="199"/>
      <c r="AD4" s="199"/>
      <c r="AE4" s="199"/>
      <c r="AF4" s="199"/>
      <c r="AG4" s="199"/>
      <c r="AH4" s="198"/>
      <c r="AI4" s="36"/>
      <c r="AJ4" s="105"/>
    </row>
    <row r="5" spans="1:36" ht="12.75" customHeight="1">
      <c r="A5" s="104"/>
      <c r="B5" s="36"/>
      <c r="C5" s="106" t="s">
        <v>43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9">
        <v>4</v>
      </c>
      <c r="Y5" s="38"/>
      <c r="Z5" s="185">
        <f>IF(Y5,($Z$1*Y5)/100,0)</f>
        <v>0</v>
      </c>
      <c r="AA5" s="186"/>
      <c r="AB5" s="186"/>
      <c r="AC5" s="186"/>
      <c r="AD5" s="186"/>
      <c r="AE5" s="186"/>
      <c r="AF5" s="186"/>
      <c r="AG5" s="186"/>
      <c r="AH5" s="187"/>
      <c r="AI5" s="36"/>
      <c r="AJ5" s="105"/>
    </row>
    <row r="6" spans="1:36" ht="12" customHeight="1" thickBot="1">
      <c r="A6" s="10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196"/>
      <c r="Y6" s="19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05"/>
    </row>
    <row r="7" spans="1:36" ht="12.75" customHeight="1">
      <c r="A7" s="104"/>
      <c r="B7" s="98"/>
      <c r="C7" s="111" t="s">
        <v>44</v>
      </c>
      <c r="D7" s="112"/>
      <c r="E7" s="112"/>
      <c r="F7" s="112"/>
      <c r="G7" s="112"/>
      <c r="H7" s="112"/>
      <c r="I7" s="112"/>
      <c r="J7" s="1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194" t="s">
        <v>45</v>
      </c>
      <c r="Y7" s="194"/>
      <c r="Z7" s="37"/>
      <c r="AA7" s="37"/>
      <c r="AB7" s="37"/>
      <c r="AC7" s="37"/>
      <c r="AD7" s="37"/>
      <c r="AE7" s="37"/>
      <c r="AF7" s="37"/>
      <c r="AG7" s="37"/>
      <c r="AH7" s="37"/>
      <c r="AI7" s="103"/>
      <c r="AJ7" s="105"/>
    </row>
    <row r="8" spans="1:36" ht="12">
      <c r="A8" s="104"/>
      <c r="B8" s="104"/>
      <c r="C8" s="113"/>
      <c r="D8" s="114"/>
      <c r="E8" s="115" t="s">
        <v>46</v>
      </c>
      <c r="F8" s="108"/>
      <c r="G8" s="108"/>
      <c r="H8" s="116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17">
        <v>4</v>
      </c>
      <c r="Y8" s="38"/>
      <c r="Z8" s="185">
        <f>IF(Y8,($Z$1*Y8)/100,0)</f>
        <v>0</v>
      </c>
      <c r="AA8" s="186"/>
      <c r="AB8" s="186"/>
      <c r="AC8" s="186"/>
      <c r="AD8" s="186"/>
      <c r="AE8" s="186"/>
      <c r="AF8" s="186"/>
      <c r="AG8" s="186"/>
      <c r="AH8" s="187"/>
      <c r="AI8" s="105"/>
      <c r="AJ8" s="105"/>
    </row>
    <row r="9" spans="1:36" ht="12">
      <c r="A9" s="104"/>
      <c r="B9" s="104"/>
      <c r="C9" s="118"/>
      <c r="D9" s="36"/>
      <c r="E9" s="115" t="s">
        <v>47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7">
        <v>3</v>
      </c>
      <c r="Y9" s="38"/>
      <c r="Z9" s="185">
        <f>IF(Y9,($Z$1*Y9)/100,0)</f>
        <v>0</v>
      </c>
      <c r="AA9" s="186"/>
      <c r="AB9" s="186"/>
      <c r="AC9" s="186"/>
      <c r="AD9" s="186"/>
      <c r="AE9" s="186"/>
      <c r="AF9" s="186"/>
      <c r="AG9" s="186"/>
      <c r="AH9" s="187"/>
      <c r="AI9" s="105"/>
      <c r="AJ9" s="105"/>
    </row>
    <row r="10" spans="1:36" ht="12.75">
      <c r="A10" s="104"/>
      <c r="B10" s="104"/>
      <c r="C10" s="119"/>
      <c r="D10" s="39"/>
      <c r="E10" s="115" t="s">
        <v>48</v>
      </c>
      <c r="F10" s="10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 t="s">
        <v>49</v>
      </c>
      <c r="X10" s="120"/>
      <c r="Y10" s="39"/>
      <c r="Z10" s="39"/>
      <c r="AA10" s="39"/>
      <c r="AB10" s="39"/>
      <c r="AC10" s="39"/>
      <c r="AD10" s="39"/>
      <c r="AE10" s="39"/>
      <c r="AF10" s="39"/>
      <c r="AG10" s="39"/>
      <c r="AH10" s="121"/>
      <c r="AI10" s="105"/>
      <c r="AJ10" s="105"/>
    </row>
    <row r="11" spans="1:36" ht="12">
      <c r="A11" s="104"/>
      <c r="B11" s="104"/>
      <c r="C11" s="118"/>
      <c r="D11" s="36"/>
      <c r="E11" s="36"/>
      <c r="F11" s="36"/>
      <c r="G11" s="115" t="s">
        <v>50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17">
        <v>1.45</v>
      </c>
      <c r="Y11" s="38"/>
      <c r="Z11" s="185">
        <f aca="true" t="shared" si="0" ref="Z11:Z19">IF(Y11,($Z$1*Y11)/100,0)</f>
        <v>0</v>
      </c>
      <c r="AA11" s="186"/>
      <c r="AB11" s="186"/>
      <c r="AC11" s="186"/>
      <c r="AD11" s="186"/>
      <c r="AE11" s="186"/>
      <c r="AF11" s="186"/>
      <c r="AG11" s="186"/>
      <c r="AH11" s="187"/>
      <c r="AI11" s="105"/>
      <c r="AJ11" s="105"/>
    </row>
    <row r="12" spans="1:40" ht="12">
      <c r="A12" s="104"/>
      <c r="B12" s="104"/>
      <c r="C12" s="118"/>
      <c r="D12" s="36"/>
      <c r="E12" s="36"/>
      <c r="F12" s="36"/>
      <c r="G12" s="115" t="s">
        <v>51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17">
        <v>1.5</v>
      </c>
      <c r="Y12" s="38"/>
      <c r="Z12" s="185">
        <f t="shared" si="0"/>
        <v>0</v>
      </c>
      <c r="AA12" s="186"/>
      <c r="AB12" s="186"/>
      <c r="AC12" s="186"/>
      <c r="AD12" s="186"/>
      <c r="AE12" s="186"/>
      <c r="AF12" s="186"/>
      <c r="AG12" s="186"/>
      <c r="AH12" s="187"/>
      <c r="AI12" s="105"/>
      <c r="AJ12" s="105"/>
      <c r="AM12" s="148"/>
      <c r="AN12" s="148"/>
    </row>
    <row r="13" spans="1:36" ht="12">
      <c r="A13" s="104"/>
      <c r="B13" s="104"/>
      <c r="C13" s="118"/>
      <c r="D13" s="36"/>
      <c r="E13" s="36"/>
      <c r="F13" s="36"/>
      <c r="G13" s="115" t="s">
        <v>52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17">
        <v>1</v>
      </c>
      <c r="Y13" s="38"/>
      <c r="Z13" s="185">
        <f t="shared" si="0"/>
        <v>0</v>
      </c>
      <c r="AA13" s="186"/>
      <c r="AB13" s="186"/>
      <c r="AC13" s="186"/>
      <c r="AD13" s="186"/>
      <c r="AE13" s="186"/>
      <c r="AF13" s="186"/>
      <c r="AG13" s="186"/>
      <c r="AH13" s="187"/>
      <c r="AI13" s="105"/>
      <c r="AJ13" s="105"/>
    </row>
    <row r="14" spans="1:36" ht="12">
      <c r="A14" s="104"/>
      <c r="B14" s="104"/>
      <c r="C14" s="118"/>
      <c r="D14" s="36"/>
      <c r="E14" s="36"/>
      <c r="F14" s="36"/>
      <c r="G14" s="115" t="s">
        <v>53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17">
        <v>3</v>
      </c>
      <c r="Y14" s="38"/>
      <c r="Z14" s="185">
        <f t="shared" si="0"/>
        <v>0</v>
      </c>
      <c r="AA14" s="186"/>
      <c r="AB14" s="186"/>
      <c r="AC14" s="186"/>
      <c r="AD14" s="186"/>
      <c r="AE14" s="186"/>
      <c r="AF14" s="186"/>
      <c r="AG14" s="186"/>
      <c r="AH14" s="187"/>
      <c r="AI14" s="105"/>
      <c r="AJ14" s="105"/>
    </row>
    <row r="15" spans="1:36" ht="12">
      <c r="A15" s="104"/>
      <c r="B15" s="104"/>
      <c r="C15" s="118"/>
      <c r="D15" s="36"/>
      <c r="E15" s="36"/>
      <c r="F15" s="36"/>
      <c r="G15" s="115" t="s">
        <v>54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7">
        <v>3</v>
      </c>
      <c r="Y15" s="38"/>
      <c r="Z15" s="185">
        <f t="shared" si="0"/>
        <v>0</v>
      </c>
      <c r="AA15" s="186"/>
      <c r="AB15" s="186"/>
      <c r="AC15" s="186"/>
      <c r="AD15" s="186"/>
      <c r="AE15" s="186"/>
      <c r="AF15" s="186"/>
      <c r="AG15" s="186"/>
      <c r="AH15" s="187"/>
      <c r="AI15" s="105"/>
      <c r="AJ15" s="105"/>
    </row>
    <row r="16" spans="1:65" ht="12">
      <c r="A16" s="104"/>
      <c r="B16" s="104"/>
      <c r="C16" s="118"/>
      <c r="D16" s="36"/>
      <c r="E16" s="36"/>
      <c r="F16" s="36"/>
      <c r="G16" s="115" t="s">
        <v>55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17">
        <v>1.5</v>
      </c>
      <c r="Y16" s="38"/>
      <c r="Z16" s="185">
        <f t="shared" si="0"/>
        <v>0</v>
      </c>
      <c r="AA16" s="186"/>
      <c r="AB16" s="186"/>
      <c r="AC16" s="186"/>
      <c r="AD16" s="186"/>
      <c r="AE16" s="186"/>
      <c r="AF16" s="186"/>
      <c r="AG16" s="186"/>
      <c r="AH16" s="187"/>
      <c r="AI16" s="105"/>
      <c r="AJ16" s="105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ht="12">
      <c r="A17" s="104"/>
      <c r="B17" s="104"/>
      <c r="C17" s="118"/>
      <c r="D17" s="36"/>
      <c r="E17" s="36"/>
      <c r="F17" s="36"/>
      <c r="G17" s="115" t="s">
        <v>56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17">
        <v>1.5</v>
      </c>
      <c r="Y17" s="38"/>
      <c r="Z17" s="185">
        <f t="shared" si="0"/>
        <v>0</v>
      </c>
      <c r="AA17" s="186"/>
      <c r="AB17" s="186"/>
      <c r="AC17" s="186"/>
      <c r="AD17" s="186"/>
      <c r="AE17" s="186"/>
      <c r="AF17" s="186"/>
      <c r="AG17" s="186"/>
      <c r="AH17" s="187"/>
      <c r="AI17" s="105"/>
      <c r="AJ17" s="105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1:36" ht="12">
      <c r="A18" s="104"/>
      <c r="B18" s="104"/>
      <c r="C18" s="118"/>
      <c r="D18" s="36"/>
      <c r="E18" s="36"/>
      <c r="F18" s="36"/>
      <c r="G18" s="115" t="s">
        <v>57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7">
        <v>3</v>
      </c>
      <c r="Y18" s="38"/>
      <c r="Z18" s="185">
        <f t="shared" si="0"/>
        <v>0</v>
      </c>
      <c r="AA18" s="186"/>
      <c r="AB18" s="186"/>
      <c r="AC18" s="186"/>
      <c r="AD18" s="186"/>
      <c r="AE18" s="186"/>
      <c r="AF18" s="186"/>
      <c r="AG18" s="186"/>
      <c r="AH18" s="187"/>
      <c r="AI18" s="105"/>
      <c r="AJ18" s="105"/>
    </row>
    <row r="19" spans="1:36" ht="12">
      <c r="A19" s="104"/>
      <c r="B19" s="104"/>
      <c r="C19" s="118"/>
      <c r="D19" s="36"/>
      <c r="E19" s="36"/>
      <c r="F19" s="36"/>
      <c r="G19" s="115" t="s">
        <v>58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7">
        <v>1</v>
      </c>
      <c r="Y19" s="38"/>
      <c r="Z19" s="185">
        <f t="shared" si="0"/>
        <v>0</v>
      </c>
      <c r="AA19" s="186"/>
      <c r="AB19" s="186"/>
      <c r="AC19" s="186"/>
      <c r="AD19" s="186"/>
      <c r="AE19" s="186"/>
      <c r="AF19" s="186"/>
      <c r="AG19" s="186"/>
      <c r="AH19" s="187"/>
      <c r="AI19" s="105"/>
      <c r="AJ19" s="105"/>
    </row>
    <row r="20" spans="1:36" ht="12.75">
      <c r="A20" s="104"/>
      <c r="B20" s="104"/>
      <c r="C20" s="119"/>
      <c r="D20" s="39"/>
      <c r="E20" s="39"/>
      <c r="F20" s="39"/>
      <c r="G20" s="119" t="s">
        <v>59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 t="s">
        <v>60</v>
      </c>
      <c r="X20" s="39"/>
      <c r="Y20" s="110"/>
      <c r="Z20" s="39"/>
      <c r="AA20" s="39"/>
      <c r="AB20" s="39"/>
      <c r="AC20" s="39"/>
      <c r="AD20" s="39"/>
      <c r="AE20" s="39"/>
      <c r="AF20" s="39"/>
      <c r="AG20" s="39"/>
      <c r="AH20" s="121"/>
      <c r="AI20" s="105"/>
      <c r="AJ20" s="105"/>
    </row>
    <row r="21" spans="1:36" ht="12">
      <c r="A21" s="104"/>
      <c r="B21" s="104"/>
      <c r="C21" s="113"/>
      <c r="D21" s="36"/>
      <c r="E21" s="36"/>
      <c r="F21" s="36"/>
      <c r="G21" s="36"/>
      <c r="H21" s="36"/>
      <c r="I21" s="115" t="s">
        <v>61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17">
        <v>4</v>
      </c>
      <c r="Y21" s="38"/>
      <c r="Z21" s="185">
        <f>IF(Y21,($Z$1*Y21)/100,0)</f>
        <v>0</v>
      </c>
      <c r="AA21" s="186"/>
      <c r="AB21" s="186"/>
      <c r="AC21" s="186"/>
      <c r="AD21" s="186"/>
      <c r="AE21" s="186"/>
      <c r="AF21" s="186"/>
      <c r="AG21" s="186"/>
      <c r="AH21" s="187"/>
      <c r="AI21" s="122"/>
      <c r="AJ21" s="105"/>
    </row>
    <row r="22" spans="1:36" ht="12">
      <c r="A22" s="104"/>
      <c r="B22" s="104"/>
      <c r="C22" s="118"/>
      <c r="D22" s="36"/>
      <c r="E22" s="36"/>
      <c r="F22" s="36"/>
      <c r="G22" s="36"/>
      <c r="H22" s="36"/>
      <c r="I22" s="115" t="s">
        <v>62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7">
        <v>4</v>
      </c>
      <c r="Y22" s="38"/>
      <c r="Z22" s="185">
        <f>IF(Y22,($Z$1*Y22)/100,0)</f>
        <v>0</v>
      </c>
      <c r="AA22" s="186"/>
      <c r="AB22" s="186"/>
      <c r="AC22" s="186"/>
      <c r="AD22" s="186"/>
      <c r="AE22" s="186"/>
      <c r="AF22" s="186"/>
      <c r="AG22" s="186"/>
      <c r="AH22" s="187"/>
      <c r="AI22" s="122"/>
      <c r="AJ22" s="105"/>
    </row>
    <row r="23" spans="1:36" ht="12">
      <c r="A23" s="104"/>
      <c r="B23" s="104"/>
      <c r="C23" s="118"/>
      <c r="D23" s="36"/>
      <c r="E23" s="36"/>
      <c r="F23" s="36"/>
      <c r="G23" s="36"/>
      <c r="H23" s="36"/>
      <c r="I23" s="115" t="s">
        <v>63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7">
        <v>4</v>
      </c>
      <c r="Y23" s="38"/>
      <c r="Z23" s="185">
        <f>IF(Y23,($Z$1*Y23)/100,0)</f>
        <v>0</v>
      </c>
      <c r="AA23" s="186"/>
      <c r="AB23" s="186"/>
      <c r="AC23" s="186"/>
      <c r="AD23" s="186"/>
      <c r="AE23" s="186"/>
      <c r="AF23" s="186"/>
      <c r="AG23" s="186"/>
      <c r="AH23" s="187"/>
      <c r="AI23" s="122"/>
      <c r="AJ23" s="105"/>
    </row>
    <row r="24" spans="1:36" ht="12">
      <c r="A24" s="104"/>
      <c r="B24" s="104"/>
      <c r="C24" s="119"/>
      <c r="D24" s="39"/>
      <c r="E24" s="39"/>
      <c r="F24" s="39"/>
      <c r="G24" s="39"/>
      <c r="H24" s="39"/>
      <c r="I24" s="115" t="s">
        <v>64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7">
        <v>4</v>
      </c>
      <c r="Y24" s="38"/>
      <c r="Z24" s="185">
        <f>IF(Y24,($Z$1*Y24)/100,0)</f>
        <v>0</v>
      </c>
      <c r="AA24" s="186"/>
      <c r="AB24" s="186"/>
      <c r="AC24" s="186"/>
      <c r="AD24" s="186"/>
      <c r="AE24" s="186"/>
      <c r="AF24" s="186"/>
      <c r="AG24" s="186"/>
      <c r="AH24" s="187"/>
      <c r="AI24" s="122"/>
      <c r="AJ24" s="105"/>
    </row>
    <row r="25" spans="1:36" ht="12">
      <c r="A25" s="104"/>
      <c r="B25" s="104"/>
      <c r="C25" s="115"/>
      <c r="D25" s="108"/>
      <c r="E25" s="115" t="s">
        <v>65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7">
        <v>3</v>
      </c>
      <c r="Y25" s="38"/>
      <c r="Z25" s="185">
        <f>IF(Y25,($Z$1*Y25)/100,0)</f>
        <v>0</v>
      </c>
      <c r="AA25" s="186"/>
      <c r="AB25" s="186"/>
      <c r="AC25" s="186"/>
      <c r="AD25" s="186"/>
      <c r="AE25" s="186"/>
      <c r="AF25" s="186"/>
      <c r="AG25" s="186"/>
      <c r="AH25" s="187"/>
      <c r="AI25" s="105"/>
      <c r="AJ25" s="105"/>
    </row>
    <row r="26" spans="1:36" ht="12.75" thickBot="1">
      <c r="A26" s="104"/>
      <c r="B26" s="12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24"/>
      <c r="AJ26" s="105"/>
    </row>
    <row r="27" spans="1:36" ht="12">
      <c r="A27" s="104"/>
      <c r="B27" s="98"/>
      <c r="C27" s="111" t="s">
        <v>66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37"/>
      <c r="P27" s="37"/>
      <c r="Q27" s="37"/>
      <c r="R27" s="37"/>
      <c r="S27" s="37"/>
      <c r="T27" s="37"/>
      <c r="U27" s="37"/>
      <c r="V27" s="37"/>
      <c r="W27" s="37"/>
      <c r="X27" s="195" t="s">
        <v>60</v>
      </c>
      <c r="Y27" s="195"/>
      <c r="Z27" s="37"/>
      <c r="AA27" s="37"/>
      <c r="AB27" s="37"/>
      <c r="AC27" s="37"/>
      <c r="AD27" s="37"/>
      <c r="AE27" s="37"/>
      <c r="AF27" s="37"/>
      <c r="AG27" s="37"/>
      <c r="AH27" s="37"/>
      <c r="AI27" s="103"/>
      <c r="AJ27" s="105"/>
    </row>
    <row r="28" spans="1:36" ht="12">
      <c r="A28" s="104"/>
      <c r="B28" s="104"/>
      <c r="C28" s="113"/>
      <c r="D28" s="114"/>
      <c r="E28" s="115" t="s">
        <v>67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7">
        <v>1</v>
      </c>
      <c r="Y28" s="38"/>
      <c r="Z28" s="185">
        <f aca="true" t="shared" si="1" ref="Z28:Z33">IF(Y28,($Z$1*Y28)/100,0)</f>
        <v>0</v>
      </c>
      <c r="AA28" s="186"/>
      <c r="AB28" s="186"/>
      <c r="AC28" s="186"/>
      <c r="AD28" s="186"/>
      <c r="AE28" s="186"/>
      <c r="AF28" s="186"/>
      <c r="AG28" s="186"/>
      <c r="AH28" s="187"/>
      <c r="AI28" s="105"/>
      <c r="AJ28" s="105"/>
    </row>
    <row r="29" spans="1:36" ht="12">
      <c r="A29" s="104"/>
      <c r="B29" s="104"/>
      <c r="C29" s="118"/>
      <c r="D29" s="36"/>
      <c r="E29" s="115" t="s">
        <v>68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17">
        <v>1</v>
      </c>
      <c r="Y29" s="38"/>
      <c r="Z29" s="185">
        <f t="shared" si="1"/>
        <v>0</v>
      </c>
      <c r="AA29" s="186"/>
      <c r="AB29" s="186"/>
      <c r="AC29" s="186"/>
      <c r="AD29" s="186"/>
      <c r="AE29" s="186"/>
      <c r="AF29" s="186"/>
      <c r="AG29" s="186"/>
      <c r="AH29" s="187"/>
      <c r="AI29" s="105"/>
      <c r="AJ29" s="105"/>
    </row>
    <row r="30" spans="1:36" ht="12">
      <c r="A30" s="104"/>
      <c r="B30" s="104"/>
      <c r="C30" s="118"/>
      <c r="D30" s="36"/>
      <c r="E30" s="115" t="s">
        <v>69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7">
        <v>0.5</v>
      </c>
      <c r="Y30" s="38"/>
      <c r="Z30" s="185">
        <f t="shared" si="1"/>
        <v>0</v>
      </c>
      <c r="AA30" s="186"/>
      <c r="AB30" s="186"/>
      <c r="AC30" s="186"/>
      <c r="AD30" s="186"/>
      <c r="AE30" s="186"/>
      <c r="AF30" s="186"/>
      <c r="AG30" s="186"/>
      <c r="AH30" s="187"/>
      <c r="AI30" s="105"/>
      <c r="AJ30" s="105"/>
    </row>
    <row r="31" spans="1:36" ht="12">
      <c r="A31" s="104"/>
      <c r="B31" s="104"/>
      <c r="C31" s="118"/>
      <c r="D31" s="36"/>
      <c r="E31" s="115" t="s">
        <v>70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17">
        <v>0.5</v>
      </c>
      <c r="Y31" s="38"/>
      <c r="Z31" s="185">
        <f t="shared" si="1"/>
        <v>0</v>
      </c>
      <c r="AA31" s="186"/>
      <c r="AB31" s="186"/>
      <c r="AC31" s="186"/>
      <c r="AD31" s="186"/>
      <c r="AE31" s="186"/>
      <c r="AF31" s="186"/>
      <c r="AG31" s="186"/>
      <c r="AH31" s="187"/>
      <c r="AI31" s="105"/>
      <c r="AJ31" s="105"/>
    </row>
    <row r="32" spans="1:36" ht="12">
      <c r="A32" s="104"/>
      <c r="B32" s="104"/>
      <c r="C32" s="118"/>
      <c r="D32" s="36"/>
      <c r="E32" s="115" t="s">
        <v>71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7">
        <v>0.5</v>
      </c>
      <c r="Y32" s="38"/>
      <c r="Z32" s="185">
        <f t="shared" si="1"/>
        <v>0</v>
      </c>
      <c r="AA32" s="186"/>
      <c r="AB32" s="186"/>
      <c r="AC32" s="186"/>
      <c r="AD32" s="186"/>
      <c r="AE32" s="186"/>
      <c r="AF32" s="186"/>
      <c r="AG32" s="186"/>
      <c r="AH32" s="187"/>
      <c r="AI32" s="105"/>
      <c r="AJ32" s="105"/>
    </row>
    <row r="33" spans="1:36" ht="12">
      <c r="A33" s="104"/>
      <c r="B33" s="104"/>
      <c r="C33" s="119"/>
      <c r="D33" s="39"/>
      <c r="E33" s="119" t="s">
        <v>72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17">
        <v>0.5</v>
      </c>
      <c r="Y33" s="38"/>
      <c r="Z33" s="185">
        <f t="shared" si="1"/>
        <v>0</v>
      </c>
      <c r="AA33" s="186"/>
      <c r="AB33" s="186"/>
      <c r="AC33" s="186"/>
      <c r="AD33" s="186"/>
      <c r="AE33" s="186"/>
      <c r="AF33" s="186"/>
      <c r="AG33" s="186"/>
      <c r="AH33" s="187"/>
      <c r="AI33" s="105"/>
      <c r="AJ33" s="105"/>
    </row>
    <row r="34" spans="1:36" ht="12.75" thickBot="1">
      <c r="A34" s="104"/>
      <c r="B34" s="12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24"/>
      <c r="AJ34" s="105"/>
    </row>
    <row r="35" spans="1:36" ht="12">
      <c r="A35" s="104"/>
      <c r="B35" s="98"/>
      <c r="C35" s="99" t="s">
        <v>73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195" t="s">
        <v>74</v>
      </c>
      <c r="Y35" s="195"/>
      <c r="Z35" s="37"/>
      <c r="AA35" s="37"/>
      <c r="AB35" s="37"/>
      <c r="AC35" s="37"/>
      <c r="AD35" s="37"/>
      <c r="AE35" s="37"/>
      <c r="AF35" s="37"/>
      <c r="AG35" s="37"/>
      <c r="AH35" s="37"/>
      <c r="AI35" s="103"/>
      <c r="AJ35" s="105"/>
    </row>
    <row r="36" spans="1:36" ht="12">
      <c r="A36" s="104"/>
      <c r="B36" s="104"/>
      <c r="C36" s="115"/>
      <c r="D36" s="108"/>
      <c r="E36" s="115" t="s">
        <v>75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19"/>
      <c r="Z36" s="39"/>
      <c r="AA36" s="39"/>
      <c r="AB36" s="39"/>
      <c r="AC36" s="39"/>
      <c r="AD36" s="39"/>
      <c r="AE36" s="39"/>
      <c r="AF36" s="39"/>
      <c r="AG36" s="39"/>
      <c r="AH36" s="39"/>
      <c r="AI36" s="105"/>
      <c r="AJ36" s="105"/>
    </row>
    <row r="37" spans="1:36" ht="12">
      <c r="A37" s="104"/>
      <c r="B37" s="104"/>
      <c r="C37" s="118"/>
      <c r="D37" s="36"/>
      <c r="E37" s="36"/>
      <c r="F37" s="36"/>
      <c r="G37" s="115" t="s">
        <v>76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7">
        <v>1</v>
      </c>
      <c r="Y37" s="38"/>
      <c r="Z37" s="185">
        <f>IF(Y37,($Z$1*Y37)/100,0)</f>
        <v>0</v>
      </c>
      <c r="AA37" s="186"/>
      <c r="AB37" s="186"/>
      <c r="AC37" s="186"/>
      <c r="AD37" s="186"/>
      <c r="AE37" s="186"/>
      <c r="AF37" s="186"/>
      <c r="AG37" s="186"/>
      <c r="AH37" s="187"/>
      <c r="AI37" s="105"/>
      <c r="AJ37" s="105"/>
    </row>
    <row r="38" spans="1:36" ht="12">
      <c r="A38" s="104"/>
      <c r="B38" s="104"/>
      <c r="C38" s="118"/>
      <c r="D38" s="36"/>
      <c r="E38" s="36"/>
      <c r="F38" s="36"/>
      <c r="G38" s="115" t="s">
        <v>77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7">
        <v>1</v>
      </c>
      <c r="Y38" s="38"/>
      <c r="Z38" s="185">
        <f>IF(Y38,($Z$1*Y38)/100,0)</f>
        <v>0</v>
      </c>
      <c r="AA38" s="186"/>
      <c r="AB38" s="186"/>
      <c r="AC38" s="186"/>
      <c r="AD38" s="186"/>
      <c r="AE38" s="186"/>
      <c r="AF38" s="186"/>
      <c r="AG38" s="186"/>
      <c r="AH38" s="187"/>
      <c r="AI38" s="105"/>
      <c r="AJ38" s="105"/>
    </row>
    <row r="39" spans="1:36" ht="12">
      <c r="A39" s="104"/>
      <c r="B39" s="104"/>
      <c r="C39" s="119"/>
      <c r="D39" s="39"/>
      <c r="E39" s="39"/>
      <c r="F39" s="39"/>
      <c r="G39" s="119" t="s">
        <v>78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17">
        <v>1</v>
      </c>
      <c r="Y39" s="38"/>
      <c r="Z39" s="185">
        <f>IF(Y39,($Z$1*Y39)/100,0)</f>
        <v>0</v>
      </c>
      <c r="AA39" s="186"/>
      <c r="AB39" s="186"/>
      <c r="AC39" s="186"/>
      <c r="AD39" s="186"/>
      <c r="AE39" s="186"/>
      <c r="AF39" s="186"/>
      <c r="AG39" s="186"/>
      <c r="AH39" s="187"/>
      <c r="AI39" s="105"/>
      <c r="AJ39" s="105"/>
    </row>
    <row r="40" spans="1:36" ht="12">
      <c r="A40" s="104"/>
      <c r="B40" s="104"/>
      <c r="C40" s="118"/>
      <c r="D40" s="36"/>
      <c r="E40" s="115" t="s">
        <v>79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7">
        <v>1</v>
      </c>
      <c r="Y40" s="38"/>
      <c r="Z40" s="185">
        <f>IF(Y40,($Z$1*Y40)/100,0)</f>
        <v>0</v>
      </c>
      <c r="AA40" s="186"/>
      <c r="AB40" s="186"/>
      <c r="AC40" s="186"/>
      <c r="AD40" s="186"/>
      <c r="AE40" s="186"/>
      <c r="AF40" s="186"/>
      <c r="AG40" s="186"/>
      <c r="AH40" s="187"/>
      <c r="AI40" s="105"/>
      <c r="AJ40" s="105"/>
    </row>
    <row r="41" spans="1:40" ht="12.75">
      <c r="A41" s="104"/>
      <c r="B41" s="104"/>
      <c r="C41" s="119"/>
      <c r="D41" s="39"/>
      <c r="E41" s="119" t="s">
        <v>80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25"/>
      <c r="Y41" s="119"/>
      <c r="Z41" s="39"/>
      <c r="AA41" s="39"/>
      <c r="AB41" s="39"/>
      <c r="AC41" s="39"/>
      <c r="AD41" s="39"/>
      <c r="AE41" s="39"/>
      <c r="AF41" s="39"/>
      <c r="AG41" s="39"/>
      <c r="AH41" s="121"/>
      <c r="AI41" s="105"/>
      <c r="AJ41" s="105"/>
      <c r="AM41" s="148"/>
      <c r="AN41" s="148"/>
    </row>
    <row r="42" spans="1:36" ht="12">
      <c r="A42" s="104"/>
      <c r="B42" s="104"/>
      <c r="C42" s="119"/>
      <c r="D42" s="39"/>
      <c r="E42" s="39"/>
      <c r="F42" s="39"/>
      <c r="G42" s="119" t="s">
        <v>81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17">
        <v>2</v>
      </c>
      <c r="Y42" s="38"/>
      <c r="Z42" s="185">
        <f>IF(Y42,($Z$1*Y42)/100,0)</f>
        <v>0</v>
      </c>
      <c r="AA42" s="186"/>
      <c r="AB42" s="186"/>
      <c r="AC42" s="186"/>
      <c r="AD42" s="186"/>
      <c r="AE42" s="186"/>
      <c r="AF42" s="186"/>
      <c r="AG42" s="186"/>
      <c r="AH42" s="187"/>
      <c r="AI42" s="105"/>
      <c r="AJ42" s="105"/>
    </row>
    <row r="43" spans="1:36" ht="12" customHeight="1" thickBot="1">
      <c r="A43" s="104"/>
      <c r="B43" s="12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24"/>
      <c r="AJ43" s="105"/>
    </row>
    <row r="44" spans="1:36" ht="12" customHeight="1" thickBot="1">
      <c r="A44" s="12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124"/>
    </row>
    <row r="45" spans="1:36" ht="12.75" thickBo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41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36"/>
    </row>
    <row r="46" spans="1:36" ht="15.75" thickBot="1">
      <c r="A46" s="36"/>
      <c r="B46" s="126" t="s">
        <v>82</v>
      </c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7"/>
      <c r="S46" s="127"/>
      <c r="T46" s="127"/>
      <c r="U46" s="127"/>
      <c r="V46" s="127"/>
      <c r="W46" s="127"/>
      <c r="X46" s="127"/>
      <c r="Y46" s="127"/>
      <c r="Z46" s="189">
        <f>SUM(Z1:AI42)</f>
        <v>542.28</v>
      </c>
      <c r="AA46" s="190"/>
      <c r="AB46" s="190"/>
      <c r="AC46" s="190"/>
      <c r="AD46" s="190"/>
      <c r="AE46" s="190"/>
      <c r="AF46" s="190"/>
      <c r="AG46" s="190"/>
      <c r="AH46" s="190"/>
      <c r="AI46" s="191"/>
      <c r="AJ46" s="36"/>
    </row>
    <row r="47" spans="1:36" ht="12.75" thickBo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AA47" s="41"/>
      <c r="AB47" s="41"/>
      <c r="AC47" s="41"/>
      <c r="AD47" s="41"/>
      <c r="AE47" s="41"/>
      <c r="AF47" s="41"/>
      <c r="AG47" s="41"/>
      <c r="AH47" s="41"/>
      <c r="AI47" s="41"/>
      <c r="AJ47" s="36"/>
    </row>
    <row r="48" spans="1:36" ht="12.75" customHeight="1">
      <c r="A48" s="98"/>
      <c r="B48" s="99" t="s">
        <v>83</v>
      </c>
      <c r="C48" s="99"/>
      <c r="D48" s="99"/>
      <c r="E48" s="99"/>
      <c r="F48" s="99"/>
      <c r="G48" s="99"/>
      <c r="H48" s="99"/>
      <c r="I48" s="99"/>
      <c r="J48" s="9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194"/>
      <c r="Y48" s="194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103"/>
    </row>
    <row r="49" spans="1:36" ht="12">
      <c r="A49" s="104"/>
      <c r="B49" s="36"/>
      <c r="C49" s="113"/>
      <c r="D49" s="114"/>
      <c r="E49" s="115" t="s">
        <v>84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20"/>
      <c r="X49" s="129">
        <v>25</v>
      </c>
      <c r="Y49" s="38"/>
      <c r="Z49" s="185">
        <f>IF(Y49,($Z$1*Y49)/100,0)</f>
        <v>0</v>
      </c>
      <c r="AA49" s="186"/>
      <c r="AB49" s="186"/>
      <c r="AC49" s="186"/>
      <c r="AD49" s="186"/>
      <c r="AE49" s="186"/>
      <c r="AF49" s="186"/>
      <c r="AG49" s="186"/>
      <c r="AH49" s="187"/>
      <c r="AI49" s="36"/>
      <c r="AJ49" s="105"/>
    </row>
    <row r="50" spans="1:36" ht="12">
      <c r="A50" s="104"/>
      <c r="B50" s="36"/>
      <c r="C50" s="118"/>
      <c r="D50" s="36"/>
      <c r="E50" s="115" t="s">
        <v>85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20"/>
      <c r="X50" s="129">
        <v>20</v>
      </c>
      <c r="Y50" s="38"/>
      <c r="Z50" s="185">
        <f>IF(Y50,($Z$1*Y50)/100,0)</f>
        <v>0</v>
      </c>
      <c r="AA50" s="186"/>
      <c r="AB50" s="186"/>
      <c r="AC50" s="186"/>
      <c r="AD50" s="186"/>
      <c r="AE50" s="186"/>
      <c r="AF50" s="186"/>
      <c r="AG50" s="186"/>
      <c r="AH50" s="187"/>
      <c r="AI50" s="36"/>
      <c r="AJ50" s="105"/>
    </row>
    <row r="51" spans="1:36" ht="12">
      <c r="A51" s="104"/>
      <c r="B51" s="36"/>
      <c r="C51" s="118"/>
      <c r="D51" s="36"/>
      <c r="E51" s="115" t="s">
        <v>86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20"/>
      <c r="X51" s="129">
        <v>6</v>
      </c>
      <c r="Y51" s="38"/>
      <c r="Z51" s="185">
        <f>IF(Y51,($Z$1*Y51)/100,0)</f>
        <v>0</v>
      </c>
      <c r="AA51" s="186"/>
      <c r="AB51" s="186"/>
      <c r="AC51" s="186"/>
      <c r="AD51" s="186"/>
      <c r="AE51" s="186"/>
      <c r="AF51" s="186"/>
      <c r="AG51" s="186"/>
      <c r="AH51" s="187"/>
      <c r="AI51" s="36"/>
      <c r="AJ51" s="105"/>
    </row>
    <row r="52" spans="1:36" ht="12">
      <c r="A52" s="104"/>
      <c r="B52" s="36"/>
      <c r="C52" s="118"/>
      <c r="D52" s="36"/>
      <c r="E52" s="115" t="s">
        <v>87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20"/>
      <c r="X52" s="129">
        <v>7</v>
      </c>
      <c r="Y52" s="38"/>
      <c r="Z52" s="185"/>
      <c r="AA52" s="186"/>
      <c r="AB52" s="186"/>
      <c r="AC52" s="186"/>
      <c r="AD52" s="186"/>
      <c r="AE52" s="186"/>
      <c r="AF52" s="186"/>
      <c r="AG52" s="186"/>
      <c r="AH52" s="187"/>
      <c r="AI52" s="36"/>
      <c r="AJ52" s="105"/>
    </row>
    <row r="53" spans="1:36" ht="12">
      <c r="A53" s="104"/>
      <c r="B53" s="36"/>
      <c r="C53" s="118"/>
      <c r="D53" s="36"/>
      <c r="E53" s="115" t="s">
        <v>88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20"/>
      <c r="X53" s="129">
        <v>5</v>
      </c>
      <c r="Y53" s="38"/>
      <c r="Z53" s="185">
        <f>IF(Y53,($Z$1*Y53)/100,0)</f>
        <v>0</v>
      </c>
      <c r="AA53" s="186"/>
      <c r="AB53" s="186"/>
      <c r="AC53" s="186"/>
      <c r="AD53" s="186"/>
      <c r="AE53" s="186"/>
      <c r="AF53" s="186"/>
      <c r="AG53" s="186"/>
      <c r="AH53" s="187"/>
      <c r="AI53" s="36"/>
      <c r="AJ53" s="105"/>
    </row>
    <row r="54" spans="1:36" ht="12">
      <c r="A54" s="104"/>
      <c r="B54" s="36"/>
      <c r="C54" s="119"/>
      <c r="D54" s="39"/>
      <c r="E54" s="119" t="s">
        <v>112</v>
      </c>
      <c r="F54" s="39"/>
      <c r="G54" s="39"/>
      <c r="H54" s="39"/>
      <c r="I54" s="39"/>
      <c r="J54" s="39"/>
      <c r="K54" s="39"/>
      <c r="L54" s="130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31"/>
      <c r="X54" s="132">
        <v>6</v>
      </c>
      <c r="Y54" s="38"/>
      <c r="Z54" s="185">
        <f>IF(Y54,($Z$1*Y54)/100,0)</f>
        <v>0</v>
      </c>
      <c r="AA54" s="186"/>
      <c r="AB54" s="186"/>
      <c r="AC54" s="186"/>
      <c r="AD54" s="186"/>
      <c r="AE54" s="186"/>
      <c r="AF54" s="186"/>
      <c r="AG54" s="186"/>
      <c r="AH54" s="187"/>
      <c r="AI54" s="36"/>
      <c r="AJ54" s="105"/>
    </row>
    <row r="55" spans="1:36" ht="12">
      <c r="A55" s="10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133" t="s">
        <v>111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105"/>
    </row>
    <row r="56" spans="1:36" ht="12" customHeight="1" thickBot="1">
      <c r="A56" s="123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124"/>
    </row>
    <row r="57" spans="1:36" ht="12.75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188">
        <f>IF(fronte!O35="RM",877.89,IF(fronte!O35="FR",877.98,836.66))</f>
        <v>836.66</v>
      </c>
      <c r="AA57" s="188"/>
      <c r="AB57" s="188"/>
      <c r="AC57" s="188"/>
      <c r="AD57" s="188"/>
      <c r="AE57" s="188"/>
      <c r="AF57" s="188"/>
      <c r="AG57" s="188"/>
      <c r="AH57" s="188"/>
      <c r="AI57" s="188"/>
      <c r="AJ57" s="41"/>
    </row>
    <row r="58" spans="1:36" ht="15.75" thickBot="1">
      <c r="A58" s="41"/>
      <c r="B58" s="134" t="s">
        <v>89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89">
        <f>SUM(Z46:AI54)</f>
        <v>542.28</v>
      </c>
      <c r="AA58" s="190"/>
      <c r="AB58" s="190"/>
      <c r="AC58" s="190"/>
      <c r="AD58" s="190"/>
      <c r="AE58" s="190"/>
      <c r="AF58" s="190"/>
      <c r="AG58" s="190"/>
      <c r="AH58" s="190"/>
      <c r="AI58" s="191"/>
      <c r="AJ58" s="41"/>
    </row>
    <row r="60" spans="28:35" ht="12">
      <c r="AB60" s="192"/>
      <c r="AC60" s="192"/>
      <c r="AD60" s="192"/>
      <c r="AE60" s="192"/>
      <c r="AF60" s="192"/>
      <c r="AG60" s="192"/>
      <c r="AH60" s="192"/>
      <c r="AI60" s="192"/>
    </row>
  </sheetData>
  <sheetProtection password="C7CE" sheet="1" objects="1" scenarios="1"/>
  <mergeCells count="48">
    <mergeCell ref="Z5:AH5"/>
    <mergeCell ref="X6:Y6"/>
    <mergeCell ref="X7:Y7"/>
    <mergeCell ref="Z8:AH8"/>
    <mergeCell ref="Z1:AI1"/>
    <mergeCell ref="X3:Y3"/>
    <mergeCell ref="X4:Y4"/>
    <mergeCell ref="Z4:AH4"/>
    <mergeCell ref="Z14:AH14"/>
    <mergeCell ref="Z15:AH15"/>
    <mergeCell ref="Z16:AH16"/>
    <mergeCell ref="Z17:AH17"/>
    <mergeCell ref="Z9:AH9"/>
    <mergeCell ref="Z11:AH11"/>
    <mergeCell ref="Z12:AH12"/>
    <mergeCell ref="Z13:AH13"/>
    <mergeCell ref="Z23:AH23"/>
    <mergeCell ref="Z24:AH24"/>
    <mergeCell ref="Z25:AH25"/>
    <mergeCell ref="X27:Y27"/>
    <mergeCell ref="Z18:AH18"/>
    <mergeCell ref="Z19:AH19"/>
    <mergeCell ref="Z21:AH21"/>
    <mergeCell ref="Z22:AH22"/>
    <mergeCell ref="Z32:AH32"/>
    <mergeCell ref="Z33:AH33"/>
    <mergeCell ref="X35:Y35"/>
    <mergeCell ref="Z37:AH37"/>
    <mergeCell ref="Z28:AH28"/>
    <mergeCell ref="Z29:AH29"/>
    <mergeCell ref="Z30:AH30"/>
    <mergeCell ref="Z31:AH31"/>
    <mergeCell ref="Z45:AI45"/>
    <mergeCell ref="Z46:AI46"/>
    <mergeCell ref="X48:Y48"/>
    <mergeCell ref="Z49:AH49"/>
    <mergeCell ref="Z38:AH38"/>
    <mergeCell ref="Z39:AH39"/>
    <mergeCell ref="Z40:AH40"/>
    <mergeCell ref="Z42:AH42"/>
    <mergeCell ref="Z54:AH54"/>
    <mergeCell ref="Z57:AI57"/>
    <mergeCell ref="Z58:AI58"/>
    <mergeCell ref="AB60:AI60"/>
    <mergeCell ref="Z50:AH50"/>
    <mergeCell ref="Z51:AH51"/>
    <mergeCell ref="Z52:AH52"/>
    <mergeCell ref="Z53:AH53"/>
  </mergeCells>
  <dataValidations count="1">
    <dataValidation type="decimal" operator="lessThanOrEqual" allowBlank="1" showInputMessage="1" showErrorMessage="1" error="La percentuale non può superare quella&#10;indicata a sinistra" sqref="Y5 Y8:Y9 Y11:Y19 Y21:Y25 Y28:Y33 Y37:Y40 Y42 Y49:Y54">
      <formula1>X5</formula1>
    </dataValidation>
  </dataValidations>
  <printOptions/>
  <pageMargins left="0.75" right="0.75" top="0.74" bottom="0.81" header="0.5" footer="0.5"/>
  <pageSetup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140625" style="0" customWidth="1"/>
    <col min="4" max="4" width="7.140625" style="0" customWidth="1"/>
    <col min="5" max="5" width="3.28125" style="0" customWidth="1"/>
    <col min="6" max="6" width="8.7109375" style="0" customWidth="1"/>
    <col min="7" max="7" width="9.57421875" style="0" customWidth="1"/>
    <col min="8" max="8" width="6.7109375" style="0" customWidth="1"/>
    <col min="9" max="9" width="2.28125" style="0" customWidth="1"/>
    <col min="10" max="10" width="10.57421875" style="0" customWidth="1"/>
    <col min="11" max="11" width="3.421875" style="0" customWidth="1"/>
    <col min="12" max="12" width="2.7109375" style="0" customWidth="1"/>
    <col min="13" max="13" width="8.00390625" style="0" customWidth="1"/>
    <col min="14" max="14" width="9.7109375" style="0" customWidth="1"/>
    <col min="15" max="15" width="5.28125" style="0" customWidth="1"/>
    <col min="16" max="16" width="1.8515625" style="0" customWidth="1"/>
  </cols>
  <sheetData>
    <row r="1" spans="2:15" ht="18" customHeight="1">
      <c r="B1" s="163" t="s">
        <v>120</v>
      </c>
      <c r="C1" s="162"/>
      <c r="D1" s="162"/>
      <c r="N1" s="261" t="s">
        <v>119</v>
      </c>
      <c r="O1" s="261"/>
    </row>
    <row r="2" spans="1:16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.75">
      <c r="B3" s="262"/>
      <c r="C3" s="263"/>
      <c r="D3" s="263"/>
      <c r="E3" s="263"/>
      <c r="F3" s="264"/>
      <c r="G3" s="262"/>
      <c r="H3" s="263"/>
      <c r="I3" s="263"/>
      <c r="J3" s="263"/>
      <c r="K3" s="263"/>
      <c r="L3" s="263"/>
      <c r="M3" s="263"/>
      <c r="N3" s="263"/>
      <c r="O3" s="264"/>
      <c r="P3" s="10"/>
    </row>
    <row r="4" spans="2:16" ht="12.75">
      <c r="B4" s="265"/>
      <c r="C4" s="266"/>
      <c r="D4" s="266"/>
      <c r="E4" s="266"/>
      <c r="F4" s="267"/>
      <c r="G4" s="265"/>
      <c r="H4" s="266"/>
      <c r="I4" s="266"/>
      <c r="J4" s="266"/>
      <c r="K4" s="266"/>
      <c r="L4" s="266"/>
      <c r="M4" s="266"/>
      <c r="N4" s="266"/>
      <c r="O4" s="267"/>
      <c r="P4" s="10"/>
    </row>
    <row r="5" spans="2:16" ht="12.75">
      <c r="B5" s="265"/>
      <c r="C5" s="266"/>
      <c r="D5" s="266"/>
      <c r="E5" s="266"/>
      <c r="F5" s="267"/>
      <c r="G5" s="265"/>
      <c r="H5" s="266"/>
      <c r="I5" s="266"/>
      <c r="J5" s="266"/>
      <c r="K5" s="266"/>
      <c r="L5" s="266"/>
      <c r="M5" s="266"/>
      <c r="N5" s="266"/>
      <c r="O5" s="267"/>
      <c r="P5" s="10"/>
    </row>
    <row r="6" spans="2:16" ht="12.75" customHeight="1">
      <c r="B6" s="265"/>
      <c r="C6" s="266"/>
      <c r="D6" s="266"/>
      <c r="E6" s="266"/>
      <c r="F6" s="267"/>
      <c r="G6" s="265"/>
      <c r="H6" s="266"/>
      <c r="I6" s="266"/>
      <c r="J6" s="266"/>
      <c r="K6" s="266"/>
      <c r="L6" s="266"/>
      <c r="M6" s="266"/>
      <c r="N6" s="266"/>
      <c r="O6" s="267"/>
      <c r="P6" s="10"/>
    </row>
    <row r="7" spans="2:16" ht="12.75">
      <c r="B7" s="268"/>
      <c r="C7" s="269"/>
      <c r="D7" s="269"/>
      <c r="E7" s="269"/>
      <c r="F7" s="270"/>
      <c r="G7" s="268"/>
      <c r="H7" s="269"/>
      <c r="I7" s="269"/>
      <c r="J7" s="269"/>
      <c r="K7" s="269"/>
      <c r="L7" s="269"/>
      <c r="M7" s="269"/>
      <c r="N7" s="269"/>
      <c r="O7" s="270"/>
      <c r="P7" s="10"/>
    </row>
    <row r="8" spans="2:16" ht="12.75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8">
      <c r="B9" s="232" t="s">
        <v>10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4"/>
      <c r="P9" s="10"/>
    </row>
    <row r="10" spans="2:16" ht="18">
      <c r="B10" s="235" t="s">
        <v>11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10"/>
    </row>
    <row r="11" spans="2:16" ht="15.75" customHeight="1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0"/>
    </row>
    <row r="12" spans="2:16" ht="27.75" customHeight="1">
      <c r="B12" s="241" t="s">
        <v>12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3"/>
      <c r="P12" s="10"/>
    </row>
    <row r="13" spans="2:16" ht="20.25" customHeight="1">
      <c r="B13" s="244" t="s">
        <v>99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  <c r="P13" s="10"/>
    </row>
    <row r="14" spans="2:16" ht="12.75" customHeight="1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ht="12.75">
      <c r="B15" s="207" t="s">
        <v>13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/>
      <c r="P15" s="10"/>
    </row>
    <row r="16" spans="2:16" ht="12.75">
      <c r="B16" s="13"/>
      <c r="C16" s="10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4"/>
      <c r="P16" s="10"/>
    </row>
    <row r="17" spans="2:16" ht="12.75">
      <c r="B17" s="13"/>
      <c r="C17" s="10" t="s">
        <v>14</v>
      </c>
      <c r="D17" s="10"/>
      <c r="E17" s="10"/>
      <c r="F17" s="10"/>
      <c r="G17" s="10"/>
      <c r="H17" s="10"/>
      <c r="I17" s="15" t="s">
        <v>19</v>
      </c>
      <c r="J17" s="10"/>
      <c r="K17" s="247"/>
      <c r="L17" s="248"/>
      <c r="M17" s="248"/>
      <c r="N17" s="249"/>
      <c r="O17" s="14"/>
      <c r="P17" s="10"/>
    </row>
    <row r="18" spans="2:16" ht="12.75">
      <c r="B18" s="13"/>
      <c r="C18" s="10" t="s">
        <v>15</v>
      </c>
      <c r="D18" s="10"/>
      <c r="E18" s="10"/>
      <c r="F18" s="10"/>
      <c r="G18" s="10"/>
      <c r="H18" s="10"/>
      <c r="I18" s="13"/>
      <c r="J18" s="10"/>
      <c r="K18" s="250"/>
      <c r="L18" s="251"/>
      <c r="M18" s="251"/>
      <c r="N18" s="252"/>
      <c r="O18" s="14"/>
      <c r="P18" s="10"/>
    </row>
    <row r="19" spans="2:16" ht="12.75">
      <c r="B19" s="13"/>
      <c r="C19" s="10" t="s">
        <v>16</v>
      </c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4"/>
      <c r="P19" s="10"/>
    </row>
    <row r="20" spans="2:16" ht="12.75">
      <c r="B20" s="13"/>
      <c r="C20" s="10" t="s">
        <v>17</v>
      </c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4"/>
      <c r="P20" s="10"/>
    </row>
    <row r="21" spans="2:16" ht="12.75">
      <c r="B21" s="13"/>
      <c r="C21" s="10" t="s">
        <v>18</v>
      </c>
      <c r="D21" s="10"/>
      <c r="E21" s="10"/>
      <c r="F21" s="10"/>
      <c r="G21" s="10"/>
      <c r="H21" s="10"/>
      <c r="I21" s="13" t="s">
        <v>116</v>
      </c>
      <c r="J21" s="10"/>
      <c r="K21" s="255">
        <f>K17/1936.27</f>
        <v>0</v>
      </c>
      <c r="L21" s="256"/>
      <c r="M21" s="257"/>
      <c r="O21" s="14"/>
      <c r="P21" s="10"/>
    </row>
    <row r="22" spans="2:16" ht="12.75">
      <c r="B22" s="13"/>
      <c r="C22" s="10" t="s">
        <v>20</v>
      </c>
      <c r="D22" s="10"/>
      <c r="E22" s="10"/>
      <c r="F22" s="10"/>
      <c r="G22" s="10"/>
      <c r="H22" s="10"/>
      <c r="I22" s="13"/>
      <c r="J22" s="16"/>
      <c r="K22" s="258"/>
      <c r="L22" s="259"/>
      <c r="M22" s="260"/>
      <c r="O22" s="14"/>
      <c r="P22" s="10"/>
    </row>
    <row r="23" spans="2:16" ht="12.75">
      <c r="B23" s="13"/>
      <c r="C23" s="10" t="s">
        <v>21</v>
      </c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4"/>
      <c r="P23" s="10"/>
    </row>
    <row r="24" spans="2:16" ht="12.75">
      <c r="B24" s="13"/>
      <c r="C24" s="10" t="s">
        <v>22</v>
      </c>
      <c r="D24" s="10"/>
      <c r="E24" s="10"/>
      <c r="F24" s="10"/>
      <c r="G24" s="10"/>
      <c r="H24" s="10"/>
      <c r="I24" s="13" t="s">
        <v>23</v>
      </c>
      <c r="J24" s="10"/>
      <c r="K24" s="10"/>
      <c r="L24" s="10"/>
      <c r="M24" s="10"/>
      <c r="N24" s="253"/>
      <c r="O24" s="14"/>
      <c r="P24" s="10"/>
    </row>
    <row r="25" spans="2:16" ht="12.75">
      <c r="B25" s="13"/>
      <c r="C25" s="10" t="s">
        <v>24</v>
      </c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254"/>
      <c r="O25" s="14"/>
      <c r="P25" s="10"/>
    </row>
    <row r="26" spans="2:16" ht="12.75">
      <c r="B26" s="17"/>
      <c r="C26" s="18"/>
      <c r="D26" s="18"/>
      <c r="E26" s="18"/>
      <c r="F26" s="18"/>
      <c r="G26" s="18"/>
      <c r="H26" s="18"/>
      <c r="I26" s="17"/>
      <c r="J26" s="18"/>
      <c r="K26" s="18"/>
      <c r="L26" s="18"/>
      <c r="M26" s="18"/>
      <c r="N26" s="18"/>
      <c r="O26" s="19"/>
      <c r="P26" s="10"/>
    </row>
    <row r="27" spans="2:16" ht="12.75">
      <c r="B27" s="10"/>
      <c r="C27" s="11"/>
      <c r="D27" s="11"/>
      <c r="E27" s="11"/>
      <c r="F27" s="11"/>
      <c r="G27" s="11"/>
      <c r="H27" s="11"/>
      <c r="I27" s="11"/>
      <c r="J27" s="10"/>
      <c r="K27" s="11"/>
      <c r="L27" s="11"/>
      <c r="M27" s="11"/>
      <c r="N27" s="11"/>
      <c r="O27" s="11"/>
      <c r="P27" s="10"/>
    </row>
    <row r="28" spans="2:16" ht="12.75">
      <c r="B28" s="207" t="s">
        <v>110</v>
      </c>
      <c r="C28" s="208"/>
      <c r="D28" s="208"/>
      <c r="E28" s="208"/>
      <c r="F28" s="208"/>
      <c r="G28" s="231"/>
      <c r="H28" s="231"/>
      <c r="I28" s="231"/>
      <c r="J28" s="231"/>
      <c r="K28" s="231"/>
      <c r="L28" s="231"/>
      <c r="M28" s="231"/>
      <c r="N28" s="231"/>
      <c r="O28" s="230"/>
      <c r="P28" s="10"/>
    </row>
    <row r="29" spans="2:16" ht="18.75" customHeight="1">
      <c r="B29" s="20" t="s">
        <v>25</v>
      </c>
      <c r="C29" s="23"/>
      <c r="D29" s="23"/>
      <c r="E29" s="23"/>
      <c r="F29" s="23"/>
      <c r="G29" s="33"/>
      <c r="H29" s="219"/>
      <c r="I29" s="219"/>
      <c r="J29" s="219"/>
      <c r="K29" s="219"/>
      <c r="L29" s="219"/>
      <c r="M29" s="219"/>
      <c r="N29" s="219"/>
      <c r="O29" s="220"/>
      <c r="P29" s="10"/>
    </row>
    <row r="30" spans="2:16" ht="18.75" customHeight="1">
      <c r="B30" s="221"/>
      <c r="C30" s="219"/>
      <c r="D30" s="219"/>
      <c r="E30" s="219"/>
      <c r="F30" s="219"/>
      <c r="G30" s="222"/>
      <c r="H30" s="222"/>
      <c r="I30" s="222"/>
      <c r="J30" s="222"/>
      <c r="K30" s="222"/>
      <c r="L30" s="222"/>
      <c r="M30" s="222"/>
      <c r="N30" s="222"/>
      <c r="O30" s="223"/>
      <c r="P30" s="10"/>
    </row>
    <row r="31" spans="2:16" ht="18.75" customHeight="1">
      <c r="B31" s="20" t="s">
        <v>26</v>
      </c>
      <c r="C31" s="12"/>
      <c r="D31" s="10"/>
      <c r="E31" s="10"/>
      <c r="F31" s="200"/>
      <c r="G31" s="201"/>
      <c r="H31" s="201"/>
      <c r="I31" s="201"/>
      <c r="J31" s="201"/>
      <c r="K31" s="201"/>
      <c r="L31" s="201"/>
      <c r="M31" s="201"/>
      <c r="N31" s="201"/>
      <c r="O31" s="202"/>
      <c r="P31" s="10"/>
    </row>
    <row r="32" spans="2:16" ht="18.75" customHeight="1">
      <c r="B32" s="20" t="s">
        <v>27</v>
      </c>
      <c r="C32" s="12"/>
      <c r="D32" s="227" t="s">
        <v>118</v>
      </c>
      <c r="E32" s="228"/>
      <c r="F32" s="20" t="s">
        <v>28</v>
      </c>
      <c r="G32" s="200"/>
      <c r="H32" s="201"/>
      <c r="I32" s="201"/>
      <c r="J32" s="202"/>
      <c r="K32" s="20" t="s">
        <v>29</v>
      </c>
      <c r="L32" s="23"/>
      <c r="M32" s="227"/>
      <c r="N32" s="229"/>
      <c r="O32" s="228"/>
      <c r="P32" s="10"/>
    </row>
    <row r="33" spans="2:1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</row>
    <row r="34" spans="2:16" ht="12.75">
      <c r="B34" s="207" t="s">
        <v>109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30"/>
      <c r="P34" s="10"/>
    </row>
    <row r="35" spans="2:16" ht="18.75" customHeight="1">
      <c r="B35" s="24" t="s">
        <v>28</v>
      </c>
      <c r="C35" s="21"/>
      <c r="D35" s="21"/>
      <c r="E35" s="18"/>
      <c r="F35" s="200"/>
      <c r="G35" s="201"/>
      <c r="H35" s="201"/>
      <c r="I35" s="201"/>
      <c r="J35" s="201"/>
      <c r="K35" s="201"/>
      <c r="L35" s="201"/>
      <c r="M35" s="202"/>
      <c r="N35" s="25" t="s">
        <v>30</v>
      </c>
      <c r="O35" s="26"/>
      <c r="P35" s="10"/>
    </row>
    <row r="36" spans="2:16" ht="18.75" customHeight="1">
      <c r="B36" s="20" t="s">
        <v>31</v>
      </c>
      <c r="C36" s="23"/>
      <c r="D36" s="23"/>
      <c r="E36" s="22"/>
      <c r="F36" s="224"/>
      <c r="G36" s="225"/>
      <c r="H36" s="225"/>
      <c r="I36" s="225"/>
      <c r="J36" s="225"/>
      <c r="K36" s="225"/>
      <c r="L36" s="225"/>
      <c r="M36" s="225"/>
      <c r="N36" s="225"/>
      <c r="O36" s="226"/>
      <c r="P36" s="10"/>
    </row>
    <row r="37" spans="2:16" ht="18.75" customHeight="1">
      <c r="B37" s="20" t="s">
        <v>32</v>
      </c>
      <c r="C37" s="23"/>
      <c r="D37" s="23"/>
      <c r="E37" s="22"/>
      <c r="F37" s="200"/>
      <c r="G37" s="201"/>
      <c r="H37" s="201"/>
      <c r="I37" s="201"/>
      <c r="J37" s="201"/>
      <c r="K37" s="201"/>
      <c r="L37" s="201"/>
      <c r="M37" s="201"/>
      <c r="N37" s="201"/>
      <c r="O37" s="202"/>
      <c r="P37" s="10"/>
    </row>
    <row r="38" spans="2:16" ht="12.75"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</row>
    <row r="39" spans="2:16" ht="12.75">
      <c r="B39" s="207" t="s">
        <v>108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9"/>
      <c r="P39" s="10"/>
    </row>
    <row r="40" spans="2:16" ht="18.75" customHeight="1">
      <c r="B40" s="24" t="s">
        <v>33</v>
      </c>
      <c r="C40" s="12"/>
      <c r="D40" s="18"/>
      <c r="E40" s="21"/>
      <c r="F40" s="21"/>
      <c r="G40" s="200"/>
      <c r="H40" s="201"/>
      <c r="I40" s="201"/>
      <c r="J40" s="201"/>
      <c r="K40" s="201"/>
      <c r="L40" s="201"/>
      <c r="M40" s="201"/>
      <c r="N40" s="201"/>
      <c r="O40" s="202"/>
      <c r="P40" s="10"/>
    </row>
    <row r="41" spans="2:16" ht="18.75" customHeight="1">
      <c r="B41" s="20" t="s">
        <v>34</v>
      </c>
      <c r="C41" s="12"/>
      <c r="D41" s="12"/>
      <c r="E41" s="23"/>
      <c r="F41" s="23"/>
      <c r="G41" s="23"/>
      <c r="H41" s="27"/>
      <c r="I41" s="210"/>
      <c r="J41" s="211"/>
      <c r="K41" s="211"/>
      <c r="L41" s="211"/>
      <c r="M41" s="211"/>
      <c r="N41" s="211"/>
      <c r="O41" s="212"/>
      <c r="P41" s="10"/>
    </row>
    <row r="42" spans="2:16" ht="18.75" customHeight="1">
      <c r="B42" s="20" t="s">
        <v>35</v>
      </c>
      <c r="C42" s="18"/>
      <c r="D42" s="12"/>
      <c r="E42" s="23"/>
      <c r="F42" s="28"/>
      <c r="G42" s="213"/>
      <c r="H42" s="214"/>
      <c r="I42" s="215"/>
      <c r="J42" s="29" t="s">
        <v>36</v>
      </c>
      <c r="K42" s="216"/>
      <c r="L42" s="217"/>
      <c r="M42" s="217"/>
      <c r="N42" s="217"/>
      <c r="O42" s="218"/>
      <c r="P42" s="10"/>
    </row>
    <row r="43" spans="2:16" ht="12.75"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0"/>
    </row>
    <row r="44" spans="2:16" ht="18.75" customHeight="1">
      <c r="B44" s="30"/>
      <c r="C44" s="31" t="s">
        <v>37</v>
      </c>
      <c r="D44" s="32"/>
      <c r="E44" s="203"/>
      <c r="F44" s="204"/>
      <c r="G44" s="33"/>
      <c r="H44" s="12"/>
      <c r="I44" s="205"/>
      <c r="J44" s="204"/>
      <c r="K44" s="33"/>
      <c r="L44" s="12"/>
      <c r="M44" s="12"/>
      <c r="N44" s="206"/>
      <c r="O44" s="204"/>
      <c r="P44" s="10"/>
    </row>
    <row r="45" spans="2:16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2.7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2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</sheetData>
  <sheetProtection/>
  <mergeCells count="32">
    <mergeCell ref="N1:O1"/>
    <mergeCell ref="B3:F7"/>
    <mergeCell ref="G3:O5"/>
    <mergeCell ref="G6:O7"/>
    <mergeCell ref="B28:O28"/>
    <mergeCell ref="B9:O9"/>
    <mergeCell ref="B10:O10"/>
    <mergeCell ref="B11:O11"/>
    <mergeCell ref="B12:O12"/>
    <mergeCell ref="B13:O13"/>
    <mergeCell ref="B15:O15"/>
    <mergeCell ref="K17:N18"/>
    <mergeCell ref="N24:N25"/>
    <mergeCell ref="K21:M22"/>
    <mergeCell ref="H29:O29"/>
    <mergeCell ref="B30:O30"/>
    <mergeCell ref="F31:O31"/>
    <mergeCell ref="F36:O36"/>
    <mergeCell ref="F35:M35"/>
    <mergeCell ref="D32:E32"/>
    <mergeCell ref="G32:J32"/>
    <mergeCell ref="M32:O32"/>
    <mergeCell ref="B34:O34"/>
    <mergeCell ref="F37:O37"/>
    <mergeCell ref="E44:F44"/>
    <mergeCell ref="I44:J44"/>
    <mergeCell ref="N44:O44"/>
    <mergeCell ref="B39:O39"/>
    <mergeCell ref="G40:O40"/>
    <mergeCell ref="I41:O41"/>
    <mergeCell ref="G42:I42"/>
    <mergeCell ref="K42:O42"/>
  </mergeCells>
  <dataValidations count="3">
    <dataValidation allowBlank="1" showInputMessage="1" showErrorMessage="1" promptTitle="Codice riferimento" prompt="Il Codice di riferimento&#10;è indicato nella lettera&#10;di finanziamento." sqref="N24:N25"/>
    <dataValidation operator="greaterThan" showInputMessage="1" showErrorMessage="1" promptTitle="Ammontare del contributo" prompt="(necessario)&#10;Riportare l'ammontare&#10;del contributo&#10;come da delibera" sqref="K17:N18"/>
    <dataValidation type="list" allowBlank="1" showInputMessage="1" showErrorMessage="1" sqref="O35">
      <formula1>"FR,LT,RI,RM,VT"</formula1>
    </dataValidation>
  </dataValidations>
  <printOptions/>
  <pageMargins left="0.65" right="0.65" top="0.55" bottom="1" header="0.5" footer="0.5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1"/>
  <sheetViews>
    <sheetView showGridLines="0" zoomScalePageLayoutView="0" workbookViewId="0" topLeftCell="A19">
      <selection activeCell="P37" sqref="P37"/>
    </sheetView>
  </sheetViews>
  <sheetFormatPr defaultColWidth="9.140625" defaultRowHeight="12.75"/>
  <cols>
    <col min="1" max="1" width="4.28125" style="0" customWidth="1"/>
    <col min="2" max="2" width="4.8515625" style="0" customWidth="1"/>
    <col min="3" max="4" width="4.140625" style="0" customWidth="1"/>
    <col min="5" max="5" width="9.7109375" style="0" bestFit="1" customWidth="1"/>
    <col min="7" max="7" width="9.7109375" style="0" bestFit="1" customWidth="1"/>
    <col min="10" max="12" width="9.7109375" style="0" bestFit="1" customWidth="1"/>
    <col min="14" max="14" width="9.7109375" style="0" bestFit="1" customWidth="1"/>
    <col min="15" max="15" width="12.8515625" style="1" customWidth="1"/>
    <col min="16" max="16" width="14.8515625" style="0" bestFit="1" customWidth="1"/>
    <col min="17" max="17" width="1.7109375" style="0" customWidth="1"/>
  </cols>
  <sheetData>
    <row r="1" ht="6" customHeight="1"/>
    <row r="2" ht="6" customHeight="1"/>
    <row r="3" spans="4:15" ht="9" customHeight="1" thickBot="1"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9">
        <v>1500000000</v>
      </c>
    </row>
    <row r="4" spans="1:18" ht="20.25" customHeight="1" thickBot="1">
      <c r="A4" s="274" t="s">
        <v>97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64"/>
      <c r="R4" s="64"/>
    </row>
    <row r="5" spans="1:16" ht="24" customHeight="1">
      <c r="A5" s="297" t="s">
        <v>103</v>
      </c>
      <c r="B5" s="300" t="s">
        <v>100</v>
      </c>
      <c r="C5" s="303" t="s">
        <v>101</v>
      </c>
      <c r="D5" s="308" t="s">
        <v>102</v>
      </c>
      <c r="E5" s="281" t="s">
        <v>6</v>
      </c>
      <c r="F5" s="282"/>
      <c r="G5" s="283"/>
      <c r="H5" s="281" t="s">
        <v>2</v>
      </c>
      <c r="I5" s="282"/>
      <c r="J5" s="282"/>
      <c r="K5" s="282"/>
      <c r="L5" s="283"/>
      <c r="M5" s="290" t="s">
        <v>4</v>
      </c>
      <c r="N5" s="281" t="s">
        <v>3</v>
      </c>
      <c r="O5" s="284" t="s">
        <v>98</v>
      </c>
      <c r="P5" s="287" t="s">
        <v>9</v>
      </c>
    </row>
    <row r="6" spans="1:16" ht="18.75" customHeight="1" thickBot="1">
      <c r="A6" s="298"/>
      <c r="B6" s="301"/>
      <c r="C6" s="304"/>
      <c r="D6" s="309"/>
      <c r="E6" s="311" t="s">
        <v>8</v>
      </c>
      <c r="F6" s="71" t="s">
        <v>106</v>
      </c>
      <c r="G6" s="313" t="s">
        <v>5</v>
      </c>
      <c r="H6" s="295" t="s">
        <v>0</v>
      </c>
      <c r="I6" s="306" t="s">
        <v>1</v>
      </c>
      <c r="J6" s="71" t="s">
        <v>105</v>
      </c>
      <c r="K6" s="71" t="s">
        <v>107</v>
      </c>
      <c r="L6" s="279" t="s">
        <v>7</v>
      </c>
      <c r="M6" s="291"/>
      <c r="N6" s="293"/>
      <c r="O6" s="285"/>
      <c r="P6" s="288"/>
    </row>
    <row r="7" spans="1:16" ht="17.25" customHeight="1" thickBot="1">
      <c r="A7" s="299"/>
      <c r="B7" s="302"/>
      <c r="C7" s="305"/>
      <c r="D7" s="310"/>
      <c r="E7" s="312"/>
      <c r="F7" s="86" t="s">
        <v>105</v>
      </c>
      <c r="G7" s="314"/>
      <c r="H7" s="296"/>
      <c r="I7" s="307"/>
      <c r="J7" s="70"/>
      <c r="K7" s="70"/>
      <c r="L7" s="280"/>
      <c r="M7" s="292"/>
      <c r="N7" s="294"/>
      <c r="O7" s="286"/>
      <c r="P7" s="289"/>
    </row>
    <row r="8" spans="1:16" ht="12.75">
      <c r="A8" s="78">
        <v>1</v>
      </c>
      <c r="B8" s="81"/>
      <c r="C8" s="82"/>
      <c r="D8" s="83"/>
      <c r="E8" s="72"/>
      <c r="F8" s="151"/>
      <c r="G8" s="152"/>
      <c r="H8" s="72"/>
      <c r="I8" s="72"/>
      <c r="J8" s="153"/>
      <c r="K8" s="153"/>
      <c r="L8" s="152"/>
      <c r="M8" s="154"/>
      <c r="N8" s="155"/>
      <c r="O8" s="158"/>
      <c r="P8" s="159">
        <f aca="true" t="shared" si="0" ref="P8:P36">IF(O8,O8*0.045,"")</f>
      </c>
    </row>
    <row r="9" spans="1:16" ht="12.75">
      <c r="A9" s="79">
        <v>2</v>
      </c>
      <c r="B9" s="84"/>
      <c r="C9" s="69"/>
      <c r="D9" s="85"/>
      <c r="E9" s="72"/>
      <c r="F9" s="151"/>
      <c r="G9" s="152"/>
      <c r="H9" s="72"/>
      <c r="I9" s="72"/>
      <c r="J9" s="153"/>
      <c r="K9" s="153"/>
      <c r="L9" s="152"/>
      <c r="M9" s="154"/>
      <c r="N9" s="155"/>
      <c r="O9" s="158"/>
      <c r="P9" s="159">
        <f t="shared" si="0"/>
      </c>
    </row>
    <row r="10" spans="1:16" ht="12.75">
      <c r="A10" s="79">
        <v>3</v>
      </c>
      <c r="B10" s="84"/>
      <c r="C10" s="69"/>
      <c r="D10" s="85"/>
      <c r="E10" s="72"/>
      <c r="F10" s="151"/>
      <c r="G10" s="152"/>
      <c r="H10" s="72"/>
      <c r="I10" s="72"/>
      <c r="J10" s="153"/>
      <c r="K10" s="153"/>
      <c r="L10" s="152"/>
      <c r="M10" s="154"/>
      <c r="N10" s="155"/>
      <c r="O10" s="158"/>
      <c r="P10" s="159">
        <f t="shared" si="0"/>
      </c>
    </row>
    <row r="11" spans="1:16" ht="12.75">
      <c r="A11" s="79">
        <v>4</v>
      </c>
      <c r="B11" s="84"/>
      <c r="C11" s="69"/>
      <c r="D11" s="85"/>
      <c r="E11" s="72"/>
      <c r="F11" s="151"/>
      <c r="G11" s="152"/>
      <c r="H11" s="72"/>
      <c r="I11" s="72"/>
      <c r="J11" s="153"/>
      <c r="K11" s="153"/>
      <c r="L11" s="152"/>
      <c r="M11" s="154"/>
      <c r="N11" s="155"/>
      <c r="O11" s="158"/>
      <c r="P11" s="159">
        <f t="shared" si="0"/>
      </c>
    </row>
    <row r="12" spans="1:16" ht="12.75">
      <c r="A12" s="79">
        <v>5</v>
      </c>
      <c r="B12" s="84"/>
      <c r="C12" s="69"/>
      <c r="D12" s="85"/>
      <c r="E12" s="72"/>
      <c r="F12" s="151"/>
      <c r="G12" s="152"/>
      <c r="H12" s="72"/>
      <c r="I12" s="72"/>
      <c r="J12" s="153"/>
      <c r="K12" s="153"/>
      <c r="L12" s="152"/>
      <c r="M12" s="156"/>
      <c r="N12" s="155"/>
      <c r="O12" s="158"/>
      <c r="P12" s="159">
        <f t="shared" si="0"/>
      </c>
    </row>
    <row r="13" spans="1:16" ht="12.75">
      <c r="A13" s="79">
        <v>6</v>
      </c>
      <c r="B13" s="84"/>
      <c r="C13" s="69"/>
      <c r="D13" s="85"/>
      <c r="E13" s="72"/>
      <c r="F13" s="151"/>
      <c r="G13" s="152"/>
      <c r="H13" s="72"/>
      <c r="I13" s="72"/>
      <c r="J13" s="153"/>
      <c r="K13" s="153"/>
      <c r="L13" s="152"/>
      <c r="M13" s="157"/>
      <c r="N13" s="155"/>
      <c r="O13" s="158"/>
      <c r="P13" s="159">
        <f t="shared" si="0"/>
      </c>
    </row>
    <row r="14" spans="1:16" ht="12.75">
      <c r="A14" s="79">
        <v>7</v>
      </c>
      <c r="B14" s="84"/>
      <c r="C14" s="69"/>
      <c r="D14" s="85"/>
      <c r="E14" s="72"/>
      <c r="F14" s="151"/>
      <c r="G14" s="152"/>
      <c r="H14" s="72"/>
      <c r="I14" s="72"/>
      <c r="J14" s="153"/>
      <c r="K14" s="153"/>
      <c r="L14" s="152"/>
      <c r="M14" s="154"/>
      <c r="N14" s="155"/>
      <c r="O14" s="158"/>
      <c r="P14" s="159">
        <f t="shared" si="0"/>
      </c>
    </row>
    <row r="15" spans="1:16" ht="12.75">
      <c r="A15" s="79">
        <v>8</v>
      </c>
      <c r="B15" s="84"/>
      <c r="C15" s="69"/>
      <c r="D15" s="85"/>
      <c r="E15" s="72"/>
      <c r="F15" s="151"/>
      <c r="G15" s="152"/>
      <c r="H15" s="72"/>
      <c r="I15" s="72"/>
      <c r="J15" s="153"/>
      <c r="K15" s="153"/>
      <c r="L15" s="152"/>
      <c r="M15" s="154"/>
      <c r="N15" s="155"/>
      <c r="O15" s="158"/>
      <c r="P15" s="159">
        <f t="shared" si="0"/>
      </c>
    </row>
    <row r="16" spans="1:16" ht="12.75">
      <c r="A16" s="79">
        <v>9</v>
      </c>
      <c r="B16" s="84"/>
      <c r="C16" s="69"/>
      <c r="D16" s="85"/>
      <c r="E16" s="72"/>
      <c r="F16" s="151"/>
      <c r="G16" s="152"/>
      <c r="H16" s="72"/>
      <c r="I16" s="72"/>
      <c r="J16" s="153"/>
      <c r="K16" s="153"/>
      <c r="L16" s="152"/>
      <c r="M16" s="154"/>
      <c r="N16" s="155"/>
      <c r="O16" s="158"/>
      <c r="P16" s="159">
        <f t="shared" si="0"/>
      </c>
    </row>
    <row r="17" spans="1:16" ht="12.75">
      <c r="A17" s="79">
        <v>10</v>
      </c>
      <c r="B17" s="84"/>
      <c r="C17" s="69"/>
      <c r="D17" s="85"/>
      <c r="E17" s="72"/>
      <c r="F17" s="151"/>
      <c r="G17" s="152"/>
      <c r="H17" s="72"/>
      <c r="I17" s="72"/>
      <c r="J17" s="153"/>
      <c r="K17" s="153"/>
      <c r="L17" s="152"/>
      <c r="M17" s="154"/>
      <c r="N17" s="155"/>
      <c r="O17" s="158"/>
      <c r="P17" s="159">
        <f t="shared" si="0"/>
      </c>
    </row>
    <row r="18" spans="1:16" ht="12.75">
      <c r="A18" s="79">
        <v>11</v>
      </c>
      <c r="B18" s="84"/>
      <c r="C18" s="69"/>
      <c r="D18" s="85"/>
      <c r="E18" s="72"/>
      <c r="F18" s="151"/>
      <c r="G18" s="152"/>
      <c r="H18" s="72"/>
      <c r="I18" s="72"/>
      <c r="J18" s="153"/>
      <c r="K18" s="153"/>
      <c r="L18" s="152"/>
      <c r="M18" s="154"/>
      <c r="N18" s="155"/>
      <c r="O18" s="158"/>
      <c r="P18" s="159">
        <f t="shared" si="0"/>
      </c>
    </row>
    <row r="19" spans="1:16" ht="12.75">
      <c r="A19" s="79">
        <v>12</v>
      </c>
      <c r="B19" s="84"/>
      <c r="C19" s="69"/>
      <c r="D19" s="85"/>
      <c r="E19" s="72"/>
      <c r="F19" s="151"/>
      <c r="G19" s="152"/>
      <c r="H19" s="72"/>
      <c r="I19" s="72"/>
      <c r="J19" s="153"/>
      <c r="K19" s="153"/>
      <c r="L19" s="152"/>
      <c r="M19" s="154"/>
      <c r="N19" s="155"/>
      <c r="O19" s="158"/>
      <c r="P19" s="159">
        <f t="shared" si="0"/>
      </c>
    </row>
    <row r="20" spans="1:16" ht="12.75">
      <c r="A20" s="79">
        <v>13</v>
      </c>
      <c r="B20" s="84"/>
      <c r="C20" s="69"/>
      <c r="D20" s="85"/>
      <c r="E20" s="72"/>
      <c r="F20" s="151"/>
      <c r="G20" s="152"/>
      <c r="H20" s="72"/>
      <c r="I20" s="72"/>
      <c r="J20" s="153"/>
      <c r="K20" s="153"/>
      <c r="L20" s="152"/>
      <c r="M20" s="154"/>
      <c r="N20" s="155"/>
      <c r="O20" s="158"/>
      <c r="P20" s="159">
        <f t="shared" si="0"/>
      </c>
    </row>
    <row r="21" spans="1:16" ht="12.75">
      <c r="A21" s="79">
        <v>14</v>
      </c>
      <c r="B21" s="84"/>
      <c r="C21" s="69"/>
      <c r="D21" s="85"/>
      <c r="E21" s="72"/>
      <c r="F21" s="151"/>
      <c r="G21" s="152"/>
      <c r="H21" s="72"/>
      <c r="I21" s="72"/>
      <c r="J21" s="153"/>
      <c r="K21" s="153"/>
      <c r="L21" s="152"/>
      <c r="M21" s="154"/>
      <c r="N21" s="155"/>
      <c r="O21" s="158"/>
      <c r="P21" s="159">
        <f t="shared" si="0"/>
      </c>
    </row>
    <row r="22" spans="1:16" ht="12.75">
      <c r="A22" s="79">
        <v>15</v>
      </c>
      <c r="B22" s="84"/>
      <c r="C22" s="69"/>
      <c r="D22" s="85"/>
      <c r="E22" s="72"/>
      <c r="F22" s="151"/>
      <c r="G22" s="152"/>
      <c r="H22" s="72"/>
      <c r="I22" s="72"/>
      <c r="J22" s="153"/>
      <c r="K22" s="153"/>
      <c r="L22" s="152"/>
      <c r="M22" s="154"/>
      <c r="N22" s="155"/>
      <c r="O22" s="158"/>
      <c r="P22" s="159">
        <f t="shared" si="0"/>
      </c>
    </row>
    <row r="23" spans="1:16" ht="12.75">
      <c r="A23" s="79">
        <v>16</v>
      </c>
      <c r="B23" s="84"/>
      <c r="C23" s="69"/>
      <c r="D23" s="85"/>
      <c r="E23" s="72"/>
      <c r="F23" s="151"/>
      <c r="G23" s="152"/>
      <c r="H23" s="72"/>
      <c r="I23" s="72"/>
      <c r="J23" s="153"/>
      <c r="K23" s="153"/>
      <c r="L23" s="152"/>
      <c r="M23" s="154"/>
      <c r="N23" s="155"/>
      <c r="O23" s="158"/>
      <c r="P23" s="159">
        <f t="shared" si="0"/>
      </c>
    </row>
    <row r="24" spans="1:16" ht="12.75">
      <c r="A24" s="79">
        <v>17</v>
      </c>
      <c r="B24" s="84"/>
      <c r="C24" s="69"/>
      <c r="D24" s="85"/>
      <c r="E24" s="72"/>
      <c r="F24" s="151"/>
      <c r="G24" s="152"/>
      <c r="H24" s="72"/>
      <c r="I24" s="72"/>
      <c r="J24" s="153"/>
      <c r="K24" s="153"/>
      <c r="L24" s="152"/>
      <c r="M24" s="154"/>
      <c r="N24" s="155"/>
      <c r="O24" s="158"/>
      <c r="P24" s="159">
        <f t="shared" si="0"/>
      </c>
    </row>
    <row r="25" spans="1:16" ht="12.75">
      <c r="A25" s="79">
        <v>18</v>
      </c>
      <c r="B25" s="84"/>
      <c r="C25" s="69"/>
      <c r="D25" s="85"/>
      <c r="E25" s="72"/>
      <c r="F25" s="151"/>
      <c r="G25" s="152"/>
      <c r="H25" s="72"/>
      <c r="I25" s="72"/>
      <c r="J25" s="153"/>
      <c r="K25" s="153"/>
      <c r="L25" s="152"/>
      <c r="M25" s="154"/>
      <c r="N25" s="155"/>
      <c r="O25" s="158"/>
      <c r="P25" s="159">
        <f t="shared" si="0"/>
      </c>
    </row>
    <row r="26" spans="1:16" ht="12.75">
      <c r="A26" s="79">
        <v>19</v>
      </c>
      <c r="B26" s="84"/>
      <c r="C26" s="69"/>
      <c r="D26" s="85"/>
      <c r="E26" s="72"/>
      <c r="F26" s="151"/>
      <c r="G26" s="152"/>
      <c r="H26" s="72"/>
      <c r="I26" s="72"/>
      <c r="J26" s="153"/>
      <c r="K26" s="153"/>
      <c r="L26" s="152"/>
      <c r="M26" s="154"/>
      <c r="N26" s="155"/>
      <c r="O26" s="158"/>
      <c r="P26" s="159">
        <f t="shared" si="0"/>
      </c>
    </row>
    <row r="27" spans="1:16" ht="12.75">
      <c r="A27" s="79">
        <v>20</v>
      </c>
      <c r="B27" s="84"/>
      <c r="C27" s="69"/>
      <c r="D27" s="85"/>
      <c r="E27" s="72"/>
      <c r="F27" s="151"/>
      <c r="G27" s="152"/>
      <c r="H27" s="72"/>
      <c r="I27" s="72"/>
      <c r="J27" s="153"/>
      <c r="K27" s="153"/>
      <c r="L27" s="152"/>
      <c r="M27" s="154"/>
      <c r="N27" s="155"/>
      <c r="O27" s="158"/>
      <c r="P27" s="159">
        <f t="shared" si="0"/>
      </c>
    </row>
    <row r="28" spans="1:16" ht="12.75">
      <c r="A28" s="79">
        <v>21</v>
      </c>
      <c r="B28" s="84"/>
      <c r="C28" s="69"/>
      <c r="D28" s="85"/>
      <c r="E28" s="72"/>
      <c r="F28" s="151"/>
      <c r="G28" s="152"/>
      <c r="H28" s="72"/>
      <c r="I28" s="72"/>
      <c r="J28" s="153"/>
      <c r="K28" s="153"/>
      <c r="L28" s="152"/>
      <c r="M28" s="154"/>
      <c r="N28" s="155"/>
      <c r="O28" s="158"/>
      <c r="P28" s="159">
        <f t="shared" si="0"/>
      </c>
    </row>
    <row r="29" spans="1:16" ht="12.75">
      <c r="A29" s="79">
        <v>22</v>
      </c>
      <c r="B29" s="84"/>
      <c r="C29" s="69"/>
      <c r="D29" s="85"/>
      <c r="E29" s="72"/>
      <c r="F29" s="151"/>
      <c r="G29" s="152"/>
      <c r="H29" s="72"/>
      <c r="I29" s="72"/>
      <c r="J29" s="153"/>
      <c r="K29" s="153"/>
      <c r="L29" s="152"/>
      <c r="M29" s="154"/>
      <c r="N29" s="155"/>
      <c r="O29" s="158"/>
      <c r="P29" s="159">
        <f t="shared" si="0"/>
      </c>
    </row>
    <row r="30" spans="1:16" ht="12.75">
      <c r="A30" s="79">
        <v>23</v>
      </c>
      <c r="B30" s="84"/>
      <c r="C30" s="69"/>
      <c r="D30" s="85"/>
      <c r="E30" s="72"/>
      <c r="F30" s="151"/>
      <c r="G30" s="152"/>
      <c r="H30" s="72"/>
      <c r="I30" s="72"/>
      <c r="J30" s="153"/>
      <c r="K30" s="153"/>
      <c r="L30" s="152"/>
      <c r="M30" s="154"/>
      <c r="N30" s="155"/>
      <c r="O30" s="158"/>
      <c r="P30" s="159">
        <f t="shared" si="0"/>
      </c>
    </row>
    <row r="31" spans="1:16" ht="12.75">
      <c r="A31" s="79">
        <v>24</v>
      </c>
      <c r="B31" s="84"/>
      <c r="C31" s="69"/>
      <c r="D31" s="85"/>
      <c r="E31" s="72"/>
      <c r="F31" s="151"/>
      <c r="G31" s="152"/>
      <c r="H31" s="72"/>
      <c r="I31" s="72"/>
      <c r="J31" s="153"/>
      <c r="K31" s="153"/>
      <c r="L31" s="152"/>
      <c r="M31" s="154"/>
      <c r="N31" s="155"/>
      <c r="O31" s="158"/>
      <c r="P31" s="159">
        <f t="shared" si="0"/>
      </c>
    </row>
    <row r="32" spans="1:16" ht="12.75">
      <c r="A32" s="79">
        <v>25</v>
      </c>
      <c r="B32" s="84"/>
      <c r="C32" s="69"/>
      <c r="D32" s="85"/>
      <c r="E32" s="72"/>
      <c r="F32" s="151"/>
      <c r="G32" s="152"/>
      <c r="H32" s="72"/>
      <c r="I32" s="72"/>
      <c r="J32" s="153"/>
      <c r="K32" s="153"/>
      <c r="L32" s="152"/>
      <c r="M32" s="154"/>
      <c r="N32" s="155"/>
      <c r="O32" s="158"/>
      <c r="P32" s="159">
        <f t="shared" si="0"/>
      </c>
    </row>
    <row r="33" spans="1:16" ht="12.75">
      <c r="A33" s="79">
        <v>26</v>
      </c>
      <c r="B33" s="88"/>
      <c r="C33" s="90"/>
      <c r="D33" s="91"/>
      <c r="E33" s="5"/>
      <c r="F33" s="73"/>
      <c r="G33" s="74"/>
      <c r="H33" s="4"/>
      <c r="I33" s="2"/>
      <c r="J33" s="3"/>
      <c r="K33" s="3"/>
      <c r="L33" s="74"/>
      <c r="M33" s="143"/>
      <c r="N33" s="94"/>
      <c r="O33" s="142"/>
      <c r="P33" s="75">
        <f t="shared" si="0"/>
      </c>
    </row>
    <row r="34" spans="1:16" ht="12.75">
      <c r="A34" s="79">
        <v>27</v>
      </c>
      <c r="B34" s="88"/>
      <c r="C34" s="90"/>
      <c r="D34" s="91"/>
      <c r="E34" s="5"/>
      <c r="F34" s="73"/>
      <c r="G34" s="74"/>
      <c r="H34" s="4"/>
      <c r="I34" s="2"/>
      <c r="J34" s="3"/>
      <c r="K34" s="3"/>
      <c r="L34" s="74"/>
      <c r="M34" s="143"/>
      <c r="N34" s="94"/>
      <c r="O34" s="142"/>
      <c r="P34" s="75">
        <f t="shared" si="0"/>
      </c>
    </row>
    <row r="35" spans="1:16" ht="12.75">
      <c r="A35" s="79">
        <v>28</v>
      </c>
      <c r="B35" s="88"/>
      <c r="C35" s="90"/>
      <c r="D35" s="91"/>
      <c r="E35" s="5"/>
      <c r="F35" s="73"/>
      <c r="G35" s="74"/>
      <c r="H35" s="4"/>
      <c r="I35" s="2"/>
      <c r="J35" s="3"/>
      <c r="K35" s="3"/>
      <c r="L35" s="74"/>
      <c r="M35" s="143"/>
      <c r="N35" s="94"/>
      <c r="O35" s="142"/>
      <c r="P35" s="75">
        <f t="shared" si="0"/>
      </c>
    </row>
    <row r="36" spans="1:16" ht="12.75">
      <c r="A36" s="79">
        <v>29</v>
      </c>
      <c r="B36" s="88"/>
      <c r="C36" s="90"/>
      <c r="D36" s="91"/>
      <c r="E36" s="5"/>
      <c r="F36" s="73"/>
      <c r="G36" s="74"/>
      <c r="H36" s="4"/>
      <c r="I36" s="2"/>
      <c r="J36" s="3"/>
      <c r="K36" s="3"/>
      <c r="L36" s="74"/>
      <c r="M36" s="143"/>
      <c r="N36" s="94"/>
      <c r="O36" s="142"/>
      <c r="P36" s="75">
        <f t="shared" si="0"/>
      </c>
    </row>
    <row r="37" spans="1:16" ht="13.5" thickBot="1">
      <c r="A37" s="80">
        <v>30</v>
      </c>
      <c r="B37" s="89"/>
      <c r="C37" s="92"/>
      <c r="D37" s="93"/>
      <c r="E37" s="5"/>
      <c r="F37" s="73"/>
      <c r="G37" s="74"/>
      <c r="H37" s="76"/>
      <c r="I37" s="77"/>
      <c r="J37" s="3"/>
      <c r="K37" s="139"/>
      <c r="L37" s="74"/>
      <c r="M37" s="144"/>
      <c r="N37" s="94">
        <f>G37+(L37+M37)*0.6</f>
        <v>0</v>
      </c>
      <c r="O37" s="161"/>
      <c r="P37" s="160"/>
    </row>
    <row r="38" spans="1:16" ht="15" customHeight="1" thickBot="1">
      <c r="A38" s="271" t="s">
        <v>113</v>
      </c>
      <c r="B38" s="272"/>
      <c r="C38" s="272"/>
      <c r="D38" s="273"/>
      <c r="E38" s="137">
        <f aca="true" t="shared" si="1" ref="E38:N38">SUM(E8:E37)</f>
        <v>0</v>
      </c>
      <c r="F38" s="68">
        <f t="shared" si="1"/>
        <v>0</v>
      </c>
      <c r="G38" s="138">
        <f t="shared" si="1"/>
        <v>0</v>
      </c>
      <c r="H38" s="138">
        <f t="shared" si="1"/>
        <v>0</v>
      </c>
      <c r="I38" s="138">
        <f t="shared" si="1"/>
        <v>0</v>
      </c>
      <c r="J38" s="140">
        <f t="shared" si="1"/>
        <v>0</v>
      </c>
      <c r="K38" s="140">
        <f t="shared" si="1"/>
        <v>0</v>
      </c>
      <c r="L38" s="140">
        <f t="shared" si="1"/>
        <v>0</v>
      </c>
      <c r="M38" s="137">
        <f t="shared" si="1"/>
        <v>0</v>
      </c>
      <c r="N38" s="138">
        <f t="shared" si="1"/>
        <v>0</v>
      </c>
      <c r="O38" s="65"/>
      <c r="P38" s="149">
        <f>N38*costoctn</f>
        <v>0</v>
      </c>
    </row>
    <row r="39" spans="2:16" ht="6" customHeight="1" thickBot="1">
      <c r="B39" s="6"/>
      <c r="C39" s="6"/>
      <c r="D39" s="6"/>
      <c r="E39" s="66"/>
      <c r="F39" s="66"/>
      <c r="G39" s="145"/>
      <c r="H39" s="66"/>
      <c r="I39" s="66"/>
      <c r="J39" s="66"/>
      <c r="K39" s="66"/>
      <c r="L39" s="146"/>
      <c r="M39" s="146"/>
      <c r="N39" s="66"/>
      <c r="O39" s="67">
        <f>IF(O38&gt;O3,"errore","")</f>
      </c>
      <c r="P39" s="67"/>
    </row>
    <row r="40" spans="1:16" ht="13.5" thickBot="1">
      <c r="A40" s="147"/>
      <c r="B40" s="147"/>
      <c r="C40" s="147"/>
      <c r="D40" s="147"/>
      <c r="E40" s="135" t="e">
        <f>J40/E38</f>
        <v>#DIV/0!</v>
      </c>
      <c r="F40" s="136"/>
      <c r="G40" s="136"/>
      <c r="H40" s="136"/>
      <c r="I40" s="135" t="e">
        <f>(J7-J40)/E38</f>
        <v>#DIV/0!</v>
      </c>
      <c r="J40" s="136">
        <f>IF(($E$38*0.3)&gt;$J$7,J7,$E$38*0.3)</f>
        <v>0</v>
      </c>
      <c r="K40" s="135" t="e">
        <f>K7/E38</f>
        <v>#DIV/0!</v>
      </c>
      <c r="L40" s="136"/>
      <c r="M40" s="136"/>
      <c r="N40" s="277" t="s">
        <v>104</v>
      </c>
      <c r="O40" s="278"/>
      <c r="P40" s="150">
        <f>IF(P38&gt;contreuro,contreuro,P38)</f>
        <v>0</v>
      </c>
    </row>
    <row r="41" spans="4:15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</sheetData>
  <sheetProtection password="C7CE" sheet="1" objects="1" scenarios="1"/>
  <mergeCells count="18">
    <mergeCell ref="A5:A7"/>
    <mergeCell ref="B5:B7"/>
    <mergeCell ref="C5:C7"/>
    <mergeCell ref="I6:I7"/>
    <mergeCell ref="E5:G5"/>
    <mergeCell ref="D5:D7"/>
    <mergeCell ref="E6:E7"/>
    <mergeCell ref="G6:G7"/>
    <mergeCell ref="A38:D38"/>
    <mergeCell ref="A4:P4"/>
    <mergeCell ref="N40:O40"/>
    <mergeCell ref="L6:L7"/>
    <mergeCell ref="H5:L5"/>
    <mergeCell ref="O5:O7"/>
    <mergeCell ref="P5:P7"/>
    <mergeCell ref="M5:M7"/>
    <mergeCell ref="N5:N7"/>
    <mergeCell ref="H6:H7"/>
  </mergeCells>
  <dataValidations count="3">
    <dataValidation type="decimal" allowBlank="1" showInputMessage="1" showErrorMessage="1" errorTitle="Su alloggio" error="La superfice dell'alloggio non può essere inferiore a 35 mq e non superiore a 95 mq" sqref="E33:E37">
      <formula1>35</formula1>
      <formula2>95</formula2>
    </dataValidation>
    <dataValidation allowBlank="1" showInputMessage="1" showErrorMessage="1" promptTitle="Superfici spazi comuni" prompt="Inserire il totale degli spazi comuni dell'intero progetto" sqref="J7"/>
    <dataValidation allowBlank="1" showInputMessage="1" showErrorMessage="1" promptTitle="Superfice organismo abitativo" prompt="Inserire il totale delle superfici dell'organismo abitativo" sqref="K7"/>
  </dataValidations>
  <printOptions horizontalCentered="1"/>
  <pageMargins left="0.5905511811023623" right="0.6692913385826772" top="0.551181102362204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graphic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lazio</dc:creator>
  <cp:keywords/>
  <dc:description/>
  <cp:lastModifiedBy>Valentina Stortoni</cp:lastModifiedBy>
  <cp:lastPrinted>2005-07-20T07:45:42Z</cp:lastPrinted>
  <dcterms:created xsi:type="dcterms:W3CDTF">2000-09-30T08:32:54Z</dcterms:created>
  <dcterms:modified xsi:type="dcterms:W3CDTF">2016-02-15T13:41:44Z</dcterms:modified>
  <cp:category/>
  <cp:version/>
  <cp:contentType/>
  <cp:contentStatus/>
</cp:coreProperties>
</file>